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C:\Users\0008685\AppData\Local\Microsoft\Windows\INetCache\Content.Outlook\CU6ZSFT8\"/>
    </mc:Choice>
  </mc:AlternateContent>
  <xr:revisionPtr revIDLastSave="0" documentId="13_ncr:1_{CD1424CE-3D90-4CAD-98DE-807B10C95151}" xr6:coauthVersionLast="47" xr6:coauthVersionMax="47" xr10:uidLastSave="{00000000-0000-0000-0000-000000000000}"/>
  <bookViews>
    <workbookView xWindow="-108" yWindow="-108" windowWidth="23256" windowHeight="12576" xr2:uid="{00000000-000D-0000-FFFF-FFFF00000000}"/>
  </bookViews>
  <sheets>
    <sheet name="Germiston" sheetId="3" r:id="rId1"/>
    <sheet name="New Build" sheetId="8" r:id="rId2"/>
    <sheet name="Sasol" sheetId="10" r:id="rId3"/>
    <sheet name="Consolidated Pric Schedule" sheetId="12" r:id="rId4"/>
  </sheets>
  <definedNames>
    <definedName name="_xlnm._FilterDatabase" localSheetId="3" hidden="1">'Consolidated Pric Schedule'!$A$2:$V$41</definedName>
    <definedName name="_xlnm._FilterDatabase" localSheetId="0" hidden="1">Germiston!$B$2:$V$23</definedName>
    <definedName name="_xlnm._FilterDatabase" localSheetId="1" hidden="1">'New Build'!$B$2:$V$25</definedName>
    <definedName name="_xlnm._FilterDatabase" localSheetId="2" hidden="1">Sasol!$A$2:$V$25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1" i="3" l="1"/>
  <c r="T4" i="10"/>
  <c r="T5" i="10"/>
  <c r="T6" i="10"/>
  <c r="T7" i="10"/>
  <c r="T8" i="10"/>
  <c r="T9" i="10"/>
  <c r="T10" i="10"/>
  <c r="T11" i="10"/>
  <c r="T32" i="12" s="1"/>
  <c r="T12" i="10"/>
  <c r="T33" i="12" s="1"/>
  <c r="T13" i="10"/>
  <c r="T14" i="10"/>
  <c r="T34" i="12" s="1"/>
  <c r="T15" i="10"/>
  <c r="T16" i="10"/>
  <c r="T35" i="12" s="1"/>
  <c r="T17" i="10"/>
  <c r="T18" i="10"/>
  <c r="T19" i="10"/>
  <c r="T20" i="10"/>
  <c r="T36" i="12" s="1"/>
  <c r="T21" i="10"/>
  <c r="T37" i="12" s="1"/>
  <c r="T22" i="10"/>
  <c r="T38" i="12" s="1"/>
  <c r="T3" i="10"/>
  <c r="Q4" i="10"/>
  <c r="Q5" i="10"/>
  <c r="Q6" i="10"/>
  <c r="Q7" i="10"/>
  <c r="Q8" i="10"/>
  <c r="Q9" i="10"/>
  <c r="Q10" i="10"/>
  <c r="Q11" i="10"/>
  <c r="Q32" i="12" s="1"/>
  <c r="Q12" i="10"/>
  <c r="Q33" i="12" s="1"/>
  <c r="Q13" i="10"/>
  <c r="Q14" i="10"/>
  <c r="Q34" i="12" s="1"/>
  <c r="Q15" i="10"/>
  <c r="Q16" i="10"/>
  <c r="Q35" i="12" s="1"/>
  <c r="Q17" i="10"/>
  <c r="Q18" i="10"/>
  <c r="Q19" i="10"/>
  <c r="Q20" i="10"/>
  <c r="Q36" i="12" s="1"/>
  <c r="Q21" i="10"/>
  <c r="Q37" i="12" s="1"/>
  <c r="Q22" i="10"/>
  <c r="Q38" i="12" s="1"/>
  <c r="Q3" i="10"/>
  <c r="N4" i="10"/>
  <c r="N5" i="10"/>
  <c r="N6" i="10"/>
  <c r="N7" i="10"/>
  <c r="N8" i="10"/>
  <c r="N9" i="10"/>
  <c r="N10" i="10"/>
  <c r="N11" i="10"/>
  <c r="N32" i="12" s="1"/>
  <c r="N12" i="10"/>
  <c r="N33" i="12" s="1"/>
  <c r="N13" i="10"/>
  <c r="N14" i="10"/>
  <c r="N34" i="12" s="1"/>
  <c r="N15" i="10"/>
  <c r="N16" i="10"/>
  <c r="N35" i="12" s="1"/>
  <c r="N17" i="10"/>
  <c r="N18" i="10"/>
  <c r="N19" i="10"/>
  <c r="N20" i="10"/>
  <c r="N36" i="12" s="1"/>
  <c r="N21" i="10"/>
  <c r="N37" i="12" s="1"/>
  <c r="N22" i="10"/>
  <c r="N38" i="12" s="1"/>
  <c r="N3" i="10"/>
  <c r="K4" i="10"/>
  <c r="K5" i="10"/>
  <c r="K6" i="10"/>
  <c r="K7" i="10"/>
  <c r="K8" i="10"/>
  <c r="K9" i="10"/>
  <c r="K10" i="10"/>
  <c r="K11" i="10"/>
  <c r="K32" i="12" s="1"/>
  <c r="K12" i="10"/>
  <c r="K33" i="12" s="1"/>
  <c r="K13" i="10"/>
  <c r="K14" i="10"/>
  <c r="K34" i="12" s="1"/>
  <c r="K15" i="10"/>
  <c r="K16" i="10"/>
  <c r="K35" i="12" s="1"/>
  <c r="K17" i="10"/>
  <c r="K18" i="10"/>
  <c r="K19" i="10"/>
  <c r="K20" i="10"/>
  <c r="K36" i="12" s="1"/>
  <c r="K21" i="10"/>
  <c r="K37" i="12" s="1"/>
  <c r="K22" i="10"/>
  <c r="K38" i="12" s="1"/>
  <c r="K3" i="10"/>
  <c r="H4" i="10"/>
  <c r="H5" i="10"/>
  <c r="H6" i="10"/>
  <c r="H7" i="10"/>
  <c r="H8" i="10"/>
  <c r="H9" i="10"/>
  <c r="H10" i="10"/>
  <c r="H11" i="10"/>
  <c r="H32" i="12" s="1"/>
  <c r="H12" i="10"/>
  <c r="H33" i="12" s="1"/>
  <c r="H13" i="10"/>
  <c r="H14" i="10"/>
  <c r="H34" i="12" s="1"/>
  <c r="H15" i="10"/>
  <c r="H16" i="10"/>
  <c r="H35" i="12" s="1"/>
  <c r="H17" i="10"/>
  <c r="H18" i="10"/>
  <c r="H19" i="10"/>
  <c r="H20" i="10"/>
  <c r="H36" i="12" s="1"/>
  <c r="H21" i="10"/>
  <c r="H37" i="12" s="1"/>
  <c r="H22" i="10"/>
  <c r="H38" i="12" s="1"/>
  <c r="H3" i="10"/>
  <c r="H23" i="10" s="1"/>
  <c r="T4" i="8"/>
  <c r="T22" i="12" s="1"/>
  <c r="T5" i="8"/>
  <c r="T23" i="12" s="1"/>
  <c r="T6" i="8"/>
  <c r="T24" i="12" s="1"/>
  <c r="T7" i="8"/>
  <c r="T8" i="8"/>
  <c r="T9" i="8"/>
  <c r="T10" i="8"/>
  <c r="T11" i="8"/>
  <c r="T25" i="12" s="1"/>
  <c r="T12" i="8"/>
  <c r="T26" i="12" s="1"/>
  <c r="T13" i="8"/>
  <c r="T27" i="12" s="1"/>
  <c r="T14" i="8"/>
  <c r="T15" i="8"/>
  <c r="T16" i="8"/>
  <c r="T17" i="8"/>
  <c r="T28" i="12" s="1"/>
  <c r="T18" i="8"/>
  <c r="T19" i="8"/>
  <c r="T29" i="12" s="1"/>
  <c r="T20" i="8"/>
  <c r="T21" i="8"/>
  <c r="T30" i="12" s="1"/>
  <c r="T22" i="8"/>
  <c r="T31" i="12" s="1"/>
  <c r="T3" i="8"/>
  <c r="T21" i="12" s="1"/>
  <c r="Q4" i="8"/>
  <c r="Q22" i="12" s="1"/>
  <c r="Q5" i="8"/>
  <c r="Q23" i="12" s="1"/>
  <c r="Q6" i="8"/>
  <c r="Q24" i="12" s="1"/>
  <c r="Q7" i="8"/>
  <c r="Q8" i="8"/>
  <c r="Q9" i="8"/>
  <c r="Q10" i="8"/>
  <c r="Q11" i="8"/>
  <c r="Q25" i="12" s="1"/>
  <c r="Q12" i="8"/>
  <c r="Q26" i="12" s="1"/>
  <c r="Q13" i="8"/>
  <c r="Q27" i="12" s="1"/>
  <c r="Q14" i="8"/>
  <c r="Q15" i="8"/>
  <c r="Q16" i="8"/>
  <c r="Q17" i="8"/>
  <c r="Q28" i="12" s="1"/>
  <c r="Q18" i="8"/>
  <c r="Q19" i="8"/>
  <c r="Q29" i="12" s="1"/>
  <c r="Q20" i="8"/>
  <c r="Q21" i="8"/>
  <c r="Q30" i="12" s="1"/>
  <c r="Q22" i="8"/>
  <c r="Q31" i="12" s="1"/>
  <c r="Q3" i="8"/>
  <c r="Q21" i="12" s="1"/>
  <c r="N4" i="8"/>
  <c r="N22" i="12" s="1"/>
  <c r="N5" i="8"/>
  <c r="N23" i="12" s="1"/>
  <c r="N6" i="8"/>
  <c r="N24" i="12" s="1"/>
  <c r="N7" i="8"/>
  <c r="N8" i="8"/>
  <c r="N9" i="8"/>
  <c r="N10" i="8"/>
  <c r="N11" i="8"/>
  <c r="N25" i="12" s="1"/>
  <c r="N12" i="8"/>
  <c r="N26" i="12" s="1"/>
  <c r="N13" i="8"/>
  <c r="N27" i="12" s="1"/>
  <c r="N14" i="8"/>
  <c r="N15" i="8"/>
  <c r="N16" i="8"/>
  <c r="N17" i="8"/>
  <c r="N28" i="12" s="1"/>
  <c r="N18" i="8"/>
  <c r="N19" i="8"/>
  <c r="N29" i="12" s="1"/>
  <c r="N20" i="8"/>
  <c r="N21" i="8"/>
  <c r="N30" i="12" s="1"/>
  <c r="N22" i="8"/>
  <c r="N31" i="12" s="1"/>
  <c r="N3" i="8"/>
  <c r="N21" i="12" s="1"/>
  <c r="K4" i="8"/>
  <c r="K22" i="12" s="1"/>
  <c r="K5" i="8"/>
  <c r="K23" i="12" s="1"/>
  <c r="K6" i="8"/>
  <c r="K24" i="12" s="1"/>
  <c r="K7" i="8"/>
  <c r="K8" i="8"/>
  <c r="K9" i="8"/>
  <c r="K10" i="8"/>
  <c r="K11" i="8"/>
  <c r="K25" i="12" s="1"/>
  <c r="K12" i="8"/>
  <c r="K26" i="12" s="1"/>
  <c r="K13" i="8"/>
  <c r="K27" i="12" s="1"/>
  <c r="K14" i="8"/>
  <c r="K15" i="8"/>
  <c r="K16" i="8"/>
  <c r="K17" i="8"/>
  <c r="K28" i="12" s="1"/>
  <c r="K18" i="8"/>
  <c r="K19" i="8"/>
  <c r="K29" i="12" s="1"/>
  <c r="K20" i="8"/>
  <c r="K21" i="8"/>
  <c r="K30" i="12" s="1"/>
  <c r="K22" i="8"/>
  <c r="K31" i="12" s="1"/>
  <c r="K3" i="8"/>
  <c r="K21" i="12" s="1"/>
  <c r="H4" i="8"/>
  <c r="H22" i="12" s="1"/>
  <c r="H5" i="8"/>
  <c r="H23" i="12" s="1"/>
  <c r="H6" i="8"/>
  <c r="H24" i="12" s="1"/>
  <c r="H7" i="8"/>
  <c r="H8" i="8"/>
  <c r="H9" i="8"/>
  <c r="H10" i="8"/>
  <c r="H11" i="8"/>
  <c r="H25" i="12" s="1"/>
  <c r="H12" i="8"/>
  <c r="H26" i="12" s="1"/>
  <c r="H13" i="8"/>
  <c r="H27" i="12" s="1"/>
  <c r="H14" i="8"/>
  <c r="H15" i="8"/>
  <c r="H16" i="8"/>
  <c r="H17" i="8"/>
  <c r="H28" i="12" s="1"/>
  <c r="H18" i="8"/>
  <c r="H19" i="8"/>
  <c r="H29" i="12" s="1"/>
  <c r="H20" i="8"/>
  <c r="H21" i="8"/>
  <c r="H30" i="12" s="1"/>
  <c r="H22" i="8"/>
  <c r="H31" i="12" s="1"/>
  <c r="H3" i="8"/>
  <c r="H21" i="12" s="1"/>
  <c r="T4" i="3"/>
  <c r="T5" i="3"/>
  <c r="T5" i="12" s="1"/>
  <c r="T6" i="3"/>
  <c r="T7" i="3"/>
  <c r="T8" i="3"/>
  <c r="T9" i="3"/>
  <c r="T10" i="3"/>
  <c r="T11" i="3"/>
  <c r="T11" i="12" s="1"/>
  <c r="T12" i="3"/>
  <c r="T12" i="12" s="1"/>
  <c r="T13" i="3"/>
  <c r="T13" i="12" s="1"/>
  <c r="T14" i="3"/>
  <c r="T15" i="3"/>
  <c r="T15" i="12" s="1"/>
  <c r="T16" i="3"/>
  <c r="T16" i="12" s="1"/>
  <c r="T17" i="3"/>
  <c r="T18" i="3"/>
  <c r="T19" i="3"/>
  <c r="T20" i="3"/>
  <c r="T20" i="12" s="1"/>
  <c r="T3" i="3"/>
  <c r="Q4" i="3"/>
  <c r="Q5" i="3"/>
  <c r="Q5" i="12" s="1"/>
  <c r="Q6" i="3"/>
  <c r="Q7" i="3"/>
  <c r="Q8" i="3"/>
  <c r="Q9" i="3"/>
  <c r="Q10" i="3"/>
  <c r="Q11" i="3"/>
  <c r="Q11" i="12" s="1"/>
  <c r="Q12" i="3"/>
  <c r="Q12" i="12" s="1"/>
  <c r="Q13" i="3"/>
  <c r="Q14" i="3"/>
  <c r="Q15" i="3"/>
  <c r="Q15" i="12" s="1"/>
  <c r="Q16" i="3"/>
  <c r="Q16" i="12" s="1"/>
  <c r="Q17" i="3"/>
  <c r="Q18" i="3"/>
  <c r="Q19" i="3"/>
  <c r="Q20" i="3"/>
  <c r="Q20" i="12" s="1"/>
  <c r="Q3" i="3"/>
  <c r="N4" i="3"/>
  <c r="N5" i="3"/>
  <c r="N5" i="12" s="1"/>
  <c r="N6" i="3"/>
  <c r="N7" i="3"/>
  <c r="N8" i="3"/>
  <c r="N9" i="3"/>
  <c r="N10" i="3"/>
  <c r="N11" i="3"/>
  <c r="N11" i="12" s="1"/>
  <c r="N12" i="3"/>
  <c r="N12" i="12" s="1"/>
  <c r="N13" i="3"/>
  <c r="N14" i="3"/>
  <c r="N15" i="3"/>
  <c r="N15" i="12" s="1"/>
  <c r="N16" i="3"/>
  <c r="N16" i="12" s="1"/>
  <c r="N17" i="3"/>
  <c r="N18" i="3"/>
  <c r="N18" i="12" s="1"/>
  <c r="N19" i="3"/>
  <c r="N20" i="3"/>
  <c r="N20" i="12" s="1"/>
  <c r="N3" i="3"/>
  <c r="K4" i="3"/>
  <c r="K5" i="3"/>
  <c r="K5" i="12" s="1"/>
  <c r="K6" i="3"/>
  <c r="K6" i="12" s="1"/>
  <c r="K7" i="3"/>
  <c r="K8" i="3"/>
  <c r="K9" i="3"/>
  <c r="K10" i="3"/>
  <c r="K11" i="3"/>
  <c r="K11" i="12" s="1"/>
  <c r="K12" i="3"/>
  <c r="K12" i="12" s="1"/>
  <c r="K13" i="3"/>
  <c r="K14" i="3"/>
  <c r="K15" i="3"/>
  <c r="K15" i="12" s="1"/>
  <c r="K16" i="3"/>
  <c r="K16" i="12" s="1"/>
  <c r="K17" i="3"/>
  <c r="K18" i="3"/>
  <c r="K19" i="3"/>
  <c r="K20" i="3"/>
  <c r="K20" i="12" s="1"/>
  <c r="K3" i="3"/>
  <c r="H4" i="3"/>
  <c r="H5" i="3"/>
  <c r="H5" i="12" s="1"/>
  <c r="H6" i="3"/>
  <c r="H7" i="3"/>
  <c r="H8" i="3"/>
  <c r="H9" i="3"/>
  <c r="H10" i="3"/>
  <c r="H11" i="3"/>
  <c r="H11" i="12" s="1"/>
  <c r="H12" i="3"/>
  <c r="H12" i="12" s="1"/>
  <c r="H13" i="3"/>
  <c r="H13" i="12" s="1"/>
  <c r="H14" i="3"/>
  <c r="H15" i="3"/>
  <c r="H15" i="12" s="1"/>
  <c r="H16" i="3"/>
  <c r="H16" i="12" s="1"/>
  <c r="H17" i="3"/>
  <c r="H18" i="3"/>
  <c r="H19" i="3"/>
  <c r="H20" i="3"/>
  <c r="H20" i="12" s="1"/>
  <c r="H3" i="3"/>
  <c r="S24" i="12"/>
  <c r="P24" i="12"/>
  <c r="M24" i="12"/>
  <c r="J24" i="12"/>
  <c r="G24" i="12"/>
  <c r="G23" i="12"/>
  <c r="G19" i="12"/>
  <c r="S18" i="12"/>
  <c r="P18" i="12"/>
  <c r="M18" i="12"/>
  <c r="J18" i="12"/>
  <c r="G18" i="12"/>
  <c r="S17" i="12"/>
  <c r="P17" i="12"/>
  <c r="M17" i="12"/>
  <c r="G17" i="12"/>
  <c r="S14" i="12"/>
  <c r="P14" i="12"/>
  <c r="M14" i="12"/>
  <c r="J14" i="12"/>
  <c r="G14" i="12"/>
  <c r="S13" i="12"/>
  <c r="P13" i="12"/>
  <c r="M13" i="12"/>
  <c r="J13" i="12"/>
  <c r="G13" i="12"/>
  <c r="S9" i="12"/>
  <c r="P9" i="12"/>
  <c r="M9" i="12"/>
  <c r="J9" i="12"/>
  <c r="S4" i="12"/>
  <c r="P4" i="12"/>
  <c r="M4" i="12"/>
  <c r="J4" i="12"/>
  <c r="S10" i="12"/>
  <c r="P10" i="12"/>
  <c r="M10" i="12"/>
  <c r="J10" i="12"/>
  <c r="G10" i="12"/>
  <c r="G9" i="12"/>
  <c r="S8" i="12"/>
  <c r="P8" i="12"/>
  <c r="M8" i="12"/>
  <c r="J8" i="12"/>
  <c r="G8" i="12"/>
  <c r="S7" i="12"/>
  <c r="P7" i="12"/>
  <c r="M7" i="12"/>
  <c r="J7" i="12"/>
  <c r="G7" i="12"/>
  <c r="S6" i="12"/>
  <c r="P6" i="12"/>
  <c r="M6" i="12"/>
  <c r="G4" i="12"/>
  <c r="S3" i="12"/>
  <c r="P3" i="12"/>
  <c r="M3" i="12"/>
  <c r="J3" i="12"/>
  <c r="G3" i="12"/>
  <c r="H23" i="8" l="1"/>
  <c r="Q8" i="12"/>
  <c r="N13" i="12"/>
  <c r="K8" i="12"/>
  <c r="K18" i="12"/>
  <c r="Q13" i="12"/>
  <c r="Q7" i="12"/>
  <c r="K7" i="12"/>
  <c r="N19" i="12"/>
  <c r="K13" i="12"/>
  <c r="N14" i="12"/>
  <c r="N8" i="12"/>
  <c r="K3" i="12"/>
  <c r="H18" i="12"/>
  <c r="T18" i="12"/>
  <c r="H6" i="12"/>
  <c r="T6" i="12"/>
  <c r="Q18" i="12"/>
  <c r="N6" i="12"/>
  <c r="H19" i="12"/>
  <c r="T19" i="12"/>
  <c r="K19" i="12"/>
  <c r="Q19" i="12"/>
  <c r="K17" i="12"/>
  <c r="Q17" i="12"/>
  <c r="H17" i="12"/>
  <c r="N17" i="12"/>
  <c r="T17" i="12"/>
  <c r="T10" i="12"/>
  <c r="N3" i="12"/>
  <c r="K10" i="12"/>
  <c r="Q14" i="12"/>
  <c r="H14" i="12"/>
  <c r="N10" i="12"/>
  <c r="T14" i="12"/>
  <c r="H10" i="12"/>
  <c r="H3" i="12"/>
  <c r="T3" i="12"/>
  <c r="K14" i="12"/>
  <c r="Q10" i="12"/>
  <c r="H7" i="12"/>
  <c r="T7" i="12"/>
  <c r="Q4" i="12"/>
  <c r="N7" i="12"/>
  <c r="K4" i="12"/>
  <c r="K9" i="12"/>
  <c r="Q9" i="12"/>
  <c r="H9" i="12"/>
  <c r="N9" i="12"/>
  <c r="T9" i="12"/>
  <c r="H8" i="12"/>
  <c r="Q6" i="12"/>
  <c r="T8" i="12"/>
  <c r="N4" i="12"/>
  <c r="H4" i="12"/>
  <c r="T4" i="12"/>
  <c r="Q3" i="12"/>
  <c r="U4" i="10"/>
  <c r="U21" i="8"/>
  <c r="U30" i="12" s="1"/>
  <c r="U13" i="8"/>
  <c r="U27" i="12" s="1"/>
  <c r="U5" i="8"/>
  <c r="U18" i="3"/>
  <c r="U10" i="3"/>
  <c r="U16" i="3"/>
  <c r="U16" i="12" s="1"/>
  <c r="U14" i="3"/>
  <c r="U6" i="3"/>
  <c r="U8" i="3"/>
  <c r="U20" i="3"/>
  <c r="U20" i="12" s="1"/>
  <c r="U12" i="3"/>
  <c r="U12" i="12" s="1"/>
  <c r="U4" i="3"/>
  <c r="U16" i="10"/>
  <c r="U35" i="12" s="1"/>
  <c r="U8" i="10"/>
  <c r="U17" i="3"/>
  <c r="U9" i="3"/>
  <c r="U7" i="3"/>
  <c r="U13" i="3"/>
  <c r="U5" i="3"/>
  <c r="U5" i="12" s="1"/>
  <c r="U19" i="3"/>
  <c r="U11" i="3"/>
  <c r="U11" i="12" s="1"/>
  <c r="U15" i="3"/>
  <c r="U15" i="12" s="1"/>
  <c r="U18" i="8"/>
  <c r="U21" i="10"/>
  <c r="U37" i="12" s="1"/>
  <c r="U13" i="10"/>
  <c r="U5" i="10"/>
  <c r="U20" i="8"/>
  <c r="U12" i="8"/>
  <c r="U26" i="12" s="1"/>
  <c r="U4" i="8"/>
  <c r="U22" i="12" s="1"/>
  <c r="U19" i="8"/>
  <c r="U29" i="12" s="1"/>
  <c r="U11" i="8"/>
  <c r="U25" i="12" s="1"/>
  <c r="U17" i="8"/>
  <c r="U28" i="12" s="1"/>
  <c r="U9" i="8"/>
  <c r="U10" i="8"/>
  <c r="U22" i="8"/>
  <c r="U31" i="12" s="1"/>
  <c r="U14" i="8"/>
  <c r="U6" i="8"/>
  <c r="U16" i="8"/>
  <c r="U8" i="8"/>
  <c r="U15" i="8"/>
  <c r="U7" i="8"/>
  <c r="U3" i="8"/>
  <c r="U21" i="12" s="1"/>
  <c r="U22" i="10"/>
  <c r="U38" i="12" s="1"/>
  <c r="U14" i="10"/>
  <c r="U34" i="12" s="1"/>
  <c r="U6" i="10"/>
  <c r="U3" i="10"/>
  <c r="U20" i="10"/>
  <c r="U36" i="12" s="1"/>
  <c r="U12" i="10"/>
  <c r="U33" i="12" s="1"/>
  <c r="U19" i="10"/>
  <c r="U11" i="10"/>
  <c r="U32" i="12" s="1"/>
  <c r="U17" i="10"/>
  <c r="U23" i="12" s="1"/>
  <c r="U9" i="10"/>
  <c r="U10" i="10"/>
  <c r="U18" i="10"/>
  <c r="U15" i="10"/>
  <c r="U7" i="10"/>
  <c r="U3" i="3"/>
  <c r="T39" i="12" l="1"/>
  <c r="N39" i="12"/>
  <c r="Q39" i="12"/>
  <c r="K39" i="12"/>
  <c r="H39" i="12"/>
  <c r="U19" i="12"/>
  <c r="U18" i="12"/>
  <c r="U13" i="12"/>
  <c r="U17" i="12"/>
  <c r="U10" i="12"/>
  <c r="U8" i="12"/>
  <c r="U14" i="12"/>
  <c r="U7" i="12"/>
  <c r="U6" i="12"/>
  <c r="U4" i="12"/>
  <c r="U3" i="12"/>
  <c r="U21" i="3"/>
  <c r="U24" i="12"/>
  <c r="U9" i="12"/>
  <c r="U23" i="10"/>
  <c r="T40" i="12" l="1"/>
  <c r="T41" i="12" s="1"/>
  <c r="N40" i="12"/>
  <c r="N41" i="12" s="1"/>
  <c r="H40" i="12"/>
  <c r="H41" i="12" s="1"/>
  <c r="U39" i="12"/>
  <c r="K40" i="12"/>
  <c r="K41" i="12" s="1"/>
  <c r="Q40" i="12"/>
  <c r="Q41" i="12" s="1"/>
  <c r="U23" i="8"/>
  <c r="U40" i="12" l="1"/>
  <c r="U41" i="12" s="1"/>
</calcChain>
</file>

<file path=xl/sharedStrings.xml><?xml version="1.0" encoding="utf-8"?>
<sst xmlns="http://schemas.openxmlformats.org/spreadsheetml/2006/main" count="477" uniqueCount="176">
  <si>
    <t>Description of Item</t>
  </si>
  <si>
    <t>068019631</t>
  </si>
  <si>
    <t>Germiston and surrounding areas</t>
  </si>
  <si>
    <t>068019632</t>
  </si>
  <si>
    <t>Mark out of defects</t>
  </si>
  <si>
    <t>Final inspection of repair and report writing</t>
  </si>
  <si>
    <t>Emergency travelling cost</t>
  </si>
  <si>
    <t>068019643</t>
  </si>
  <si>
    <t>Material verification at suppliers (includes transfer of heat and cast numbers and issuing of report). Travelling cost should also be inclusive)</t>
  </si>
  <si>
    <t>R/test plate</t>
  </si>
  <si>
    <t>068001090</t>
  </si>
  <si>
    <t>R/km</t>
  </si>
  <si>
    <t>068019642</t>
  </si>
  <si>
    <t>R/visit</t>
  </si>
  <si>
    <t>068001091</t>
  </si>
  <si>
    <t>068001092</t>
  </si>
  <si>
    <t>068019647</t>
  </si>
  <si>
    <t>068001094</t>
  </si>
  <si>
    <t>R/PQR</t>
  </si>
  <si>
    <t>50 PQR's per Year</t>
  </si>
  <si>
    <t>068001095</t>
  </si>
  <si>
    <t>R/WPS</t>
  </si>
  <si>
    <t>50 WPS's per Year</t>
  </si>
  <si>
    <t>068001096</t>
  </si>
  <si>
    <t>50 wagons per Year</t>
  </si>
  <si>
    <t>068001097</t>
  </si>
  <si>
    <t>New Build, Design and Prototype Verification</t>
  </si>
  <si>
    <t>068001098</t>
  </si>
  <si>
    <t>068001099</t>
  </si>
  <si>
    <t>Design verification (includes the following: document and drawings register, design report, technical specification, quality control plan (QCP), repair quality control procedure, Welder ID schematic, Post weld heat treatment procedure, Procedure Qualification Record (PQR), Welding Procedures Specification (WPS), Welder performance qualification (WPQ) and all applicable drawings and contract review meetings)</t>
  </si>
  <si>
    <t>R/design verification</t>
  </si>
  <si>
    <t>068019652</t>
  </si>
  <si>
    <t>Resubmission of Design verification</t>
  </si>
  <si>
    <t>068000105</t>
  </si>
  <si>
    <t>Witness &amp; inspect structural test at RTDC (Railway Technology Development Centre)</t>
  </si>
  <si>
    <t>068001107</t>
  </si>
  <si>
    <t>Witness &amp; inspect Structural test (Static Testing) Tank Container</t>
  </si>
  <si>
    <t>068001108</t>
  </si>
  <si>
    <t>Internal inspection/witnessing</t>
  </si>
  <si>
    <t>068001109</t>
  </si>
  <si>
    <t>External inspection/witnessing</t>
  </si>
  <si>
    <t>068001110</t>
  </si>
  <si>
    <t>Inspection/witnessing of Barrel test</t>
  </si>
  <si>
    <t>068001111</t>
  </si>
  <si>
    <t>Repair inspection/witnessing</t>
  </si>
  <si>
    <t>068001112</t>
  </si>
  <si>
    <t>Inspection/witnessing of Non-Destructive Testing (when required)</t>
  </si>
  <si>
    <t>068001113</t>
  </si>
  <si>
    <t>068001114</t>
  </si>
  <si>
    <t>068001115</t>
  </si>
  <si>
    <t>Emergency inspection/witnessing of Non-Destructive Testing (after hours, which includes weekends &amp; public holidays)</t>
  </si>
  <si>
    <t>Sasol Wagons</t>
  </si>
  <si>
    <t>Travelling to Sasolburg</t>
  </si>
  <si>
    <t>068001106</t>
  </si>
  <si>
    <t>QTY</t>
  </si>
  <si>
    <t>Unit</t>
  </si>
  <si>
    <t>Item No.</t>
  </si>
  <si>
    <t>Inspection/witnessing of welds on newly built wagons (after hours)</t>
  </si>
  <si>
    <t>Inspection/witnessing of welds on newly built wagons</t>
  </si>
  <si>
    <t>Take barrel thickness measurements (when required)</t>
  </si>
  <si>
    <t>Material verification at suppliers (includes transfer of heat and cast numbers and issuing of report) no travelling cost included</t>
  </si>
  <si>
    <r>
      <rPr>
        <b/>
        <sz val="11"/>
        <rFont val="Tahoma"/>
        <family val="2"/>
      </rPr>
      <t>PQR</t>
    </r>
    <r>
      <rPr>
        <sz val="11"/>
        <rFont val="Tahoma"/>
        <family val="2"/>
      </rPr>
      <t>: Procedure Qualification Record (includes the following; witness tests, witness NDT, witness laboratory tests, record all values, create PQR document, final signing of document, issue document to TE). Travelling cost should also be inclusive</t>
    </r>
  </si>
  <si>
    <r>
      <rPr>
        <b/>
        <sz val="11"/>
        <rFont val="Tahoma"/>
        <family val="2"/>
      </rPr>
      <t>WPQR</t>
    </r>
    <r>
      <rPr>
        <sz val="11"/>
        <rFont val="Tahoma"/>
        <family val="2"/>
      </rPr>
      <t>; Welders/operators Performance Qualification Record (include the following; witness test process, witness NDT, witness laboratory tests and issuing of report). Travelling cost should also be inclusive</t>
    </r>
  </si>
  <si>
    <r>
      <rPr>
        <b/>
        <sz val="11"/>
        <rFont val="Tahoma"/>
        <family val="2"/>
      </rPr>
      <t>WPS:</t>
    </r>
    <r>
      <rPr>
        <sz val="11"/>
        <rFont val="Tahoma"/>
        <family val="2"/>
      </rPr>
      <t xml:space="preserve"> Welding Procedures Specification (includes the following; generate WPS document, Final signing of document, issue document to TE)</t>
    </r>
  </si>
  <si>
    <r>
      <rPr>
        <b/>
        <sz val="11"/>
        <color theme="1"/>
        <rFont val="Tahoma"/>
        <family val="2"/>
      </rPr>
      <t>In-service:</t>
    </r>
    <r>
      <rPr>
        <sz val="11"/>
        <color theme="1"/>
        <rFont val="Tahoma"/>
        <family val="2"/>
      </rPr>
      <t xml:space="preserve"> 
• Internal inspection/witnessing</t>
    </r>
  </si>
  <si>
    <r>
      <rPr>
        <b/>
        <sz val="11"/>
        <color theme="1"/>
        <rFont val="Tahoma"/>
        <family val="2"/>
      </rPr>
      <t xml:space="preserve">In-service: </t>
    </r>
    <r>
      <rPr>
        <sz val="11"/>
        <color theme="1"/>
        <rFont val="Tahoma"/>
        <family val="2"/>
      </rPr>
      <t xml:space="preserve">
• External inspection/witnessing</t>
    </r>
  </si>
  <si>
    <r>
      <rPr>
        <b/>
        <sz val="11"/>
        <rFont val="Tahoma"/>
        <family val="2"/>
      </rPr>
      <t xml:space="preserve">In-service: </t>
    </r>
    <r>
      <rPr>
        <sz val="11"/>
        <rFont val="Tahoma"/>
        <family val="2"/>
      </rPr>
      <t xml:space="preserve">
</t>
    </r>
    <r>
      <rPr>
        <b/>
        <sz val="11"/>
        <rFont val="Tahoma"/>
        <family val="2"/>
      </rPr>
      <t xml:space="preserve">WPQR; </t>
    </r>
    <r>
      <rPr>
        <sz val="11"/>
        <rFont val="Tahoma"/>
        <family val="2"/>
      </rPr>
      <t>Welders/operators Performance Qualification Record (include the following; witness test process, witness NDT, witness laboratory tests and issuing of report). Travelling cost should also be inclusive</t>
    </r>
  </si>
  <si>
    <r>
      <rPr>
        <b/>
        <sz val="11"/>
        <rFont val="Tahoma"/>
        <family val="2"/>
      </rPr>
      <t xml:space="preserve">In-service: </t>
    </r>
    <r>
      <rPr>
        <sz val="11"/>
        <rFont val="Tahoma"/>
        <family val="2"/>
      </rPr>
      <t xml:space="preserve">
</t>
    </r>
    <r>
      <rPr>
        <b/>
        <sz val="11"/>
        <rFont val="Tahoma"/>
        <family val="2"/>
      </rPr>
      <t>PQR:</t>
    </r>
    <r>
      <rPr>
        <sz val="11"/>
        <rFont val="Tahoma"/>
        <family val="2"/>
      </rPr>
      <t xml:space="preserve"> Procedure Qualification Record (includes the following; witness tests, witness NDT, witness laboratory tests, record all values, create PQR document, final signing of document, issue document to TE). Travelling cost should also be inclusive</t>
    </r>
  </si>
  <si>
    <r>
      <rPr>
        <b/>
        <sz val="11"/>
        <rFont val="Tahoma"/>
        <family val="2"/>
      </rPr>
      <t xml:space="preserve">In-service: </t>
    </r>
    <r>
      <rPr>
        <sz val="11"/>
        <rFont val="Tahoma"/>
        <family val="2"/>
      </rPr>
      <t xml:space="preserve">
</t>
    </r>
    <r>
      <rPr>
        <b/>
        <sz val="11"/>
        <rFont val="Tahoma"/>
        <family val="2"/>
      </rPr>
      <t>WPS:</t>
    </r>
    <r>
      <rPr>
        <sz val="11"/>
        <rFont val="Tahoma"/>
        <family val="2"/>
      </rPr>
      <t xml:space="preserve"> Welding Procedures Specification (includes the following; generate WPS document, Final signing of document, issue document to TE)</t>
    </r>
  </si>
  <si>
    <r>
      <rPr>
        <b/>
        <sz val="11"/>
        <color theme="1"/>
        <rFont val="Tahoma"/>
        <family val="2"/>
      </rPr>
      <t xml:space="preserve">In-service: </t>
    </r>
    <r>
      <rPr>
        <sz val="11"/>
        <color theme="1"/>
        <rFont val="Tahoma"/>
        <family val="2"/>
      </rPr>
      <t xml:space="preserve">
• Take barrel thickness measurements (when required)</t>
    </r>
  </si>
  <si>
    <r>
      <rPr>
        <b/>
        <sz val="11"/>
        <color theme="1"/>
        <rFont val="Tahoma"/>
        <family val="2"/>
      </rPr>
      <t xml:space="preserve">In-service: </t>
    </r>
    <r>
      <rPr>
        <sz val="11"/>
        <color theme="1"/>
        <rFont val="Tahoma"/>
        <family val="2"/>
      </rPr>
      <t xml:space="preserve">
• Inspection/witnessing of Non-Destructive Testing (when required)</t>
    </r>
  </si>
  <si>
    <r>
      <rPr>
        <b/>
        <sz val="11"/>
        <color theme="1"/>
        <rFont val="Tahoma"/>
        <family val="2"/>
      </rPr>
      <t xml:space="preserve">In-service: </t>
    </r>
    <r>
      <rPr>
        <sz val="11"/>
        <color theme="1"/>
        <rFont val="Tahoma"/>
        <family val="2"/>
      </rPr>
      <t xml:space="preserve">
• Inspection/witnessing of Barrel test</t>
    </r>
  </si>
  <si>
    <r>
      <rPr>
        <b/>
        <sz val="11"/>
        <color theme="1"/>
        <rFont val="Tahoma"/>
        <family val="2"/>
      </rPr>
      <t xml:space="preserve">In-service: </t>
    </r>
    <r>
      <rPr>
        <sz val="11"/>
        <color theme="1"/>
        <rFont val="Tahoma"/>
        <family val="2"/>
      </rPr>
      <t xml:space="preserve">
• Pressure gauge – User’s requirements (When found during inspection por when required)</t>
    </r>
  </si>
  <si>
    <r>
      <rPr>
        <b/>
        <sz val="11"/>
        <color theme="1"/>
        <rFont val="Tahoma"/>
        <family val="2"/>
      </rPr>
      <t>In-service: Reports (Review &amp; Verification)</t>
    </r>
    <r>
      <rPr>
        <sz val="11"/>
        <color theme="1"/>
        <rFont val="Tahoma"/>
        <family val="2"/>
      </rPr>
      <t xml:space="preserve">
• Logbook</t>
    </r>
  </si>
  <si>
    <r>
      <rPr>
        <b/>
        <sz val="11"/>
        <rFont val="Tahoma"/>
        <family val="2"/>
      </rPr>
      <t>Manufacturing AIA</t>
    </r>
    <r>
      <rPr>
        <sz val="11"/>
        <rFont val="Tahoma"/>
        <family val="2"/>
      </rPr>
      <t>:   Design verification (includes the following: document and drawings register, design report, technical specification, quality control plan (QCP), repair quality control procedure, Welder ID schematic, Post weld heat treatment procedure, Procedure Qualification Record (PQR), Welding Procedures Specification (WPS), Scope of repair, Welder performance qualification (WPQ) and all applicable drawings and contract review meetings)</t>
    </r>
  </si>
  <si>
    <r>
      <rPr>
        <b/>
        <sz val="11"/>
        <rFont val="Tahoma"/>
        <family val="2"/>
      </rPr>
      <t>Manufacturing AIA</t>
    </r>
    <r>
      <rPr>
        <sz val="11"/>
        <rFont val="Tahoma"/>
        <family val="2"/>
      </rPr>
      <t>: Resubmission of Design verification</t>
    </r>
  </si>
  <si>
    <r>
      <rPr>
        <b/>
        <sz val="11"/>
        <color theme="1"/>
        <rFont val="Tahoma"/>
        <family val="2"/>
      </rPr>
      <t>Manufacturing AIA:</t>
    </r>
    <r>
      <rPr>
        <sz val="11"/>
        <color theme="1"/>
        <rFont val="Tahoma"/>
        <family val="2"/>
      </rPr>
      <t xml:space="preserve"> Material verification at suppliers (includes transfer of heat and cast numbers and issuing of report). Travelling cost should also be inclusive)</t>
    </r>
  </si>
  <si>
    <r>
      <rPr>
        <b/>
        <sz val="11"/>
        <color theme="1"/>
        <rFont val="Tahoma"/>
        <family val="2"/>
      </rPr>
      <t>Approval of dispensation</t>
    </r>
    <r>
      <rPr>
        <sz val="11"/>
        <color theme="1"/>
        <rFont val="Tahoma"/>
        <family val="2"/>
      </rPr>
      <t xml:space="preserve"> 
• Issue the approval certificates of dispensation  </t>
    </r>
  </si>
  <si>
    <r>
      <rPr>
        <b/>
        <sz val="11"/>
        <rFont val="Tahoma"/>
        <family val="2"/>
      </rPr>
      <t xml:space="preserve">TFR: </t>
    </r>
    <r>
      <rPr>
        <sz val="11"/>
        <rFont val="Tahoma"/>
        <family val="2"/>
      </rPr>
      <t>Barrel Test Extension and approval. No travelling required. TFO will supply all documentation related to maintenance history of each wagon that requires extension, after contract award.</t>
    </r>
  </si>
  <si>
    <t>Corrosion and remain life (When required)</t>
  </si>
  <si>
    <r>
      <rPr>
        <b/>
        <sz val="11"/>
        <rFont val="Tahoma"/>
        <family val="2"/>
      </rPr>
      <t xml:space="preserve">In-service: </t>
    </r>
    <r>
      <rPr>
        <sz val="11"/>
        <rFont val="Tahoma"/>
        <family val="2"/>
      </rPr>
      <t xml:space="preserve">
● Issuing of reports (inspections/witnessing, etc.)</t>
    </r>
  </si>
  <si>
    <r>
      <rPr>
        <b/>
        <sz val="11"/>
        <rFont val="Tahoma"/>
        <family val="2"/>
      </rPr>
      <t>Manufacturing AIA:</t>
    </r>
    <r>
      <rPr>
        <sz val="11"/>
        <rFont val="Tahoma"/>
        <family val="2"/>
      </rPr>
      <t xml:space="preserve"> COC (Certificate of Compliance) issued by the repairer (TE) and co-signed by the AIA</t>
    </r>
  </si>
  <si>
    <t>068001088</t>
  </si>
  <si>
    <t>068HYDROST</t>
  </si>
  <si>
    <t>90014070BTT</t>
  </si>
  <si>
    <t>068001102</t>
  </si>
  <si>
    <t>068001101</t>
  </si>
  <si>
    <t>068001103</t>
  </si>
  <si>
    <t>068001104</t>
  </si>
  <si>
    <t>068001105</t>
  </si>
  <si>
    <t>068001119</t>
  </si>
  <si>
    <r>
      <rPr>
        <b/>
        <sz val="11"/>
        <rFont val="Tahoma"/>
        <family val="2"/>
      </rPr>
      <t xml:space="preserve">Recertification of wagons (when required), </t>
    </r>
    <r>
      <rPr>
        <sz val="11"/>
        <rFont val="Tahoma"/>
        <family val="2"/>
      </rPr>
      <t>which entails:
● Full dimensional inspection, measuring every single component of the barrel, Inspection/witnessing of fitting new name plate and stamp, issuing of recertification certificate, Issuing of reports (inspections/witnessing, etc.) and drawings modification if needed</t>
    </r>
  </si>
  <si>
    <t>TOTAL PRICE, exclusive of VAT</t>
  </si>
  <si>
    <t>VAT 15% (if applicable)</t>
  </si>
  <si>
    <t>SUB-TOTAL NEWBUILD Incl. VAT</t>
  </si>
  <si>
    <t>SUB-TOTAL SASOL Incl. VAT</t>
  </si>
  <si>
    <t>2000 km per year</t>
  </si>
  <si>
    <t>95 PQR's per Year</t>
  </si>
  <si>
    <t>95 WPS's per Year</t>
  </si>
  <si>
    <t>605 wagons per year</t>
  </si>
  <si>
    <t>60 wagons per year</t>
  </si>
  <si>
    <t>2 wagons per year</t>
  </si>
  <si>
    <t>2 Tank containers per year</t>
  </si>
  <si>
    <t>600 test plates per month</t>
  </si>
  <si>
    <t>60 design verifications per year</t>
  </si>
  <si>
    <t>10 design verifications per year</t>
  </si>
  <si>
    <t xml:space="preserve"> 45 wagons per year</t>
  </si>
  <si>
    <t>45 wagon per year</t>
  </si>
  <si>
    <t>60 visits per year
(50km radius from Germiston)</t>
  </si>
  <si>
    <t>95 wagons per year</t>
  </si>
  <si>
    <t>200 visits per year
(From Germiston and Sasol)</t>
  </si>
  <si>
    <r>
      <rPr>
        <b/>
        <sz val="11"/>
        <rFont val="Tahoma"/>
        <family val="2"/>
      </rPr>
      <t xml:space="preserve">In-service: </t>
    </r>
    <r>
      <rPr>
        <sz val="11"/>
        <rFont val="Tahoma"/>
        <family val="2"/>
      </rPr>
      <t xml:space="preserve">
● Witnessing of  Hydrostatic pressure test to be carried out at this time.                             
● Name plate to be fitted to each wagon as per regulations (pop rivet).</t>
    </r>
  </si>
  <si>
    <r>
      <rPr>
        <b/>
        <sz val="11"/>
        <color theme="1"/>
        <rFont val="Tahoma"/>
        <family val="2"/>
      </rPr>
      <t xml:space="preserve">In-service: </t>
    </r>
    <r>
      <rPr>
        <sz val="11"/>
        <color theme="1"/>
        <rFont val="Tahoma"/>
        <family val="2"/>
      </rPr>
      <t xml:space="preserve">
• Wagon integrity (When found during inspection por when required)</t>
    </r>
  </si>
  <si>
    <t>95 design verifications per year</t>
  </si>
  <si>
    <t>95 test plates per year</t>
  </si>
  <si>
    <t>500 test plates per year</t>
  </si>
  <si>
    <t>R/Verification + R/km</t>
  </si>
  <si>
    <r>
      <rPr>
        <b/>
        <sz val="11"/>
        <rFont val="Tahoma"/>
        <family val="2"/>
      </rPr>
      <t xml:space="preserve">WPQR; </t>
    </r>
    <r>
      <rPr>
        <sz val="11"/>
        <rFont val="Tahoma"/>
        <family val="2"/>
      </rPr>
      <t xml:space="preserve">Welders/operators Performance Qualification Record (include the following; witness test process, witness NDT, witness laboratory tests and issuing of report). </t>
    </r>
  </si>
  <si>
    <r>
      <rPr>
        <b/>
        <sz val="11"/>
        <rFont val="Tahoma"/>
        <family val="2"/>
      </rPr>
      <t>PQR:</t>
    </r>
    <r>
      <rPr>
        <sz val="11"/>
        <rFont val="Tahoma"/>
        <family val="2"/>
      </rPr>
      <t xml:space="preserve"> Procedure Qualification Record (includes the following; witness tests, witness NDT, witness laboratory tests, record all values, create PQR document, final signing of document, issue document to TE). </t>
    </r>
  </si>
  <si>
    <t xml:space="preserve">60 Inspection per year
</t>
  </si>
  <si>
    <t>966 wagons per year</t>
  </si>
  <si>
    <t>Comments on Quantity</t>
  </si>
  <si>
    <t>068019634</t>
  </si>
  <si>
    <t>665 wagons per year</t>
  </si>
  <si>
    <r>
      <rPr>
        <b/>
        <sz val="11"/>
        <color theme="1"/>
        <rFont val="Tahoma"/>
        <family val="2"/>
      </rPr>
      <t>Additional scope for the X -fleet as per MegChem recommendations:</t>
    </r>
    <r>
      <rPr>
        <sz val="11"/>
        <color theme="1"/>
        <rFont val="Tahoma"/>
        <family val="2"/>
      </rPr>
      <t xml:space="preserve">                           
● External inspection by competent person, frequency to be maintained at 3-yearly intervals.</t>
    </r>
  </si>
  <si>
    <r>
      <rPr>
        <b/>
        <sz val="11"/>
        <color theme="1"/>
        <rFont val="Tahoma"/>
        <family val="2"/>
      </rPr>
      <t>Additional scope for the X- fleet as per MegChem recommendations:</t>
    </r>
    <r>
      <rPr>
        <sz val="11"/>
        <color theme="1"/>
        <rFont val="Tahoma"/>
        <family val="2"/>
      </rPr>
      <t xml:space="preserve">                           
● Internal inspection by competent person, frequency to be maintained at 3-yearly intervals.</t>
    </r>
  </si>
  <si>
    <r>
      <rPr>
        <b/>
        <sz val="11"/>
        <color theme="1"/>
        <rFont val="Tahoma"/>
        <family val="2"/>
      </rPr>
      <t>Additional scope for the X fleet as per MegChem recommendations:</t>
    </r>
    <r>
      <rPr>
        <sz val="11"/>
        <color theme="1"/>
        <rFont val="Tahoma"/>
        <family val="2"/>
      </rPr>
      <t xml:space="preserve">
● Witnessing of  Hydrostatic pressure test to be carried out at this time.                                              
● Name plate to be fitted to each wagon as per regulations (pop rivet).</t>
    </r>
  </si>
  <si>
    <t>301 wagons per year</t>
  </si>
  <si>
    <t>200 wagons per year
(From Germiston to Trichard)</t>
  </si>
  <si>
    <t xml:space="preserve">Travelling cost to Trichardt Depot </t>
  </si>
  <si>
    <t>External barrel inspection/witnessing and issuing of report at Trichardt Depot</t>
  </si>
  <si>
    <t xml:space="preserve">60 visits per year
</t>
  </si>
  <si>
    <t>60 verification per year +60 visits per year
(Assume 50km rad ius from Germiston)</t>
  </si>
  <si>
    <t>R/verification + R/visit</t>
  </si>
  <si>
    <t>95 Verification per year +95 visits per year
(Assume 50km radius from Germiston)</t>
  </si>
  <si>
    <t>R/h</t>
  </si>
  <si>
    <t>725 wagons per year</t>
  </si>
  <si>
    <t>Unit Price (R) Year 1</t>
  </si>
  <si>
    <t>Unit Price (R) Year 2</t>
  </si>
  <si>
    <t>Unit Price (R) Year 3</t>
  </si>
  <si>
    <t>Unit Price (R) Year 4</t>
  </si>
  <si>
    <t>Unit Price (R) Year 5</t>
  </si>
  <si>
    <t xml:space="preserve">5 years Total Unit Price (R) </t>
  </si>
  <si>
    <t>Quantity</t>
  </si>
  <si>
    <t>665 verification per year and 655 visits per year
(Assume 50km radius from Germiston)</t>
  </si>
  <si>
    <t>Total Price (R) Year 1</t>
  </si>
  <si>
    <t>Total Price (R) Year 2</t>
  </si>
  <si>
    <t>Total Price (R) Year 3</t>
  </si>
  <si>
    <r>
      <rPr>
        <b/>
        <sz val="10"/>
        <color theme="1"/>
        <rFont val="Tahoma"/>
        <family val="2"/>
      </rPr>
      <t>Additional scope for the X- fleet as per MegChem recommendations:</t>
    </r>
    <r>
      <rPr>
        <sz val="10"/>
        <color theme="1"/>
        <rFont val="Tahoma"/>
        <family val="2"/>
      </rPr>
      <t xml:space="preserve">                           
● Internal inspection by competent person, frequency to be maintained at 3-yearly intervals.</t>
    </r>
  </si>
  <si>
    <r>
      <rPr>
        <b/>
        <sz val="10"/>
        <color theme="1"/>
        <rFont val="Tahoma"/>
        <family val="2"/>
      </rPr>
      <t>Additional scope for the X -fleet as per MegChem recommendations:</t>
    </r>
    <r>
      <rPr>
        <sz val="10"/>
        <color theme="1"/>
        <rFont val="Tahoma"/>
        <family val="2"/>
      </rPr>
      <t xml:space="preserve">                           
● External inspection by competent person, frequency to be maintained at 3-yearly intervals.</t>
    </r>
  </si>
  <si>
    <r>
      <rPr>
        <b/>
        <sz val="10"/>
        <color theme="1"/>
        <rFont val="Tahoma"/>
        <family val="2"/>
      </rPr>
      <t>Additional scope for the X fleet as per MegChem recommendations:</t>
    </r>
    <r>
      <rPr>
        <sz val="10"/>
        <color theme="1"/>
        <rFont val="Tahoma"/>
        <family val="2"/>
      </rPr>
      <t xml:space="preserve">
● Witnessing of  Hydrostatic pressure test to be carried out at this time.                                              
● Name plate to be fitted to each wagon as per regulations (pop rivet).</t>
    </r>
  </si>
  <si>
    <r>
      <rPr>
        <b/>
        <sz val="10"/>
        <rFont val="Tahoma"/>
        <family val="2"/>
      </rPr>
      <t xml:space="preserve">Recertification of wagons (when required), </t>
    </r>
    <r>
      <rPr>
        <sz val="10"/>
        <rFont val="Tahoma"/>
        <family val="2"/>
      </rPr>
      <t>which entails:
● Full dimensional inspection, measuring every single component of the barrel, Inspection/witnessing of fitting new name plate and stamp, issuing of recertification certificate, Issuing of reports (inspections/witnessing, etc.) and drawings modification if needed</t>
    </r>
  </si>
  <si>
    <r>
      <rPr>
        <b/>
        <sz val="10"/>
        <rFont val="Tahoma"/>
        <family val="2"/>
      </rPr>
      <t xml:space="preserve">WPQR; </t>
    </r>
    <r>
      <rPr>
        <sz val="10"/>
        <rFont val="Tahoma"/>
        <family val="2"/>
      </rPr>
      <t xml:space="preserve">Welders/operators Performance Qualification Record (include the following; witness test process, witness NDT, witness laboratory tests and issuing of report). </t>
    </r>
  </si>
  <si>
    <r>
      <rPr>
        <b/>
        <sz val="10"/>
        <rFont val="Tahoma"/>
        <family val="2"/>
      </rPr>
      <t>PQR:</t>
    </r>
    <r>
      <rPr>
        <sz val="10"/>
        <rFont val="Tahoma"/>
        <family val="2"/>
      </rPr>
      <t xml:space="preserve"> Procedure Qualification Record (includes the following; witness tests, witness NDT, witness laboratory tests, record all values, create PQR document, final signing of document, issue document to TE). </t>
    </r>
  </si>
  <si>
    <r>
      <rPr>
        <b/>
        <sz val="10"/>
        <rFont val="Tahoma"/>
        <family val="2"/>
      </rPr>
      <t>WPS:</t>
    </r>
    <r>
      <rPr>
        <sz val="10"/>
        <rFont val="Tahoma"/>
        <family val="2"/>
      </rPr>
      <t xml:space="preserve"> Welding Procedures Specification (includes the following; generate WPS document, Final signing of document, issue document to TE)</t>
    </r>
  </si>
  <si>
    <r>
      <rPr>
        <b/>
        <sz val="10"/>
        <rFont val="Tahoma"/>
        <family val="2"/>
      </rPr>
      <t xml:space="preserve">TFR: </t>
    </r>
    <r>
      <rPr>
        <sz val="10"/>
        <rFont val="Tahoma"/>
        <family val="2"/>
      </rPr>
      <t>Barrel Test Extension and approval. No travelling required. TFO will supply all documentation related to maintenance history of each wagon that requires extension, after contract award.</t>
    </r>
  </si>
  <si>
    <r>
      <rPr>
        <b/>
        <sz val="10"/>
        <color theme="1"/>
        <rFont val="Tahoma"/>
        <family val="2"/>
      </rPr>
      <t xml:space="preserve">In-service: </t>
    </r>
    <r>
      <rPr>
        <sz val="10"/>
        <color theme="1"/>
        <rFont val="Tahoma"/>
        <family val="2"/>
      </rPr>
      <t xml:space="preserve">
• Wagon integrity (When found during inspection por when required)</t>
    </r>
  </si>
  <si>
    <r>
      <rPr>
        <b/>
        <sz val="10"/>
        <color theme="1"/>
        <rFont val="Tahoma"/>
        <family val="2"/>
      </rPr>
      <t xml:space="preserve">In-service: </t>
    </r>
    <r>
      <rPr>
        <sz val="10"/>
        <color theme="1"/>
        <rFont val="Tahoma"/>
        <family val="2"/>
      </rPr>
      <t xml:space="preserve">
• Pressure gauge – User’s requirements (When found during inspection por when required)</t>
    </r>
  </si>
  <si>
    <r>
      <rPr>
        <b/>
        <sz val="10"/>
        <color theme="1"/>
        <rFont val="Tahoma"/>
        <family val="2"/>
      </rPr>
      <t>In-service: Reports (Review &amp; Verification)</t>
    </r>
    <r>
      <rPr>
        <sz val="10"/>
        <color theme="1"/>
        <rFont val="Tahoma"/>
        <family val="2"/>
      </rPr>
      <t xml:space="preserve">
• Logbook</t>
    </r>
  </si>
  <si>
    <r>
      <rPr>
        <b/>
        <sz val="10"/>
        <rFont val="Tahoma"/>
        <family val="2"/>
      </rPr>
      <t>Manufacturing AIA:</t>
    </r>
    <r>
      <rPr>
        <sz val="10"/>
        <rFont val="Tahoma"/>
        <family val="2"/>
      </rPr>
      <t xml:space="preserve"> COC (Certificate of Compliance) issued by the repairer (TE) and co-signed by the AIA</t>
    </r>
  </si>
  <si>
    <r>
      <rPr>
        <b/>
        <sz val="10"/>
        <color theme="1"/>
        <rFont val="Tahoma"/>
        <family val="2"/>
      </rPr>
      <t>Approval of dispensation</t>
    </r>
    <r>
      <rPr>
        <sz val="10"/>
        <color theme="1"/>
        <rFont val="Tahoma"/>
        <family val="2"/>
      </rPr>
      <t xml:space="preserve"> 
• Issue the approval certificates of dispensation  </t>
    </r>
  </si>
  <si>
    <t>Total Price (R) Year 4</t>
  </si>
  <si>
    <t>Total Price (R)  Year 5</t>
  </si>
  <si>
    <t>1121 wagons per year</t>
  </si>
  <si>
    <t>760 wagons per year</t>
  </si>
  <si>
    <t>1151 wagons per year</t>
  </si>
  <si>
    <t>820 verification per year and 820 visits per year
(Assume 50km radius from Germiston)</t>
  </si>
  <si>
    <t>700 wagons per year</t>
  </si>
  <si>
    <t>396 wagons per year</t>
  </si>
  <si>
    <t>1195 test plates per year</t>
  </si>
  <si>
    <t>195 PQR's per Year</t>
  </si>
  <si>
    <t>195 WPS's per Year</t>
  </si>
  <si>
    <t>105 design verifications per year</t>
  </si>
  <si>
    <t>155 design verifications per year</t>
  </si>
  <si>
    <t>Consolidated Quantities per simmillar item number for all 3 areas:</t>
  </si>
  <si>
    <t>NOTE: Simmilar item numbers might have varying pricess for business / location to business and or locations; due to distance / place, etc. (for this purpose Only the total cost per annum per item group is considared):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</si>
</sst>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R&quot;\ #,##0.00"/>
    <numFmt numFmtId="165" formatCode="&quot;R&quot;#,##0.00"/>
    <numFmt numFmtId="166" formatCode="_-* #,##0.00_-;\-* #,##0.00_-;_-* &quot;-&quot;??_-;_-@_-"/>
    <numFmt numFmtId="167" formatCode="#,##0;[Red]#,##0"/>
    <numFmt numFmtId="168" formatCode="0;[Red]0"/>
  </numFmts>
  <fonts count="18" x14ac:knownFonts="1">
    <font>
      <sz val="11"/>
      <color theme="1"/>
      <name val="Calibri"/>
      <family val="2"/>
      <scheme val="minor"/>
    </font>
    <font>
      <b/>
      <sz val="11"/>
      <color theme="1"/>
      <name val="Calibri"/>
      <family val="2"/>
      <scheme val="minor"/>
    </font>
    <font>
      <b/>
      <sz val="26"/>
      <color theme="1"/>
      <name val="Tahoma"/>
      <family val="2"/>
    </font>
    <font>
      <sz val="10"/>
      <name val="Arial"/>
      <family val="2"/>
    </font>
    <font>
      <b/>
      <sz val="11"/>
      <color theme="1"/>
      <name val="Tahoma"/>
      <family val="2"/>
    </font>
    <font>
      <sz val="11"/>
      <color theme="1"/>
      <name val="Tahoma"/>
      <family val="2"/>
    </font>
    <font>
      <sz val="11"/>
      <name val="Tahoma"/>
      <family val="2"/>
    </font>
    <font>
      <b/>
      <sz val="11"/>
      <name val="Tahoma"/>
      <family val="2"/>
    </font>
    <font>
      <sz val="26"/>
      <color theme="1"/>
      <name val="Tahoma"/>
      <family val="2"/>
    </font>
    <font>
      <sz val="11"/>
      <color theme="1"/>
      <name val="Calibri"/>
      <family val="2"/>
      <scheme val="minor"/>
    </font>
    <font>
      <sz val="10"/>
      <color theme="1"/>
      <name val="Tahoma"/>
      <family val="2"/>
    </font>
    <font>
      <b/>
      <sz val="10"/>
      <color theme="1"/>
      <name val="Tahoma"/>
      <family val="2"/>
    </font>
    <font>
      <sz val="10"/>
      <color theme="1"/>
      <name val="Calibri"/>
      <family val="2"/>
      <scheme val="minor"/>
    </font>
    <font>
      <sz val="10"/>
      <name val="Tahoma"/>
      <family val="2"/>
    </font>
    <font>
      <b/>
      <sz val="10"/>
      <name val="Tahoma"/>
      <family val="2"/>
    </font>
    <font>
      <b/>
      <sz val="10"/>
      <color theme="1"/>
      <name val="Calibri"/>
      <family val="2"/>
      <scheme val="minor"/>
    </font>
    <font>
      <sz val="9"/>
      <color theme="1"/>
      <name val="Tahoma"/>
      <family val="2"/>
    </font>
    <font>
      <sz val="9"/>
      <color theme="1"/>
      <name val="Calibri"/>
      <family val="2"/>
      <scheme val="minor"/>
    </font>
  </fonts>
  <fills count="3">
    <fill>
      <patternFill patternType="none"/>
    </fill>
    <fill>
      <patternFill patternType="gray125"/>
    </fill>
    <fill>
      <patternFill patternType="solid">
        <fgColor theme="0"/>
        <bgColor indexed="64"/>
      </patternFill>
    </fill>
  </fills>
  <borders count="45">
    <border>
      <left/>
      <right/>
      <top/>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diagonal/>
    </border>
    <border>
      <left/>
      <right/>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4">
    <xf numFmtId="0" fontId="0" fillId="0" borderId="0"/>
    <xf numFmtId="0" fontId="3" fillId="0" borderId="0"/>
    <xf numFmtId="0" fontId="9" fillId="0" borderId="0"/>
    <xf numFmtId="166" fontId="9" fillId="0" borderId="0" applyFont="0" applyFill="0" applyBorder="0" applyAlignment="0" applyProtection="0"/>
  </cellStyleXfs>
  <cellXfs count="196">
    <xf numFmtId="0" fontId="0" fillId="0" borderId="0" xfId="0"/>
    <xf numFmtId="165" fontId="5" fillId="2" borderId="0" xfId="0" applyNumberFormat="1" applyFont="1" applyFill="1" applyAlignment="1">
      <alignment horizontal="center"/>
    </xf>
    <xf numFmtId="167" fontId="5" fillId="2" borderId="0" xfId="0" applyNumberFormat="1" applyFont="1" applyFill="1" applyAlignment="1">
      <alignment horizontal="center" vertical="center"/>
    </xf>
    <xf numFmtId="0" fontId="5" fillId="2" borderId="0" xfId="0" applyFont="1" applyFill="1" applyAlignment="1">
      <alignment horizontal="center"/>
    </xf>
    <xf numFmtId="0" fontId="0" fillId="2" borderId="0" xfId="0" applyFill="1"/>
    <xf numFmtId="0" fontId="4" fillId="2" borderId="23" xfId="0" applyFont="1" applyFill="1" applyBorder="1" applyAlignment="1">
      <alignment horizontal="center" vertical="top" wrapText="1"/>
    </xf>
    <xf numFmtId="0" fontId="4" fillId="2" borderId="29" xfId="0" applyFont="1" applyFill="1" applyBorder="1" applyAlignment="1">
      <alignment horizontal="center" vertical="top" wrapText="1"/>
    </xf>
    <xf numFmtId="0" fontId="4" fillId="2" borderId="41" xfId="0" applyFont="1" applyFill="1" applyBorder="1" applyAlignment="1">
      <alignment horizontal="center" vertical="top" wrapText="1"/>
    </xf>
    <xf numFmtId="165" fontId="11" fillId="2" borderId="42" xfId="0" applyNumberFormat="1" applyFont="1" applyFill="1" applyBorder="1" applyAlignment="1">
      <alignment horizontal="center" vertical="top" wrapText="1"/>
    </xf>
    <xf numFmtId="168" fontId="11" fillId="2" borderId="42" xfId="0" applyNumberFormat="1" applyFont="1" applyFill="1" applyBorder="1" applyAlignment="1">
      <alignment horizontal="center" vertical="top" wrapText="1"/>
    </xf>
    <xf numFmtId="0" fontId="11" fillId="2" borderId="42" xfId="0" applyFont="1" applyFill="1" applyBorder="1" applyAlignment="1">
      <alignment horizontal="center" vertical="top" wrapText="1"/>
    </xf>
    <xf numFmtId="0" fontId="11" fillId="2" borderId="9" xfId="0" applyFont="1" applyFill="1" applyBorder="1" applyAlignment="1">
      <alignment horizontal="center" vertical="top" wrapText="1"/>
    </xf>
    <xf numFmtId="0" fontId="0" fillId="2" borderId="0" xfId="0" applyFill="1" applyAlignment="1">
      <alignment vertical="top" wrapText="1"/>
    </xf>
    <xf numFmtId="165" fontId="4" fillId="2" borderId="31" xfId="0" quotePrefix="1" applyNumberFormat="1" applyFont="1" applyFill="1" applyBorder="1" applyAlignment="1">
      <alignment horizontal="center" vertical="center" wrapText="1"/>
    </xf>
    <xf numFmtId="165" fontId="5" fillId="2" borderId="32" xfId="0" applyNumberFormat="1" applyFont="1" applyFill="1" applyBorder="1" applyAlignment="1">
      <alignment horizontal="left" vertical="center" wrapText="1"/>
    </xf>
    <xf numFmtId="165" fontId="6" fillId="2" borderId="32" xfId="0" applyNumberFormat="1" applyFont="1" applyFill="1" applyBorder="1" applyAlignment="1">
      <alignment horizontal="center" vertical="center" wrapText="1"/>
    </xf>
    <xf numFmtId="165" fontId="5" fillId="2" borderId="32" xfId="0" applyNumberFormat="1" applyFont="1" applyFill="1" applyBorder="1" applyAlignment="1">
      <alignment horizontal="center" vertical="center" wrapText="1"/>
    </xf>
    <xf numFmtId="167" fontId="5" fillId="2" borderId="32" xfId="0" applyNumberFormat="1" applyFont="1" applyFill="1" applyBorder="1" applyAlignment="1">
      <alignment horizontal="center" vertical="center" wrapText="1"/>
    </xf>
    <xf numFmtId="165" fontId="5" fillId="2" borderId="13" xfId="0" applyNumberFormat="1" applyFont="1" applyFill="1" applyBorder="1" applyAlignment="1">
      <alignment horizontal="center" vertical="center" wrapText="1"/>
    </xf>
    <xf numFmtId="165" fontId="5" fillId="2" borderId="35" xfId="0" applyNumberFormat="1" applyFont="1" applyFill="1" applyBorder="1" applyAlignment="1">
      <alignment horizontal="center" vertical="center" wrapText="1"/>
    </xf>
    <xf numFmtId="165" fontId="4" fillId="2" borderId="10" xfId="0" quotePrefix="1" applyNumberFormat="1" applyFont="1" applyFill="1" applyBorder="1" applyAlignment="1">
      <alignment horizontal="center" vertical="center" wrapText="1"/>
    </xf>
    <xf numFmtId="165" fontId="5" fillId="2" borderId="7" xfId="0" applyNumberFormat="1" applyFont="1" applyFill="1" applyBorder="1" applyAlignment="1">
      <alignment horizontal="left" vertical="center" wrapText="1"/>
    </xf>
    <xf numFmtId="165" fontId="6" fillId="2" borderId="7" xfId="0" applyNumberFormat="1" applyFont="1" applyFill="1" applyBorder="1" applyAlignment="1">
      <alignment horizontal="center" vertical="center" wrapText="1"/>
    </xf>
    <xf numFmtId="165" fontId="5" fillId="2" borderId="7" xfId="0" applyNumberFormat="1" applyFont="1" applyFill="1" applyBorder="1" applyAlignment="1">
      <alignment horizontal="center" vertical="center" wrapText="1"/>
    </xf>
    <xf numFmtId="167" fontId="5" fillId="2" borderId="7" xfId="0" applyNumberFormat="1" applyFont="1" applyFill="1" applyBorder="1" applyAlignment="1">
      <alignment horizontal="center" vertical="center" wrapText="1"/>
    </xf>
    <xf numFmtId="165" fontId="5" fillId="2" borderId="11" xfId="0" applyNumberFormat="1" applyFont="1" applyFill="1" applyBorder="1" applyAlignment="1">
      <alignment horizontal="center" vertical="center" wrapText="1"/>
    </xf>
    <xf numFmtId="165" fontId="5" fillId="2" borderId="40" xfId="0" applyNumberFormat="1" applyFont="1" applyFill="1" applyBorder="1" applyAlignment="1">
      <alignment horizontal="center" vertical="center" wrapText="1"/>
    </xf>
    <xf numFmtId="165" fontId="5" fillId="2" borderId="40" xfId="0" applyNumberFormat="1" applyFont="1" applyFill="1" applyBorder="1" applyAlignment="1">
      <alignment horizontal="center" vertical="center"/>
    </xf>
    <xf numFmtId="167" fontId="6" fillId="2" borderId="7" xfId="0" applyNumberFormat="1" applyFont="1" applyFill="1" applyBorder="1" applyAlignment="1">
      <alignment horizontal="center" vertical="center" wrapText="1"/>
    </xf>
    <xf numFmtId="165" fontId="4" fillId="2" borderId="10" xfId="0" applyNumberFormat="1" applyFont="1" applyFill="1" applyBorder="1" applyAlignment="1">
      <alignment horizontal="center" vertical="center"/>
    </xf>
    <xf numFmtId="165" fontId="4" fillId="2" borderId="10" xfId="0" applyNumberFormat="1" applyFont="1" applyFill="1" applyBorder="1" applyAlignment="1">
      <alignment horizontal="center" vertical="center" wrapText="1"/>
    </xf>
    <xf numFmtId="165" fontId="6" fillId="2" borderId="7" xfId="0" applyNumberFormat="1" applyFont="1" applyFill="1" applyBorder="1" applyAlignment="1">
      <alignment horizontal="left" vertical="center" wrapText="1"/>
    </xf>
    <xf numFmtId="165" fontId="5" fillId="2" borderId="7" xfId="0" applyNumberFormat="1" applyFont="1" applyFill="1" applyBorder="1" applyAlignment="1">
      <alignment horizontal="center" vertical="center"/>
    </xf>
    <xf numFmtId="167" fontId="5" fillId="2" borderId="7" xfId="0" applyNumberFormat="1" applyFont="1" applyFill="1" applyBorder="1" applyAlignment="1">
      <alignment horizontal="center" vertical="center"/>
    </xf>
    <xf numFmtId="165" fontId="4" fillId="2" borderId="14" xfId="0" applyNumberFormat="1" applyFont="1" applyFill="1" applyBorder="1" applyAlignment="1">
      <alignment horizontal="center" vertical="center" wrapText="1"/>
    </xf>
    <xf numFmtId="165" fontId="6" fillId="2" borderId="15" xfId="0" applyNumberFormat="1" applyFont="1" applyFill="1" applyBorder="1" applyAlignment="1">
      <alignment horizontal="left" vertical="center" wrapText="1"/>
    </xf>
    <xf numFmtId="165" fontId="6" fillId="2" borderId="15" xfId="0" applyNumberFormat="1" applyFont="1" applyFill="1" applyBorder="1" applyAlignment="1">
      <alignment horizontal="center" vertical="center" wrapText="1"/>
    </xf>
    <xf numFmtId="167" fontId="6" fillId="2" borderId="15" xfId="0" applyNumberFormat="1" applyFont="1" applyFill="1" applyBorder="1" applyAlignment="1">
      <alignment horizontal="center" vertical="center" wrapText="1"/>
    </xf>
    <xf numFmtId="165" fontId="5" fillId="2" borderId="15" xfId="0" applyNumberFormat="1" applyFont="1" applyFill="1" applyBorder="1" applyAlignment="1">
      <alignment horizontal="center" vertical="center" wrapText="1"/>
    </xf>
    <xf numFmtId="165" fontId="5" fillId="2" borderId="16" xfId="0" applyNumberFormat="1" applyFont="1" applyFill="1" applyBorder="1" applyAlignment="1">
      <alignment horizontal="center" vertical="center" wrapText="1"/>
    </xf>
    <xf numFmtId="165" fontId="5" fillId="2" borderId="37" xfId="0" applyNumberFormat="1" applyFont="1" applyFill="1" applyBorder="1" applyAlignment="1">
      <alignment horizontal="center" vertical="center"/>
    </xf>
    <xf numFmtId="165" fontId="4" fillId="2" borderId="27" xfId="0" quotePrefix="1" applyNumberFormat="1" applyFont="1" applyFill="1" applyBorder="1" applyAlignment="1">
      <alignment horizontal="right" vertical="center" wrapText="1"/>
    </xf>
    <xf numFmtId="167" fontId="4" fillId="2" borderId="27" xfId="0" quotePrefix="1" applyNumberFormat="1" applyFont="1" applyFill="1" applyBorder="1" applyAlignment="1">
      <alignment horizontal="center" vertical="center" wrapText="1"/>
    </xf>
    <xf numFmtId="165" fontId="4" fillId="2" borderId="27" xfId="0" quotePrefix="1" applyNumberFormat="1" applyFont="1" applyFill="1" applyBorder="1" applyAlignment="1">
      <alignment horizontal="center" vertical="center" wrapText="1"/>
    </xf>
    <xf numFmtId="164" fontId="5" fillId="2" borderId="13" xfId="0" applyNumberFormat="1" applyFont="1" applyFill="1" applyBorder="1" applyAlignment="1">
      <alignment horizontal="center"/>
    </xf>
    <xf numFmtId="164" fontId="5" fillId="2" borderId="16" xfId="0" applyNumberFormat="1" applyFont="1" applyFill="1" applyBorder="1" applyAlignment="1">
      <alignment horizontal="center"/>
    </xf>
    <xf numFmtId="0" fontId="1" fillId="2" borderId="0" xfId="0" applyFont="1" applyFill="1" applyAlignment="1">
      <alignment horizontal="center" vertical="center" wrapText="1"/>
    </xf>
    <xf numFmtId="0" fontId="0" fillId="2" borderId="0" xfId="0" applyFill="1" applyAlignment="1">
      <alignment horizontal="center" vertical="center"/>
    </xf>
    <xf numFmtId="165" fontId="0" fillId="2" borderId="0" xfId="0" applyNumberFormat="1" applyFill="1" applyAlignment="1">
      <alignment horizontal="center" vertical="center"/>
    </xf>
    <xf numFmtId="167" fontId="0" fillId="2" borderId="0" xfId="0" applyNumberFormat="1" applyFill="1" applyAlignment="1">
      <alignment horizontal="center" vertical="center"/>
    </xf>
    <xf numFmtId="168" fontId="5" fillId="2" borderId="0" xfId="0" applyNumberFormat="1" applyFont="1" applyFill="1" applyAlignment="1">
      <alignment horizontal="center"/>
    </xf>
    <xf numFmtId="0" fontId="4" fillId="2" borderId="31" xfId="0" applyFont="1" applyFill="1" applyBorder="1" applyAlignment="1">
      <alignment horizontal="center" vertical="center" wrapText="1"/>
    </xf>
    <xf numFmtId="0" fontId="4" fillId="2" borderId="32" xfId="0" applyFont="1" applyFill="1" applyBorder="1" applyAlignment="1">
      <alignment horizontal="center" vertical="center"/>
    </xf>
    <xf numFmtId="0" fontId="4" fillId="2" borderId="32" xfId="0" applyFont="1" applyFill="1" applyBorder="1" applyAlignment="1">
      <alignment horizontal="center" vertical="center" wrapText="1"/>
    </xf>
    <xf numFmtId="165" fontId="7" fillId="2" borderId="10" xfId="0" applyNumberFormat="1" applyFont="1" applyFill="1" applyBorder="1" applyAlignment="1">
      <alignment horizontal="center" vertical="center"/>
    </xf>
    <xf numFmtId="168" fontId="6" fillId="2" borderId="7" xfId="0" applyNumberFormat="1" applyFont="1" applyFill="1" applyBorder="1" applyAlignment="1">
      <alignment horizontal="center" vertical="center" wrapText="1"/>
    </xf>
    <xf numFmtId="165" fontId="6" fillId="2" borderId="19" xfId="0" applyNumberFormat="1" applyFont="1" applyFill="1" applyBorder="1" applyAlignment="1">
      <alignment horizontal="center" vertical="center" wrapText="1"/>
    </xf>
    <xf numFmtId="165" fontId="6" fillId="2" borderId="11" xfId="0" applyNumberFormat="1" applyFont="1" applyFill="1" applyBorder="1" applyAlignment="1">
      <alignment horizontal="center" vertical="center" wrapText="1"/>
    </xf>
    <xf numFmtId="165" fontId="5" fillId="2" borderId="36" xfId="0" applyNumberFormat="1" applyFont="1" applyFill="1" applyBorder="1" applyAlignment="1">
      <alignment horizontal="center"/>
    </xf>
    <xf numFmtId="165" fontId="5" fillId="2" borderId="36" xfId="0" applyNumberFormat="1" applyFont="1" applyFill="1" applyBorder="1" applyAlignment="1">
      <alignment horizontal="center" wrapText="1"/>
    </xf>
    <xf numFmtId="165" fontId="7" fillId="2" borderId="10" xfId="0" quotePrefix="1" applyNumberFormat="1" applyFont="1" applyFill="1" applyBorder="1" applyAlignment="1">
      <alignment horizontal="center" vertical="center"/>
    </xf>
    <xf numFmtId="165" fontId="6" fillId="2" borderId="7" xfId="0" applyNumberFormat="1" applyFont="1" applyFill="1" applyBorder="1" applyAlignment="1">
      <alignment horizontal="left" vertical="center"/>
    </xf>
    <xf numFmtId="165" fontId="7" fillId="2" borderId="14" xfId="0" applyNumberFormat="1" applyFont="1" applyFill="1" applyBorder="1" applyAlignment="1">
      <alignment horizontal="center" vertical="center"/>
    </xf>
    <xf numFmtId="168" fontId="6" fillId="2" borderId="15" xfId="0" applyNumberFormat="1" applyFont="1" applyFill="1" applyBorder="1" applyAlignment="1">
      <alignment horizontal="center" vertical="center" wrapText="1"/>
    </xf>
    <xf numFmtId="165" fontId="6" fillId="2" borderId="28" xfId="0" applyNumberFormat="1" applyFont="1" applyFill="1" applyBorder="1" applyAlignment="1">
      <alignment horizontal="center" vertical="center" wrapText="1"/>
    </xf>
    <xf numFmtId="165" fontId="6" fillId="2" borderId="16" xfId="0" applyNumberFormat="1" applyFont="1" applyFill="1" applyBorder="1" applyAlignment="1">
      <alignment horizontal="center" vertical="center" wrapText="1"/>
    </xf>
    <xf numFmtId="168" fontId="4" fillId="2" borderId="27" xfId="0" quotePrefix="1" applyNumberFormat="1" applyFont="1" applyFill="1" applyBorder="1" applyAlignment="1">
      <alignment horizontal="center" vertical="center" wrapText="1"/>
    </xf>
    <xf numFmtId="165" fontId="4" fillId="2" borderId="8" xfId="0" quotePrefix="1" applyNumberFormat="1" applyFont="1" applyFill="1" applyBorder="1" applyAlignment="1">
      <alignment horizontal="center" vertical="center" wrapText="1"/>
    </xf>
    <xf numFmtId="0" fontId="1" fillId="2" borderId="0" xfId="0" applyFont="1" applyFill="1" applyAlignment="1">
      <alignment horizontal="center" vertical="center"/>
    </xf>
    <xf numFmtId="0" fontId="0" fillId="2" borderId="0" xfId="0" applyFill="1" applyAlignment="1">
      <alignment vertical="center"/>
    </xf>
    <xf numFmtId="168" fontId="0" fillId="2" borderId="0" xfId="0" applyNumberFormat="1" applyFill="1" applyAlignment="1">
      <alignment horizontal="center" vertical="center"/>
    </xf>
    <xf numFmtId="0" fontId="0" fillId="2" borderId="0" xfId="0" applyFill="1" applyAlignment="1">
      <alignment horizontal="center"/>
    </xf>
    <xf numFmtId="167" fontId="5" fillId="2" borderId="0" xfId="0" applyNumberFormat="1" applyFont="1" applyFill="1" applyAlignment="1">
      <alignment horizontal="center"/>
    </xf>
    <xf numFmtId="0" fontId="5" fillId="2" borderId="0" xfId="0" applyFont="1" applyFill="1"/>
    <xf numFmtId="0" fontId="4" fillId="2" borderId="23" xfId="0" applyFont="1" applyFill="1" applyBorder="1" applyAlignment="1">
      <alignment horizontal="center" vertical="center" wrapText="1"/>
    </xf>
    <xf numFmtId="0" fontId="4" fillId="2" borderId="29"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29" xfId="0" applyFont="1" applyFill="1" applyBorder="1" applyAlignment="1">
      <alignment horizontal="center" vertical="center" wrapText="1"/>
    </xf>
    <xf numFmtId="165" fontId="5" fillId="2" borderId="33" xfId="0" applyNumberFormat="1" applyFont="1" applyFill="1" applyBorder="1" applyAlignment="1">
      <alignment horizontal="center" vertical="center" wrapText="1"/>
    </xf>
    <xf numFmtId="165" fontId="5" fillId="2" borderId="35" xfId="0" applyNumberFormat="1" applyFont="1" applyFill="1" applyBorder="1" applyAlignment="1">
      <alignment horizontal="left" vertical="center" wrapText="1"/>
    </xf>
    <xf numFmtId="165" fontId="5" fillId="2" borderId="19" xfId="0" applyNumberFormat="1" applyFont="1" applyFill="1" applyBorder="1" applyAlignment="1">
      <alignment horizontal="center" vertical="center" wrapText="1"/>
    </xf>
    <xf numFmtId="165" fontId="5" fillId="2" borderId="36" xfId="0" applyNumberFormat="1" applyFont="1" applyFill="1" applyBorder="1" applyAlignment="1">
      <alignment horizontal="left" vertical="center" wrapText="1"/>
    </xf>
    <xf numFmtId="167" fontId="5" fillId="2" borderId="12" xfId="0" applyNumberFormat="1" applyFont="1" applyFill="1" applyBorder="1" applyAlignment="1">
      <alignment horizontal="center" vertical="center" wrapText="1"/>
    </xf>
    <xf numFmtId="165" fontId="5" fillId="2" borderId="15" xfId="0" applyNumberFormat="1" applyFont="1" applyFill="1" applyBorder="1" applyAlignment="1">
      <alignment horizontal="left" vertical="center" wrapText="1"/>
    </xf>
    <xf numFmtId="167" fontId="5" fillId="2" borderId="15" xfId="0" applyNumberFormat="1" applyFont="1" applyFill="1" applyBorder="1" applyAlignment="1">
      <alignment horizontal="center" vertical="center" wrapText="1"/>
    </xf>
    <xf numFmtId="165" fontId="5" fillId="2" borderId="28" xfId="0" applyNumberFormat="1" applyFont="1" applyFill="1" applyBorder="1" applyAlignment="1">
      <alignment horizontal="center" vertical="center" wrapText="1"/>
    </xf>
    <xf numFmtId="165" fontId="5" fillId="2" borderId="37" xfId="0" applyNumberFormat="1" applyFont="1" applyFill="1" applyBorder="1" applyAlignment="1">
      <alignment horizontal="left" vertical="center" wrapText="1"/>
    </xf>
    <xf numFmtId="165" fontId="4" fillId="2" borderId="27" xfId="0" applyNumberFormat="1" applyFont="1" applyFill="1" applyBorder="1" applyAlignment="1">
      <alignment horizontal="right" vertical="center" wrapText="1"/>
    </xf>
    <xf numFmtId="167" fontId="4" fillId="2" borderId="27" xfId="0" applyNumberFormat="1" applyFont="1" applyFill="1" applyBorder="1" applyAlignment="1">
      <alignment horizontal="center" vertical="center" wrapText="1"/>
    </xf>
    <xf numFmtId="165" fontId="4" fillId="2" borderId="8" xfId="0" applyNumberFormat="1" applyFont="1" applyFill="1" applyBorder="1" applyAlignment="1">
      <alignment horizontal="center" vertical="center" wrapText="1"/>
    </xf>
    <xf numFmtId="164" fontId="5" fillId="2" borderId="40" xfId="0" applyNumberFormat="1" applyFont="1" applyFill="1" applyBorder="1" applyAlignment="1">
      <alignment horizontal="left" vertical="center"/>
    </xf>
    <xf numFmtId="165" fontId="4" fillId="2" borderId="27" xfId="0" applyNumberFormat="1" applyFont="1" applyFill="1" applyBorder="1" applyAlignment="1">
      <alignment horizontal="center" vertical="center" wrapText="1"/>
    </xf>
    <xf numFmtId="164" fontId="5" fillId="2" borderId="13" xfId="0" applyNumberFormat="1" applyFont="1" applyFill="1" applyBorder="1" applyAlignment="1">
      <alignment horizontal="left" vertical="center"/>
    </xf>
    <xf numFmtId="165" fontId="4" fillId="2" borderId="18" xfId="0" applyNumberFormat="1" applyFont="1" applyFill="1" applyBorder="1" applyAlignment="1">
      <alignment horizontal="right" vertical="center"/>
    </xf>
    <xf numFmtId="167" fontId="4" fillId="2" borderId="18" xfId="0" applyNumberFormat="1" applyFont="1" applyFill="1" applyBorder="1" applyAlignment="1">
      <alignment horizontal="center" vertical="center"/>
    </xf>
    <xf numFmtId="165" fontId="4" fillId="2" borderId="28" xfId="0" applyNumberFormat="1" applyFont="1" applyFill="1" applyBorder="1" applyAlignment="1">
      <alignment horizontal="center" vertical="center"/>
    </xf>
    <xf numFmtId="164" fontId="5" fillId="2" borderId="16" xfId="0" applyNumberFormat="1" applyFont="1" applyFill="1" applyBorder="1" applyAlignment="1">
      <alignment horizontal="left" vertical="center"/>
    </xf>
    <xf numFmtId="0" fontId="4" fillId="2" borderId="0" xfId="0" applyFont="1" applyFill="1" applyAlignment="1">
      <alignment horizontal="center" vertical="top" wrapText="1"/>
    </xf>
    <xf numFmtId="0" fontId="5" fillId="2" borderId="0" xfId="0" applyFont="1" applyFill="1" applyAlignment="1">
      <alignment vertical="center"/>
    </xf>
    <xf numFmtId="0" fontId="5" fillId="2" borderId="0" xfId="0" applyFont="1" applyFill="1" applyAlignment="1">
      <alignment horizontal="center" vertical="center"/>
    </xf>
    <xf numFmtId="0" fontId="5" fillId="2" borderId="0" xfId="0" applyFont="1" applyFill="1" applyAlignment="1">
      <alignment horizontal="left"/>
    </xf>
    <xf numFmtId="0" fontId="12" fillId="2" borderId="0" xfId="0" applyFont="1" applyFill="1"/>
    <xf numFmtId="0" fontId="11" fillId="2" borderId="23" xfId="0" applyFont="1" applyFill="1" applyBorder="1" applyAlignment="1">
      <alignment horizontal="center" vertical="top" wrapText="1"/>
    </xf>
    <xf numFmtId="0" fontId="11" fillId="2" borderId="29" xfId="0" applyFont="1" applyFill="1" applyBorder="1" applyAlignment="1">
      <alignment horizontal="center" vertical="top" wrapText="1"/>
    </xf>
    <xf numFmtId="0" fontId="11" fillId="2" borderId="41" xfId="0" applyFont="1" applyFill="1" applyBorder="1" applyAlignment="1">
      <alignment horizontal="center" vertical="top" wrapText="1"/>
    </xf>
    <xf numFmtId="0" fontId="12" fillId="2" borderId="0" xfId="0" applyFont="1" applyFill="1" applyAlignment="1">
      <alignment vertical="top" wrapText="1"/>
    </xf>
    <xf numFmtId="165" fontId="11" fillId="2" borderId="24" xfId="0" quotePrefix="1" applyNumberFormat="1" applyFont="1" applyFill="1" applyBorder="1" applyAlignment="1">
      <alignment horizontal="center" vertical="center" wrapText="1"/>
    </xf>
    <xf numFmtId="165" fontId="10" fillId="2" borderId="31" xfId="0" applyNumberFormat="1" applyFont="1" applyFill="1" applyBorder="1" applyAlignment="1">
      <alignment horizontal="left" vertical="center" wrapText="1"/>
    </xf>
    <xf numFmtId="165" fontId="13" fillId="2" borderId="32" xfId="0" applyNumberFormat="1" applyFont="1" applyFill="1" applyBorder="1" applyAlignment="1">
      <alignment horizontal="center" vertical="center" wrapText="1"/>
    </xf>
    <xf numFmtId="165" fontId="10" fillId="2" borderId="32" xfId="0" applyNumberFormat="1" applyFont="1" applyFill="1" applyBorder="1" applyAlignment="1">
      <alignment horizontal="center" vertical="center" wrapText="1"/>
    </xf>
    <xf numFmtId="168" fontId="10" fillId="2" borderId="32" xfId="0" applyNumberFormat="1" applyFont="1" applyFill="1" applyBorder="1" applyAlignment="1">
      <alignment horizontal="center" vertical="center" wrapText="1"/>
    </xf>
    <xf numFmtId="165" fontId="10" fillId="2" borderId="13" xfId="0" applyNumberFormat="1" applyFont="1" applyFill="1" applyBorder="1" applyAlignment="1">
      <alignment horizontal="center" vertical="center" wrapText="1"/>
    </xf>
    <xf numFmtId="165" fontId="10" fillId="2" borderId="35" xfId="0" applyNumberFormat="1" applyFont="1" applyFill="1" applyBorder="1" applyAlignment="1">
      <alignment horizontal="center" vertical="center" wrapText="1"/>
    </xf>
    <xf numFmtId="165" fontId="11" fillId="2" borderId="21" xfId="0" quotePrefix="1" applyNumberFormat="1" applyFont="1" applyFill="1" applyBorder="1" applyAlignment="1">
      <alignment horizontal="center" vertical="center" wrapText="1"/>
    </xf>
    <xf numFmtId="165" fontId="10" fillId="2" borderId="10" xfId="0" applyNumberFormat="1" applyFont="1" applyFill="1" applyBorder="1" applyAlignment="1">
      <alignment horizontal="left" vertical="center" wrapText="1"/>
    </xf>
    <xf numFmtId="165" fontId="13" fillId="2" borderId="7" xfId="0" applyNumberFormat="1" applyFont="1" applyFill="1" applyBorder="1" applyAlignment="1">
      <alignment horizontal="center" vertical="center" wrapText="1"/>
    </xf>
    <xf numFmtId="165" fontId="10" fillId="2" borderId="7" xfId="0" applyNumberFormat="1" applyFont="1" applyFill="1" applyBorder="1" applyAlignment="1">
      <alignment horizontal="center" vertical="center" wrapText="1"/>
    </xf>
    <xf numFmtId="168" fontId="10" fillId="2" borderId="7" xfId="0" applyNumberFormat="1" applyFont="1" applyFill="1" applyBorder="1" applyAlignment="1">
      <alignment horizontal="center" vertical="center" wrapText="1"/>
    </xf>
    <xf numFmtId="165" fontId="10" fillId="2" borderId="11" xfId="0" applyNumberFormat="1" applyFont="1" applyFill="1" applyBorder="1" applyAlignment="1">
      <alignment horizontal="center" vertical="center" wrapText="1"/>
    </xf>
    <xf numFmtId="165" fontId="10" fillId="2" borderId="36" xfId="0" applyNumberFormat="1" applyFont="1" applyFill="1" applyBorder="1" applyAlignment="1">
      <alignment horizontal="center" vertical="center" wrapText="1"/>
    </xf>
    <xf numFmtId="165" fontId="10" fillId="2" borderId="36" xfId="0" applyNumberFormat="1" applyFont="1" applyFill="1" applyBorder="1" applyAlignment="1">
      <alignment horizontal="center" vertical="center"/>
    </xf>
    <xf numFmtId="168" fontId="13" fillId="2" borderId="7" xfId="0" applyNumberFormat="1" applyFont="1" applyFill="1" applyBorder="1" applyAlignment="1">
      <alignment horizontal="center" vertical="center" wrapText="1"/>
    </xf>
    <xf numFmtId="167" fontId="10" fillId="2" borderId="7" xfId="0" applyNumberFormat="1" applyFont="1" applyFill="1" applyBorder="1" applyAlignment="1">
      <alignment horizontal="center" vertical="center" wrapText="1"/>
    </xf>
    <xf numFmtId="165" fontId="11" fillId="2" borderId="21" xfId="0" applyNumberFormat="1" applyFont="1" applyFill="1" applyBorder="1" applyAlignment="1">
      <alignment horizontal="center" vertical="center"/>
    </xf>
    <xf numFmtId="165" fontId="11" fillId="2" borderId="21" xfId="0" applyNumberFormat="1" applyFont="1" applyFill="1" applyBorder="1" applyAlignment="1">
      <alignment horizontal="center" vertical="center" wrapText="1"/>
    </xf>
    <xf numFmtId="165" fontId="13" fillId="2" borderId="10" xfId="0" applyNumberFormat="1" applyFont="1" applyFill="1" applyBorder="1" applyAlignment="1">
      <alignment horizontal="left" vertical="center" wrapText="1"/>
    </xf>
    <xf numFmtId="165" fontId="10" fillId="2" borderId="7" xfId="0" applyNumberFormat="1" applyFont="1" applyFill="1" applyBorder="1" applyAlignment="1">
      <alignment horizontal="center" vertical="center"/>
    </xf>
    <xf numFmtId="167" fontId="10" fillId="2" borderId="7" xfId="0" applyNumberFormat="1" applyFont="1" applyFill="1" applyBorder="1" applyAlignment="1">
      <alignment horizontal="center" vertical="center"/>
    </xf>
    <xf numFmtId="167" fontId="13" fillId="2" borderId="7" xfId="0" applyNumberFormat="1" applyFont="1" applyFill="1" applyBorder="1" applyAlignment="1">
      <alignment horizontal="center" vertical="center" wrapText="1"/>
    </xf>
    <xf numFmtId="165" fontId="11" fillId="2" borderId="17" xfId="0" applyNumberFormat="1" applyFont="1" applyFill="1" applyBorder="1" applyAlignment="1">
      <alignment horizontal="center" vertical="center" wrapText="1"/>
    </xf>
    <xf numFmtId="165" fontId="10" fillId="2" borderId="14" xfId="0" applyNumberFormat="1" applyFont="1" applyFill="1" applyBorder="1" applyAlignment="1">
      <alignment horizontal="left" vertical="center" wrapText="1"/>
    </xf>
    <xf numFmtId="165" fontId="13" fillId="2" borderId="15" xfId="0" applyNumberFormat="1" applyFont="1" applyFill="1" applyBorder="1" applyAlignment="1">
      <alignment horizontal="center" vertical="center" wrapText="1"/>
    </xf>
    <xf numFmtId="165" fontId="10" fillId="2" borderId="15" xfId="0" applyNumberFormat="1" applyFont="1" applyFill="1" applyBorder="1" applyAlignment="1">
      <alignment horizontal="center" vertical="center" wrapText="1"/>
    </xf>
    <xf numFmtId="167" fontId="10" fillId="2" borderId="15" xfId="0" applyNumberFormat="1" applyFont="1" applyFill="1" applyBorder="1" applyAlignment="1">
      <alignment horizontal="center" vertical="center" wrapText="1"/>
    </xf>
    <xf numFmtId="165" fontId="10" fillId="2" borderId="16" xfId="0" applyNumberFormat="1" applyFont="1" applyFill="1" applyBorder="1" applyAlignment="1">
      <alignment horizontal="center" vertical="center" wrapText="1"/>
    </xf>
    <xf numFmtId="165" fontId="10" fillId="2" borderId="37" xfId="0" applyNumberFormat="1" applyFont="1" applyFill="1" applyBorder="1" applyAlignment="1">
      <alignment horizontal="center" vertical="center"/>
    </xf>
    <xf numFmtId="0" fontId="11" fillId="2" borderId="27" xfId="0" quotePrefix="1" applyFont="1" applyFill="1" applyBorder="1" applyAlignment="1">
      <alignment horizontal="right" vertical="center" wrapText="1"/>
    </xf>
    <xf numFmtId="165" fontId="11" fillId="2" borderId="25" xfId="0" quotePrefix="1" applyNumberFormat="1" applyFont="1" applyFill="1" applyBorder="1" applyAlignment="1">
      <alignment vertical="center" wrapText="1"/>
    </xf>
    <xf numFmtId="164" fontId="10" fillId="2" borderId="43" xfId="0" applyNumberFormat="1" applyFont="1" applyFill="1" applyBorder="1" applyAlignment="1">
      <alignment horizontal="center"/>
    </xf>
    <xf numFmtId="168" fontId="11" fillId="2" borderId="20" xfId="0" quotePrefix="1" applyNumberFormat="1" applyFont="1" applyFill="1" applyBorder="1" applyAlignment="1">
      <alignment vertical="center" wrapText="1"/>
    </xf>
    <xf numFmtId="0" fontId="11" fillId="2" borderId="17" xfId="0" applyFont="1" applyFill="1" applyBorder="1" applyAlignment="1">
      <alignment vertical="center"/>
    </xf>
    <xf numFmtId="0" fontId="11" fillId="2" borderId="18" xfId="0" applyFont="1" applyFill="1" applyBorder="1" applyAlignment="1">
      <alignment vertical="center"/>
    </xf>
    <xf numFmtId="165" fontId="11" fillId="2" borderId="18" xfId="0" applyNumberFormat="1" applyFont="1" applyFill="1" applyBorder="1" applyAlignment="1">
      <alignment vertical="center"/>
    </xf>
    <xf numFmtId="164" fontId="10" fillId="2" borderId="44" xfId="0" applyNumberFormat="1" applyFont="1" applyFill="1" applyBorder="1" applyAlignment="1">
      <alignment horizontal="center"/>
    </xf>
    <xf numFmtId="0" fontId="15" fillId="2" borderId="0" xfId="0" applyFont="1" applyFill="1" applyAlignment="1">
      <alignment horizontal="center" vertical="center" wrapText="1"/>
    </xf>
    <xf numFmtId="0" fontId="12" fillId="2" borderId="0" xfId="0" applyFont="1" applyFill="1" applyAlignment="1">
      <alignment horizontal="center" vertical="center"/>
    </xf>
    <xf numFmtId="168" fontId="12" fillId="2" borderId="0" xfId="0" applyNumberFormat="1" applyFont="1" applyFill="1" applyAlignment="1">
      <alignment horizontal="center" vertical="center"/>
    </xf>
    <xf numFmtId="165" fontId="12" fillId="2" borderId="0" xfId="0" applyNumberFormat="1" applyFont="1" applyFill="1" applyAlignment="1">
      <alignment horizontal="center" vertical="center"/>
    </xf>
    <xf numFmtId="0" fontId="16" fillId="2" borderId="0" xfId="0" applyFont="1" applyFill="1" applyAlignment="1">
      <alignment horizontal="center"/>
    </xf>
    <xf numFmtId="168" fontId="16" fillId="2" borderId="0" xfId="0" applyNumberFormat="1" applyFont="1" applyFill="1" applyAlignment="1">
      <alignment horizontal="center"/>
    </xf>
    <xf numFmtId="165" fontId="16" fillId="2" borderId="0" xfId="0" applyNumberFormat="1" applyFont="1" applyFill="1" applyAlignment="1">
      <alignment horizontal="center"/>
    </xf>
    <xf numFmtId="0" fontId="17" fillId="2" borderId="0" xfId="0" applyFont="1" applyFill="1"/>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34" xfId="0" applyFont="1" applyFill="1" applyBorder="1" applyAlignment="1">
      <alignment horizontal="center" vertical="center"/>
    </xf>
    <xf numFmtId="0" fontId="2" fillId="2" borderId="5" xfId="0" applyFont="1" applyFill="1" applyBorder="1" applyAlignment="1">
      <alignment horizontal="center" vertical="center" textRotation="180" wrapText="1"/>
    </xf>
    <xf numFmtId="0" fontId="2" fillId="2" borderId="6" xfId="0" applyFont="1" applyFill="1" applyBorder="1" applyAlignment="1">
      <alignment horizontal="center" vertical="center" textRotation="180" wrapText="1"/>
    </xf>
    <xf numFmtId="0" fontId="5" fillId="2" borderId="4" xfId="0" applyFont="1" applyFill="1" applyBorder="1" applyAlignment="1">
      <alignment horizontal="center"/>
    </xf>
    <xf numFmtId="0" fontId="5" fillId="2" borderId="1" xfId="0" applyFont="1" applyFill="1" applyBorder="1" applyAlignment="1">
      <alignment horizontal="center"/>
    </xf>
    <xf numFmtId="0" fontId="4" fillId="2" borderId="14" xfId="0" applyFont="1" applyFill="1" applyBorder="1" applyAlignment="1">
      <alignment horizontal="right" vertical="center"/>
    </xf>
    <xf numFmtId="0" fontId="4" fillId="2" borderId="15" xfId="0" applyFont="1" applyFill="1" applyBorder="1" applyAlignment="1">
      <alignment horizontal="right" vertical="center"/>
    </xf>
    <xf numFmtId="0" fontId="4" fillId="2" borderId="16" xfId="0" applyFont="1" applyFill="1" applyBorder="1" applyAlignment="1">
      <alignment horizontal="right" vertical="center"/>
    </xf>
    <xf numFmtId="0" fontId="4" fillId="2" borderId="39" xfId="0" quotePrefix="1" applyFont="1" applyFill="1" applyBorder="1" applyAlignment="1">
      <alignment horizontal="right" vertical="center" wrapText="1"/>
    </xf>
    <xf numFmtId="0" fontId="4" fillId="2" borderId="27" xfId="0" quotePrefix="1" applyFont="1" applyFill="1" applyBorder="1" applyAlignment="1">
      <alignment horizontal="right" vertical="center" wrapText="1"/>
    </xf>
    <xf numFmtId="0" fontId="4" fillId="2" borderId="40" xfId="0" quotePrefix="1" applyFont="1" applyFill="1" applyBorder="1" applyAlignment="1">
      <alignment horizontal="right" vertical="center" wrapText="1"/>
    </xf>
    <xf numFmtId="0" fontId="4" fillId="2" borderId="21" xfId="0" quotePrefix="1" applyFont="1" applyFill="1" applyBorder="1" applyAlignment="1">
      <alignment horizontal="right" vertical="center" wrapText="1"/>
    </xf>
    <xf numFmtId="0" fontId="4" fillId="2" borderId="20" xfId="0" quotePrefix="1" applyFont="1" applyFill="1" applyBorder="1" applyAlignment="1">
      <alignment horizontal="right" vertical="center" wrapText="1"/>
    </xf>
    <xf numFmtId="0" fontId="4" fillId="2" borderId="36" xfId="0" quotePrefix="1" applyFont="1" applyFill="1" applyBorder="1" applyAlignment="1">
      <alignment horizontal="right" vertical="center" wrapText="1"/>
    </xf>
    <xf numFmtId="0" fontId="8" fillId="2" borderId="4" xfId="0" applyFont="1" applyFill="1" applyBorder="1" applyAlignment="1">
      <alignment horizontal="center"/>
    </xf>
    <xf numFmtId="0" fontId="8" fillId="2" borderId="26" xfId="0" applyFont="1" applyFill="1" applyBorder="1" applyAlignment="1">
      <alignment horizontal="center"/>
    </xf>
    <xf numFmtId="0" fontId="2" fillId="2" borderId="23" xfId="0" applyFont="1" applyFill="1" applyBorder="1" applyAlignment="1">
      <alignment horizontal="center" vertical="center" textRotation="180" wrapText="1"/>
    </xf>
    <xf numFmtId="0" fontId="2" fillId="2" borderId="22" xfId="0" applyFont="1" applyFill="1" applyBorder="1" applyAlignment="1">
      <alignment horizontal="center" vertical="center" textRotation="180" wrapText="1"/>
    </xf>
    <xf numFmtId="0" fontId="4" fillId="2" borderId="17" xfId="0" applyFont="1" applyFill="1" applyBorder="1" applyAlignment="1">
      <alignment horizontal="right" vertical="center"/>
    </xf>
    <xf numFmtId="0" fontId="4" fillId="2" borderId="18" xfId="0" applyFont="1" applyFill="1" applyBorder="1" applyAlignment="1">
      <alignment horizontal="right" vertical="center"/>
    </xf>
    <xf numFmtId="0" fontId="4" fillId="2" borderId="37" xfId="0" applyFont="1" applyFill="1" applyBorder="1" applyAlignment="1">
      <alignment horizontal="right" vertical="center"/>
    </xf>
    <xf numFmtId="0" fontId="8" fillId="2" borderId="1" xfId="0" applyFont="1" applyFill="1" applyBorder="1" applyAlignment="1">
      <alignment horizontal="center"/>
    </xf>
    <xf numFmtId="0" fontId="2" fillId="2" borderId="2" xfId="0" applyFont="1" applyFill="1" applyBorder="1" applyAlignment="1">
      <alignment horizontal="center" vertical="center" textRotation="180" wrapText="1"/>
    </xf>
    <xf numFmtId="0" fontId="2" fillId="2" borderId="3" xfId="0" applyFont="1" applyFill="1" applyBorder="1" applyAlignment="1">
      <alignment horizontal="center" vertical="center" textRotation="180" wrapText="1"/>
    </xf>
    <xf numFmtId="0" fontId="4" fillId="2" borderId="27" xfId="0" applyFont="1" applyFill="1" applyBorder="1" applyAlignment="1">
      <alignment horizontal="right" vertical="center" wrapText="1"/>
    </xf>
    <xf numFmtId="0" fontId="4" fillId="2" borderId="40" xfId="0" applyFont="1" applyFill="1" applyBorder="1" applyAlignment="1">
      <alignment horizontal="right" vertical="center" wrapText="1"/>
    </xf>
    <xf numFmtId="0" fontId="4" fillId="2" borderId="20" xfId="0" applyFont="1" applyFill="1" applyBorder="1" applyAlignment="1">
      <alignment horizontal="right" vertical="center" wrapText="1"/>
    </xf>
    <xf numFmtId="0" fontId="4" fillId="2" borderId="36" xfId="0" applyFont="1" applyFill="1" applyBorder="1" applyAlignment="1">
      <alignment horizontal="right" vertical="center" wrapText="1"/>
    </xf>
    <xf numFmtId="0" fontId="16" fillId="2" borderId="4" xfId="0" applyFont="1" applyFill="1" applyBorder="1" applyAlignment="1">
      <alignment horizontal="left"/>
    </xf>
    <xf numFmtId="0" fontId="16" fillId="2" borderId="1" xfId="0" applyFont="1" applyFill="1" applyBorder="1" applyAlignment="1">
      <alignment horizontal="left"/>
    </xf>
    <xf numFmtId="0" fontId="11" fillId="2" borderId="39" xfId="0" quotePrefix="1" applyFont="1" applyFill="1" applyBorder="1" applyAlignment="1">
      <alignment horizontal="right" vertical="center" wrapText="1"/>
    </xf>
    <xf numFmtId="0" fontId="11" fillId="2" borderId="27" xfId="0" quotePrefix="1" applyFont="1" applyFill="1" applyBorder="1" applyAlignment="1">
      <alignment horizontal="right" vertical="center" wrapText="1"/>
    </xf>
    <xf numFmtId="0" fontId="11" fillId="2" borderId="40" xfId="0" quotePrefix="1" applyFont="1" applyFill="1" applyBorder="1" applyAlignment="1">
      <alignment horizontal="right" vertical="center" wrapText="1"/>
    </xf>
    <xf numFmtId="0" fontId="11" fillId="2" borderId="21" xfId="0" quotePrefix="1" applyFont="1" applyFill="1" applyBorder="1" applyAlignment="1">
      <alignment horizontal="right" vertical="center" wrapText="1"/>
    </xf>
    <xf numFmtId="0" fontId="11" fillId="2" borderId="20" xfId="0" quotePrefix="1" applyFont="1" applyFill="1" applyBorder="1" applyAlignment="1">
      <alignment horizontal="right" vertical="center" wrapText="1"/>
    </xf>
    <xf numFmtId="0" fontId="11" fillId="2" borderId="36" xfId="0" quotePrefix="1" applyFont="1" applyFill="1" applyBorder="1" applyAlignment="1">
      <alignment horizontal="right" vertical="center" wrapText="1"/>
    </xf>
    <xf numFmtId="0" fontId="11" fillId="2" borderId="14" xfId="0" applyFont="1" applyFill="1" applyBorder="1" applyAlignment="1">
      <alignment horizontal="right" vertical="center"/>
    </xf>
    <xf numFmtId="0" fontId="11" fillId="2" borderId="15" xfId="0" applyFont="1" applyFill="1" applyBorder="1" applyAlignment="1">
      <alignment horizontal="right" vertical="center"/>
    </xf>
    <xf numFmtId="0" fontId="11" fillId="2" borderId="16" xfId="0" applyFont="1" applyFill="1" applyBorder="1" applyAlignment="1">
      <alignment horizontal="right" vertical="center"/>
    </xf>
    <xf numFmtId="0" fontId="2" fillId="2" borderId="30" xfId="0" applyFont="1" applyFill="1" applyBorder="1" applyAlignment="1">
      <alignment horizontal="center" vertical="center" textRotation="180" wrapText="1"/>
    </xf>
    <xf numFmtId="0" fontId="2" fillId="2" borderId="0" xfId="0" applyFont="1" applyFill="1" applyBorder="1" applyAlignment="1">
      <alignment horizontal="center" vertical="center" textRotation="180" wrapText="1"/>
    </xf>
    <xf numFmtId="0" fontId="2" fillId="2" borderId="38" xfId="0" applyFont="1" applyFill="1" applyBorder="1" applyAlignment="1">
      <alignment horizontal="center" vertical="center" textRotation="180" wrapText="1"/>
    </xf>
  </cellXfs>
  <cellStyles count="4">
    <cellStyle name="Comma 2 2" xfId="3" xr:uid="{74473EA8-B1BD-4DBD-8F4A-E227E7F8B18D}"/>
    <cellStyle name="Normal" xfId="0" builtinId="0"/>
    <cellStyle name="Normal 2" xfId="1" xr:uid="{00000000-0005-0000-0000-000001000000}"/>
    <cellStyle name="Normal 2 3 2" xfId="2" xr:uid="{F1683D31-F3AD-4EE5-B90D-6EC29C1578AE}"/>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V23"/>
  <sheetViews>
    <sheetView showGridLines="0" tabSelected="1" zoomScale="70" zoomScaleNormal="70" workbookViewId="0">
      <selection activeCell="B3" sqref="B3"/>
    </sheetView>
  </sheetViews>
  <sheetFormatPr defaultColWidth="9.109375" defaultRowHeight="14.4" x14ac:dyDescent="0.3"/>
  <cols>
    <col min="1" max="1" width="13.109375" style="4" customWidth="1"/>
    <col min="2" max="2" width="16" style="46" bestFit="1" customWidth="1"/>
    <col min="3" max="3" width="63.77734375" style="4" customWidth="1"/>
    <col min="4" max="4" width="20.33203125" style="47" bestFit="1" customWidth="1"/>
    <col min="5" max="5" width="44.88671875" style="47" bestFit="1" customWidth="1"/>
    <col min="6" max="6" width="15" style="48" customWidth="1"/>
    <col min="7" max="7" width="11.6640625" style="49" customWidth="1"/>
    <col min="8" max="8" width="13.21875" style="48" customWidth="1"/>
    <col min="9" max="9" width="16" style="48" customWidth="1"/>
    <col min="10" max="10" width="12.6640625" style="49" customWidth="1"/>
    <col min="11" max="11" width="14.5546875" style="48" customWidth="1"/>
    <col min="12" max="12" width="16.33203125" style="48" customWidth="1"/>
    <col min="13" max="13" width="12.5546875" style="49" customWidth="1"/>
    <col min="14" max="14" width="14.88671875" style="48" customWidth="1"/>
    <col min="15" max="15" width="15.88671875" style="48" customWidth="1"/>
    <col min="16" max="16" width="11" style="49" customWidth="1"/>
    <col min="17" max="17" width="13.33203125" style="48" customWidth="1"/>
    <col min="18" max="18" width="16.21875" style="48" customWidth="1"/>
    <col min="19" max="19" width="10.77734375" style="49" customWidth="1"/>
    <col min="20" max="20" width="18.5546875" style="48" customWidth="1"/>
    <col min="21" max="21" width="20.5546875" style="48" customWidth="1"/>
    <col min="22" max="22" width="31.21875" style="47" bestFit="1" customWidth="1"/>
    <col min="23" max="23" width="3.88671875" style="4" customWidth="1"/>
    <col min="24" max="25" width="0" style="4" hidden="1" customWidth="1"/>
    <col min="26" max="16384" width="9.109375" style="4"/>
  </cols>
  <sheetData>
    <row r="1" spans="1:22" ht="36" customHeight="1" thickBot="1" x14ac:dyDescent="0.35">
      <c r="A1" s="157"/>
      <c r="B1" s="158"/>
      <c r="C1" s="158"/>
      <c r="D1" s="158"/>
      <c r="E1" s="158"/>
      <c r="F1" s="1"/>
      <c r="G1" s="2"/>
      <c r="H1" s="1"/>
      <c r="I1" s="1"/>
      <c r="J1" s="2"/>
      <c r="K1" s="1"/>
      <c r="L1" s="1"/>
      <c r="M1" s="2"/>
      <c r="N1" s="1"/>
      <c r="O1" s="1"/>
      <c r="P1" s="2"/>
      <c r="Q1" s="1"/>
      <c r="R1" s="1"/>
      <c r="S1" s="2"/>
      <c r="T1" s="1"/>
      <c r="U1" s="1"/>
      <c r="V1" s="3"/>
    </row>
    <row r="2" spans="1:22" s="12" customFormat="1" ht="40.200000000000003" customHeight="1" thickBot="1" x14ac:dyDescent="0.35">
      <c r="A2" s="155" t="s">
        <v>2</v>
      </c>
      <c r="B2" s="5" t="s">
        <v>56</v>
      </c>
      <c r="C2" s="6" t="s">
        <v>0</v>
      </c>
      <c r="D2" s="7" t="s">
        <v>55</v>
      </c>
      <c r="E2" s="6" t="s">
        <v>54</v>
      </c>
      <c r="F2" s="8" t="s">
        <v>137</v>
      </c>
      <c r="G2" s="9" t="s">
        <v>143</v>
      </c>
      <c r="H2" s="10" t="s">
        <v>145</v>
      </c>
      <c r="I2" s="8" t="s">
        <v>138</v>
      </c>
      <c r="J2" s="9" t="s">
        <v>143</v>
      </c>
      <c r="K2" s="10" t="s">
        <v>146</v>
      </c>
      <c r="L2" s="8" t="s">
        <v>139</v>
      </c>
      <c r="M2" s="9" t="s">
        <v>143</v>
      </c>
      <c r="N2" s="10" t="s">
        <v>147</v>
      </c>
      <c r="O2" s="8" t="s">
        <v>140</v>
      </c>
      <c r="P2" s="9" t="s">
        <v>143</v>
      </c>
      <c r="Q2" s="10" t="s">
        <v>161</v>
      </c>
      <c r="R2" s="8" t="s">
        <v>141</v>
      </c>
      <c r="S2" s="9" t="s">
        <v>143</v>
      </c>
      <c r="T2" s="10" t="s">
        <v>162</v>
      </c>
      <c r="U2" s="8" t="s">
        <v>142</v>
      </c>
      <c r="V2" s="11" t="s">
        <v>121</v>
      </c>
    </row>
    <row r="3" spans="1:22" ht="24.9" customHeight="1" x14ac:dyDescent="0.3">
      <c r="A3" s="156"/>
      <c r="B3" s="13" t="s">
        <v>39</v>
      </c>
      <c r="C3" s="14" t="s">
        <v>38</v>
      </c>
      <c r="D3" s="15" t="s">
        <v>135</v>
      </c>
      <c r="E3" s="16" t="s">
        <v>120</v>
      </c>
      <c r="F3" s="16"/>
      <c r="G3" s="17">
        <v>996</v>
      </c>
      <c r="H3" s="16">
        <f>F3*G3</f>
        <v>0</v>
      </c>
      <c r="I3" s="16"/>
      <c r="J3" s="17">
        <v>996</v>
      </c>
      <c r="K3" s="16">
        <f>I3*J3</f>
        <v>0</v>
      </c>
      <c r="L3" s="16"/>
      <c r="M3" s="17">
        <v>996</v>
      </c>
      <c r="N3" s="16">
        <f>L3*M3</f>
        <v>0</v>
      </c>
      <c r="O3" s="16"/>
      <c r="P3" s="17">
        <v>996</v>
      </c>
      <c r="Q3" s="16">
        <f>O3*P3</f>
        <v>0</v>
      </c>
      <c r="R3" s="16"/>
      <c r="S3" s="17">
        <v>996</v>
      </c>
      <c r="T3" s="16">
        <f>R3*S3</f>
        <v>0</v>
      </c>
      <c r="U3" s="18">
        <f>SUM(H3+K3+N3+Q3+T3)</f>
        <v>0</v>
      </c>
      <c r="V3" s="19"/>
    </row>
    <row r="4" spans="1:22" ht="24.9" customHeight="1" x14ac:dyDescent="0.3">
      <c r="A4" s="156"/>
      <c r="B4" s="20" t="s">
        <v>41</v>
      </c>
      <c r="C4" s="21" t="s">
        <v>40</v>
      </c>
      <c r="D4" s="22" t="s">
        <v>135</v>
      </c>
      <c r="E4" s="23" t="s">
        <v>120</v>
      </c>
      <c r="F4" s="23"/>
      <c r="G4" s="24">
        <v>966</v>
      </c>
      <c r="H4" s="23">
        <f t="shared" ref="H4:H20" si="0">F4*G4</f>
        <v>0</v>
      </c>
      <c r="I4" s="23"/>
      <c r="J4" s="24">
        <v>966</v>
      </c>
      <c r="K4" s="23">
        <f t="shared" ref="K4:K20" si="1">I4*J4</f>
        <v>0</v>
      </c>
      <c r="L4" s="23"/>
      <c r="M4" s="24">
        <v>966</v>
      </c>
      <c r="N4" s="23">
        <f t="shared" ref="N4:N20" si="2">L4*M4</f>
        <v>0</v>
      </c>
      <c r="O4" s="23"/>
      <c r="P4" s="24">
        <v>966</v>
      </c>
      <c r="Q4" s="23">
        <f t="shared" ref="Q4:Q20" si="3">O4*P4</f>
        <v>0</v>
      </c>
      <c r="R4" s="23"/>
      <c r="S4" s="24">
        <v>966</v>
      </c>
      <c r="T4" s="23">
        <f t="shared" ref="T4:T20" si="4">R4*S4</f>
        <v>0</v>
      </c>
      <c r="U4" s="25">
        <f t="shared" ref="U4:U20" si="5">SUM(H4+K4+N4+Q4+T4)</f>
        <v>0</v>
      </c>
      <c r="V4" s="26"/>
    </row>
    <row r="5" spans="1:22" ht="24.9" customHeight="1" x14ac:dyDescent="0.3">
      <c r="A5" s="156"/>
      <c r="B5" s="20" t="s">
        <v>122</v>
      </c>
      <c r="C5" s="21" t="s">
        <v>4</v>
      </c>
      <c r="D5" s="22" t="s">
        <v>135</v>
      </c>
      <c r="E5" s="23" t="s">
        <v>123</v>
      </c>
      <c r="F5" s="23"/>
      <c r="G5" s="24">
        <v>665</v>
      </c>
      <c r="H5" s="23">
        <f t="shared" si="0"/>
        <v>0</v>
      </c>
      <c r="I5" s="23"/>
      <c r="J5" s="24">
        <v>665</v>
      </c>
      <c r="K5" s="23">
        <f t="shared" si="1"/>
        <v>0</v>
      </c>
      <c r="L5" s="23"/>
      <c r="M5" s="24">
        <v>665</v>
      </c>
      <c r="N5" s="23">
        <f t="shared" si="2"/>
        <v>0</v>
      </c>
      <c r="O5" s="23"/>
      <c r="P5" s="24">
        <v>665</v>
      </c>
      <c r="Q5" s="23">
        <f t="shared" si="3"/>
        <v>0</v>
      </c>
      <c r="R5" s="23"/>
      <c r="S5" s="24">
        <v>665</v>
      </c>
      <c r="T5" s="23">
        <f t="shared" si="4"/>
        <v>0</v>
      </c>
      <c r="U5" s="25">
        <f t="shared" si="5"/>
        <v>0</v>
      </c>
      <c r="V5" s="27"/>
    </row>
    <row r="6" spans="1:22" ht="24.6" customHeight="1" x14ac:dyDescent="0.3">
      <c r="A6" s="156"/>
      <c r="B6" s="20" t="s">
        <v>49</v>
      </c>
      <c r="C6" s="21" t="s">
        <v>5</v>
      </c>
      <c r="D6" s="22" t="s">
        <v>135</v>
      </c>
      <c r="E6" s="23" t="s">
        <v>123</v>
      </c>
      <c r="F6" s="23"/>
      <c r="G6" s="24">
        <v>665</v>
      </c>
      <c r="H6" s="23">
        <f t="shared" si="0"/>
        <v>0</v>
      </c>
      <c r="I6" s="23"/>
      <c r="J6" s="24">
        <v>665</v>
      </c>
      <c r="K6" s="23">
        <f t="shared" si="1"/>
        <v>0</v>
      </c>
      <c r="L6" s="23"/>
      <c r="M6" s="24">
        <v>665</v>
      </c>
      <c r="N6" s="23">
        <f t="shared" si="2"/>
        <v>0</v>
      </c>
      <c r="O6" s="23"/>
      <c r="P6" s="24">
        <v>665</v>
      </c>
      <c r="Q6" s="23">
        <f t="shared" si="3"/>
        <v>0</v>
      </c>
      <c r="R6" s="23"/>
      <c r="S6" s="24">
        <v>665</v>
      </c>
      <c r="T6" s="23">
        <f t="shared" si="4"/>
        <v>0</v>
      </c>
      <c r="U6" s="25">
        <f t="shared" si="5"/>
        <v>0</v>
      </c>
      <c r="V6" s="27"/>
    </row>
    <row r="7" spans="1:22" ht="24.6" customHeight="1" x14ac:dyDescent="0.3">
      <c r="A7" s="156"/>
      <c r="B7" s="20" t="s">
        <v>84</v>
      </c>
      <c r="C7" s="21" t="s">
        <v>59</v>
      </c>
      <c r="D7" s="22" t="s">
        <v>135</v>
      </c>
      <c r="E7" s="23" t="s">
        <v>123</v>
      </c>
      <c r="F7" s="23"/>
      <c r="G7" s="24">
        <v>665</v>
      </c>
      <c r="H7" s="23">
        <f t="shared" si="0"/>
        <v>0</v>
      </c>
      <c r="I7" s="23"/>
      <c r="J7" s="24">
        <v>665</v>
      </c>
      <c r="K7" s="23">
        <f t="shared" si="1"/>
        <v>0</v>
      </c>
      <c r="L7" s="23"/>
      <c r="M7" s="24">
        <v>665</v>
      </c>
      <c r="N7" s="23">
        <f t="shared" si="2"/>
        <v>0</v>
      </c>
      <c r="O7" s="23"/>
      <c r="P7" s="24">
        <v>665</v>
      </c>
      <c r="Q7" s="23">
        <f t="shared" si="3"/>
        <v>0</v>
      </c>
      <c r="R7" s="23"/>
      <c r="S7" s="24">
        <v>665</v>
      </c>
      <c r="T7" s="23">
        <f t="shared" si="4"/>
        <v>0</v>
      </c>
      <c r="U7" s="25">
        <f t="shared" si="5"/>
        <v>0</v>
      </c>
      <c r="V7" s="27"/>
    </row>
    <row r="8" spans="1:22" ht="44.25" customHeight="1" x14ac:dyDescent="0.3">
      <c r="A8" s="156"/>
      <c r="B8" s="20" t="s">
        <v>47</v>
      </c>
      <c r="C8" s="21" t="s">
        <v>46</v>
      </c>
      <c r="D8" s="22" t="s">
        <v>135</v>
      </c>
      <c r="E8" s="23" t="s">
        <v>120</v>
      </c>
      <c r="F8" s="23"/>
      <c r="G8" s="24">
        <v>966</v>
      </c>
      <c r="H8" s="23">
        <f t="shared" si="0"/>
        <v>0</v>
      </c>
      <c r="I8" s="23"/>
      <c r="J8" s="24">
        <v>966</v>
      </c>
      <c r="K8" s="23">
        <f t="shared" si="1"/>
        <v>0</v>
      </c>
      <c r="L8" s="23"/>
      <c r="M8" s="24">
        <v>966</v>
      </c>
      <c r="N8" s="23">
        <f t="shared" si="2"/>
        <v>0</v>
      </c>
      <c r="O8" s="23"/>
      <c r="P8" s="24">
        <v>966</v>
      </c>
      <c r="Q8" s="23">
        <f t="shared" si="3"/>
        <v>0</v>
      </c>
      <c r="R8" s="23"/>
      <c r="S8" s="24">
        <v>966</v>
      </c>
      <c r="T8" s="23">
        <f t="shared" si="4"/>
        <v>0</v>
      </c>
      <c r="U8" s="25">
        <f t="shared" si="5"/>
        <v>0</v>
      </c>
      <c r="V8" s="26"/>
    </row>
    <row r="9" spans="1:22" ht="33" customHeight="1" x14ac:dyDescent="0.3">
      <c r="A9" s="156"/>
      <c r="B9" s="20" t="s">
        <v>43</v>
      </c>
      <c r="C9" s="21" t="s">
        <v>42</v>
      </c>
      <c r="D9" s="22" t="s">
        <v>135</v>
      </c>
      <c r="E9" s="23" t="s">
        <v>120</v>
      </c>
      <c r="F9" s="23"/>
      <c r="G9" s="24">
        <v>996</v>
      </c>
      <c r="H9" s="23">
        <f t="shared" si="0"/>
        <v>0</v>
      </c>
      <c r="I9" s="23"/>
      <c r="J9" s="24">
        <v>996</v>
      </c>
      <c r="K9" s="23">
        <f t="shared" si="1"/>
        <v>0</v>
      </c>
      <c r="L9" s="23"/>
      <c r="M9" s="24">
        <v>996</v>
      </c>
      <c r="N9" s="23">
        <f t="shared" si="2"/>
        <v>0</v>
      </c>
      <c r="O9" s="23"/>
      <c r="P9" s="24">
        <v>996</v>
      </c>
      <c r="Q9" s="23">
        <f t="shared" si="3"/>
        <v>0</v>
      </c>
      <c r="R9" s="23"/>
      <c r="S9" s="24">
        <v>996</v>
      </c>
      <c r="T9" s="23">
        <f t="shared" si="4"/>
        <v>0</v>
      </c>
      <c r="U9" s="25">
        <f t="shared" si="5"/>
        <v>0</v>
      </c>
      <c r="V9" s="26"/>
    </row>
    <row r="10" spans="1:22" ht="66.75" customHeight="1" x14ac:dyDescent="0.3">
      <c r="A10" s="156"/>
      <c r="B10" s="20" t="s">
        <v>7</v>
      </c>
      <c r="C10" s="21" t="s">
        <v>8</v>
      </c>
      <c r="D10" s="22" t="s">
        <v>116</v>
      </c>
      <c r="E10" s="22" t="s">
        <v>144</v>
      </c>
      <c r="F10" s="22"/>
      <c r="G10" s="28">
        <v>665</v>
      </c>
      <c r="H10" s="23">
        <f t="shared" si="0"/>
        <v>0</v>
      </c>
      <c r="I10" s="22"/>
      <c r="J10" s="28">
        <v>665</v>
      </c>
      <c r="K10" s="23">
        <f t="shared" si="1"/>
        <v>0</v>
      </c>
      <c r="L10" s="22"/>
      <c r="M10" s="28">
        <v>665</v>
      </c>
      <c r="N10" s="23">
        <f t="shared" si="2"/>
        <v>0</v>
      </c>
      <c r="O10" s="22"/>
      <c r="P10" s="28">
        <v>665</v>
      </c>
      <c r="Q10" s="23">
        <f t="shared" si="3"/>
        <v>0</v>
      </c>
      <c r="R10" s="22"/>
      <c r="S10" s="28">
        <v>665</v>
      </c>
      <c r="T10" s="23">
        <f t="shared" si="4"/>
        <v>0</v>
      </c>
      <c r="U10" s="25">
        <f t="shared" si="5"/>
        <v>0</v>
      </c>
      <c r="V10" s="27"/>
    </row>
    <row r="11" spans="1:22" ht="55.2" x14ac:dyDescent="0.3">
      <c r="A11" s="156"/>
      <c r="B11" s="20" t="s">
        <v>1</v>
      </c>
      <c r="C11" s="21" t="s">
        <v>125</v>
      </c>
      <c r="D11" s="22" t="s">
        <v>135</v>
      </c>
      <c r="E11" s="23" t="s">
        <v>99</v>
      </c>
      <c r="F11" s="23"/>
      <c r="G11" s="24">
        <v>605</v>
      </c>
      <c r="H11" s="23">
        <f t="shared" si="0"/>
        <v>0</v>
      </c>
      <c r="I11" s="23"/>
      <c r="J11" s="24">
        <v>605</v>
      </c>
      <c r="K11" s="23">
        <f t="shared" si="1"/>
        <v>0</v>
      </c>
      <c r="L11" s="23"/>
      <c r="M11" s="24">
        <v>605</v>
      </c>
      <c r="N11" s="23">
        <f t="shared" si="2"/>
        <v>0</v>
      </c>
      <c r="O11" s="23"/>
      <c r="P11" s="24">
        <v>605</v>
      </c>
      <c r="Q11" s="23">
        <f t="shared" si="3"/>
        <v>0</v>
      </c>
      <c r="R11" s="23"/>
      <c r="S11" s="24">
        <v>605</v>
      </c>
      <c r="T11" s="23">
        <f t="shared" si="4"/>
        <v>0</v>
      </c>
      <c r="U11" s="25">
        <f t="shared" si="5"/>
        <v>0</v>
      </c>
      <c r="V11" s="26"/>
    </row>
    <row r="12" spans="1:22" ht="55.2" x14ac:dyDescent="0.3">
      <c r="A12" s="156"/>
      <c r="B12" s="20" t="s">
        <v>3</v>
      </c>
      <c r="C12" s="21" t="s">
        <v>124</v>
      </c>
      <c r="D12" s="22" t="s">
        <v>135</v>
      </c>
      <c r="E12" s="23" t="s">
        <v>99</v>
      </c>
      <c r="F12" s="23"/>
      <c r="G12" s="24">
        <v>605</v>
      </c>
      <c r="H12" s="23">
        <f t="shared" si="0"/>
        <v>0</v>
      </c>
      <c r="I12" s="23"/>
      <c r="J12" s="24">
        <v>605</v>
      </c>
      <c r="K12" s="23">
        <f t="shared" si="1"/>
        <v>0</v>
      </c>
      <c r="L12" s="23"/>
      <c r="M12" s="24">
        <v>605</v>
      </c>
      <c r="N12" s="23">
        <f t="shared" si="2"/>
        <v>0</v>
      </c>
      <c r="O12" s="23"/>
      <c r="P12" s="24">
        <v>605</v>
      </c>
      <c r="Q12" s="23">
        <f t="shared" si="3"/>
        <v>0</v>
      </c>
      <c r="R12" s="23"/>
      <c r="S12" s="24">
        <v>605</v>
      </c>
      <c r="T12" s="23">
        <f t="shared" si="4"/>
        <v>0</v>
      </c>
      <c r="U12" s="25">
        <f t="shared" si="5"/>
        <v>0</v>
      </c>
      <c r="V12" s="26"/>
    </row>
    <row r="13" spans="1:22" ht="82.8" x14ac:dyDescent="0.3">
      <c r="A13" s="156"/>
      <c r="B13" s="29" t="s">
        <v>83</v>
      </c>
      <c r="C13" s="21" t="s">
        <v>126</v>
      </c>
      <c r="D13" s="22" t="s">
        <v>135</v>
      </c>
      <c r="E13" s="23" t="s">
        <v>99</v>
      </c>
      <c r="F13" s="23"/>
      <c r="G13" s="24">
        <v>605</v>
      </c>
      <c r="H13" s="23">
        <f t="shared" si="0"/>
        <v>0</v>
      </c>
      <c r="I13" s="23"/>
      <c r="J13" s="24">
        <v>605</v>
      </c>
      <c r="K13" s="23">
        <f t="shared" si="1"/>
        <v>0</v>
      </c>
      <c r="L13" s="23"/>
      <c r="M13" s="24">
        <v>605</v>
      </c>
      <c r="N13" s="23">
        <f t="shared" si="2"/>
        <v>0</v>
      </c>
      <c r="O13" s="23"/>
      <c r="P13" s="24">
        <v>605</v>
      </c>
      <c r="Q13" s="23">
        <f t="shared" si="3"/>
        <v>0</v>
      </c>
      <c r="R13" s="23"/>
      <c r="S13" s="24">
        <v>605</v>
      </c>
      <c r="T13" s="23">
        <f t="shared" si="4"/>
        <v>0</v>
      </c>
      <c r="U13" s="25">
        <f t="shared" si="5"/>
        <v>0</v>
      </c>
      <c r="V13" s="26"/>
    </row>
    <row r="14" spans="1:22" ht="69" x14ac:dyDescent="0.3">
      <c r="A14" s="156"/>
      <c r="B14" s="30" t="s">
        <v>82</v>
      </c>
      <c r="C14" s="31" t="s">
        <v>91</v>
      </c>
      <c r="D14" s="22" t="s">
        <v>135</v>
      </c>
      <c r="E14" s="22" t="s">
        <v>127</v>
      </c>
      <c r="F14" s="22"/>
      <c r="G14" s="28">
        <v>301</v>
      </c>
      <c r="H14" s="23">
        <f t="shared" si="0"/>
        <v>0</v>
      </c>
      <c r="I14" s="22"/>
      <c r="J14" s="28">
        <v>301</v>
      </c>
      <c r="K14" s="23">
        <f t="shared" si="1"/>
        <v>0</v>
      </c>
      <c r="L14" s="22"/>
      <c r="M14" s="28">
        <v>301</v>
      </c>
      <c r="N14" s="23">
        <f t="shared" si="2"/>
        <v>0</v>
      </c>
      <c r="O14" s="22"/>
      <c r="P14" s="28">
        <v>301</v>
      </c>
      <c r="Q14" s="23">
        <f t="shared" si="3"/>
        <v>0</v>
      </c>
      <c r="R14" s="22"/>
      <c r="S14" s="28">
        <v>301</v>
      </c>
      <c r="T14" s="23">
        <f t="shared" si="4"/>
        <v>0</v>
      </c>
      <c r="U14" s="25">
        <f t="shared" si="5"/>
        <v>0</v>
      </c>
      <c r="V14" s="26"/>
    </row>
    <row r="15" spans="1:22" ht="48" customHeight="1" x14ac:dyDescent="0.3">
      <c r="A15" s="156"/>
      <c r="B15" s="30" t="s">
        <v>15</v>
      </c>
      <c r="C15" s="31" t="s">
        <v>130</v>
      </c>
      <c r="D15" s="22" t="s">
        <v>135</v>
      </c>
      <c r="E15" s="22" t="s">
        <v>128</v>
      </c>
      <c r="F15" s="22"/>
      <c r="G15" s="28">
        <v>200</v>
      </c>
      <c r="H15" s="23">
        <f t="shared" si="0"/>
        <v>0</v>
      </c>
      <c r="I15" s="22"/>
      <c r="J15" s="28">
        <v>200</v>
      </c>
      <c r="K15" s="23">
        <f t="shared" si="1"/>
        <v>0</v>
      </c>
      <c r="L15" s="22"/>
      <c r="M15" s="28">
        <v>200</v>
      </c>
      <c r="N15" s="23">
        <f t="shared" si="2"/>
        <v>0</v>
      </c>
      <c r="O15" s="22"/>
      <c r="P15" s="28">
        <v>200</v>
      </c>
      <c r="Q15" s="23">
        <f t="shared" si="3"/>
        <v>0</v>
      </c>
      <c r="R15" s="22"/>
      <c r="S15" s="28">
        <v>200</v>
      </c>
      <c r="T15" s="23">
        <f t="shared" si="4"/>
        <v>0</v>
      </c>
      <c r="U15" s="25">
        <f t="shared" si="5"/>
        <v>0</v>
      </c>
      <c r="V15" s="26"/>
    </row>
    <row r="16" spans="1:22" ht="24.6" customHeight="1" x14ac:dyDescent="0.3">
      <c r="A16" s="156"/>
      <c r="B16" s="30" t="s">
        <v>16</v>
      </c>
      <c r="C16" s="21" t="s">
        <v>129</v>
      </c>
      <c r="D16" s="23" t="s">
        <v>11</v>
      </c>
      <c r="E16" s="32" t="s">
        <v>96</v>
      </c>
      <c r="F16" s="32"/>
      <c r="G16" s="33">
        <v>2000</v>
      </c>
      <c r="H16" s="23">
        <f t="shared" si="0"/>
        <v>0</v>
      </c>
      <c r="I16" s="32"/>
      <c r="J16" s="33">
        <v>2000</v>
      </c>
      <c r="K16" s="23">
        <f t="shared" si="1"/>
        <v>0</v>
      </c>
      <c r="L16" s="32"/>
      <c r="M16" s="33">
        <v>2000</v>
      </c>
      <c r="N16" s="23">
        <f t="shared" si="2"/>
        <v>0</v>
      </c>
      <c r="O16" s="32"/>
      <c r="P16" s="33">
        <v>2000</v>
      </c>
      <c r="Q16" s="23">
        <f t="shared" si="3"/>
        <v>0</v>
      </c>
      <c r="R16" s="32"/>
      <c r="S16" s="33">
        <v>2000</v>
      </c>
      <c r="T16" s="23">
        <f t="shared" si="4"/>
        <v>0</v>
      </c>
      <c r="U16" s="25">
        <f t="shared" si="5"/>
        <v>0</v>
      </c>
      <c r="V16" s="27"/>
    </row>
    <row r="17" spans="1:22" ht="41.4" x14ac:dyDescent="0.3">
      <c r="A17" s="156"/>
      <c r="B17" s="30" t="s">
        <v>17</v>
      </c>
      <c r="C17" s="31" t="s">
        <v>117</v>
      </c>
      <c r="D17" s="22" t="s">
        <v>9</v>
      </c>
      <c r="E17" s="22" t="s">
        <v>115</v>
      </c>
      <c r="F17" s="22"/>
      <c r="G17" s="28">
        <v>500</v>
      </c>
      <c r="H17" s="23">
        <f t="shared" si="0"/>
        <v>0</v>
      </c>
      <c r="I17" s="22"/>
      <c r="J17" s="28">
        <v>500</v>
      </c>
      <c r="K17" s="23">
        <f t="shared" si="1"/>
        <v>0</v>
      </c>
      <c r="L17" s="22"/>
      <c r="M17" s="28">
        <v>500</v>
      </c>
      <c r="N17" s="23">
        <f t="shared" si="2"/>
        <v>0</v>
      </c>
      <c r="O17" s="22"/>
      <c r="P17" s="28">
        <v>500</v>
      </c>
      <c r="Q17" s="23">
        <f t="shared" si="3"/>
        <v>0</v>
      </c>
      <c r="R17" s="22"/>
      <c r="S17" s="28">
        <v>500</v>
      </c>
      <c r="T17" s="23">
        <f t="shared" si="4"/>
        <v>0</v>
      </c>
      <c r="U17" s="25">
        <f t="shared" si="5"/>
        <v>0</v>
      </c>
      <c r="V17" s="27"/>
    </row>
    <row r="18" spans="1:22" ht="41.4" x14ac:dyDescent="0.3">
      <c r="A18" s="156"/>
      <c r="B18" s="30" t="s">
        <v>20</v>
      </c>
      <c r="C18" s="31" t="s">
        <v>118</v>
      </c>
      <c r="D18" s="22" t="s">
        <v>18</v>
      </c>
      <c r="E18" s="22" t="s">
        <v>19</v>
      </c>
      <c r="F18" s="22"/>
      <c r="G18" s="28">
        <v>50</v>
      </c>
      <c r="H18" s="23">
        <f t="shared" si="0"/>
        <v>0</v>
      </c>
      <c r="I18" s="22"/>
      <c r="J18" s="28">
        <v>50</v>
      </c>
      <c r="K18" s="23">
        <f t="shared" si="1"/>
        <v>0</v>
      </c>
      <c r="L18" s="22"/>
      <c r="M18" s="28">
        <v>50</v>
      </c>
      <c r="N18" s="23">
        <f t="shared" si="2"/>
        <v>0</v>
      </c>
      <c r="O18" s="22"/>
      <c r="P18" s="28">
        <v>50</v>
      </c>
      <c r="Q18" s="23">
        <f t="shared" si="3"/>
        <v>0</v>
      </c>
      <c r="R18" s="22"/>
      <c r="S18" s="28">
        <v>50</v>
      </c>
      <c r="T18" s="23">
        <f t="shared" si="4"/>
        <v>0</v>
      </c>
      <c r="U18" s="25">
        <f t="shared" si="5"/>
        <v>0</v>
      </c>
      <c r="V18" s="27"/>
    </row>
    <row r="19" spans="1:22" ht="41.4" x14ac:dyDescent="0.3">
      <c r="A19" s="156"/>
      <c r="B19" s="30" t="s">
        <v>23</v>
      </c>
      <c r="C19" s="31" t="s">
        <v>63</v>
      </c>
      <c r="D19" s="22" t="s">
        <v>21</v>
      </c>
      <c r="E19" s="22" t="s">
        <v>22</v>
      </c>
      <c r="F19" s="22"/>
      <c r="G19" s="28">
        <v>50</v>
      </c>
      <c r="H19" s="23">
        <f t="shared" si="0"/>
        <v>0</v>
      </c>
      <c r="I19" s="22"/>
      <c r="J19" s="28">
        <v>50</v>
      </c>
      <c r="K19" s="23">
        <f t="shared" si="1"/>
        <v>0</v>
      </c>
      <c r="L19" s="22"/>
      <c r="M19" s="28">
        <v>50</v>
      </c>
      <c r="N19" s="23">
        <f t="shared" si="2"/>
        <v>0</v>
      </c>
      <c r="O19" s="22"/>
      <c r="P19" s="28">
        <v>50</v>
      </c>
      <c r="Q19" s="23">
        <f t="shared" si="3"/>
        <v>0</v>
      </c>
      <c r="R19" s="22"/>
      <c r="S19" s="28">
        <v>50</v>
      </c>
      <c r="T19" s="23">
        <f t="shared" si="4"/>
        <v>0</v>
      </c>
      <c r="U19" s="25">
        <f t="shared" si="5"/>
        <v>0</v>
      </c>
      <c r="V19" s="27"/>
    </row>
    <row r="20" spans="1:22" ht="42" thickBot="1" x14ac:dyDescent="0.35">
      <c r="A20" s="156"/>
      <c r="B20" s="34" t="s">
        <v>25</v>
      </c>
      <c r="C20" s="35" t="s">
        <v>78</v>
      </c>
      <c r="D20" s="36" t="s">
        <v>135</v>
      </c>
      <c r="E20" s="36" t="s">
        <v>24</v>
      </c>
      <c r="F20" s="36"/>
      <c r="G20" s="37">
        <v>50</v>
      </c>
      <c r="H20" s="38">
        <f t="shared" si="0"/>
        <v>0</v>
      </c>
      <c r="I20" s="36"/>
      <c r="J20" s="37">
        <v>50</v>
      </c>
      <c r="K20" s="38">
        <f t="shared" si="1"/>
        <v>0</v>
      </c>
      <c r="L20" s="36"/>
      <c r="M20" s="37">
        <v>50</v>
      </c>
      <c r="N20" s="38">
        <f t="shared" si="2"/>
        <v>0</v>
      </c>
      <c r="O20" s="36"/>
      <c r="P20" s="37">
        <v>50</v>
      </c>
      <c r="Q20" s="38">
        <f t="shared" si="3"/>
        <v>0</v>
      </c>
      <c r="R20" s="36"/>
      <c r="S20" s="37">
        <v>50</v>
      </c>
      <c r="T20" s="38">
        <f t="shared" si="4"/>
        <v>0</v>
      </c>
      <c r="U20" s="39">
        <f t="shared" si="5"/>
        <v>0</v>
      </c>
      <c r="V20" s="40"/>
    </row>
    <row r="21" spans="1:22" ht="28.8" customHeight="1" thickBot="1" x14ac:dyDescent="0.35">
      <c r="B21" s="162" t="s">
        <v>92</v>
      </c>
      <c r="C21" s="163"/>
      <c r="D21" s="163"/>
      <c r="E21" s="164"/>
      <c r="F21" s="41"/>
      <c r="G21" s="42"/>
      <c r="H21" s="41">
        <f>SUM(H3:H20)</f>
        <v>0</v>
      </c>
      <c r="I21" s="41"/>
      <c r="J21" s="42"/>
      <c r="K21" s="41"/>
      <c r="L21" s="41"/>
      <c r="M21" s="42"/>
      <c r="N21" s="41"/>
      <c r="O21" s="41"/>
      <c r="P21" s="42"/>
      <c r="Q21" s="41"/>
      <c r="R21" s="41"/>
      <c r="S21" s="42"/>
      <c r="T21" s="41"/>
      <c r="U21" s="43">
        <f>SUM(U3:U20)</f>
        <v>0</v>
      </c>
      <c r="V21" s="44"/>
    </row>
    <row r="22" spans="1:22" ht="26.4" customHeight="1" x14ac:dyDescent="0.3">
      <c r="B22" s="165" t="s">
        <v>93</v>
      </c>
      <c r="C22" s="166"/>
      <c r="D22" s="166"/>
      <c r="E22" s="167"/>
      <c r="F22" s="41"/>
      <c r="G22" s="42"/>
      <c r="H22" s="41"/>
      <c r="I22" s="41"/>
      <c r="J22" s="42"/>
      <c r="K22" s="41"/>
      <c r="L22" s="41"/>
      <c r="M22" s="42"/>
      <c r="N22" s="41"/>
      <c r="O22" s="41"/>
      <c r="P22" s="42"/>
      <c r="Q22" s="41"/>
      <c r="R22" s="41"/>
      <c r="S22" s="42"/>
      <c r="T22" s="41"/>
      <c r="U22" s="43"/>
      <c r="V22" s="44"/>
    </row>
    <row r="23" spans="1:22" ht="29.4" customHeight="1" thickBot="1" x14ac:dyDescent="0.35">
      <c r="B23" s="159" t="s">
        <v>94</v>
      </c>
      <c r="C23" s="160"/>
      <c r="D23" s="160"/>
      <c r="E23" s="161"/>
      <c r="F23" s="152"/>
      <c r="G23" s="153"/>
      <c r="H23" s="153"/>
      <c r="I23" s="153"/>
      <c r="J23" s="153"/>
      <c r="K23" s="153"/>
      <c r="L23" s="153"/>
      <c r="M23" s="153"/>
      <c r="N23" s="153"/>
      <c r="O23" s="153"/>
      <c r="P23" s="153"/>
      <c r="Q23" s="153"/>
      <c r="R23" s="153"/>
      <c r="S23" s="153"/>
      <c r="T23" s="153"/>
      <c r="U23" s="154"/>
      <c r="V23" s="45"/>
    </row>
  </sheetData>
  <autoFilter ref="B2:V23" xr:uid="{00000000-0009-0000-0000-000000000000}"/>
  <mergeCells count="6">
    <mergeCell ref="F23:U23"/>
    <mergeCell ref="A2:A20"/>
    <mergeCell ref="A1:E1"/>
    <mergeCell ref="B23:E23"/>
    <mergeCell ref="B21:E21"/>
    <mergeCell ref="B22:E22"/>
  </mergeCells>
  <conditionalFormatting sqref="W21:XFD21 A15:C20 V15:XFD20 A21 E15:G15 E20:G20 D16:G19 I15:J20 L15:M20 O15:P20 R15:S20">
    <cfRule type="duplicateValues" dxfId="35" priority="44"/>
  </conditionalFormatting>
  <conditionalFormatting sqref="B21:B23">
    <cfRule type="duplicateValues" dxfId="34" priority="1"/>
  </conditionalFormatting>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V25"/>
  <sheetViews>
    <sheetView showGridLines="0" zoomScale="70" zoomScaleNormal="70" workbookViewId="0">
      <selection activeCell="A2" sqref="A2:A25"/>
    </sheetView>
  </sheetViews>
  <sheetFormatPr defaultRowHeight="14.4" x14ac:dyDescent="0.3"/>
  <cols>
    <col min="1" max="1" width="8.88671875" style="4"/>
    <col min="2" max="2" width="22.6640625" style="68" customWidth="1"/>
    <col min="3" max="3" width="56" style="69" customWidth="1"/>
    <col min="4" max="4" width="20.6640625" style="47" customWidth="1"/>
    <col min="5" max="5" width="50.6640625" style="47" customWidth="1"/>
    <col min="6" max="6" width="15" style="48" customWidth="1"/>
    <col min="7" max="7" width="11.6640625" style="70" customWidth="1"/>
    <col min="8" max="8" width="13.21875" style="48" customWidth="1"/>
    <col min="9" max="9" width="16" style="48" customWidth="1"/>
    <col min="10" max="10" width="12.6640625" style="70" customWidth="1"/>
    <col min="11" max="11" width="14.5546875" style="48" customWidth="1"/>
    <col min="12" max="12" width="16.33203125" style="48" customWidth="1"/>
    <col min="13" max="13" width="12.5546875" style="70" customWidth="1"/>
    <col min="14" max="14" width="14.88671875" style="48" customWidth="1"/>
    <col min="15" max="15" width="15.88671875" style="48" customWidth="1"/>
    <col min="16" max="16" width="11" style="70" customWidth="1"/>
    <col min="17" max="17" width="13.33203125" style="48" customWidth="1"/>
    <col min="18" max="18" width="16.21875" style="48" customWidth="1"/>
    <col min="19" max="19" width="10.77734375" style="70" customWidth="1"/>
    <col min="20" max="20" width="18.5546875" style="48" customWidth="1"/>
    <col min="21" max="21" width="20.5546875" style="48" customWidth="1"/>
    <col min="22" max="22" width="31.21875" style="71" bestFit="1" customWidth="1"/>
    <col min="23" max="16384" width="8.88671875" style="4"/>
  </cols>
  <sheetData>
    <row r="1" spans="1:22" ht="36" customHeight="1" thickBot="1" x14ac:dyDescent="0.55000000000000004">
      <c r="A1" s="168"/>
      <c r="B1" s="169"/>
      <c r="C1" s="169"/>
      <c r="D1" s="169"/>
      <c r="E1" s="169"/>
      <c r="F1" s="1"/>
      <c r="G1" s="50"/>
      <c r="H1" s="1"/>
      <c r="I1" s="1"/>
      <c r="J1" s="50"/>
      <c r="K1" s="1"/>
      <c r="L1" s="1"/>
      <c r="M1" s="50"/>
      <c r="N1" s="1"/>
      <c r="O1" s="1"/>
      <c r="P1" s="50"/>
      <c r="Q1" s="1"/>
      <c r="R1" s="1"/>
      <c r="S1" s="50"/>
      <c r="T1" s="1"/>
      <c r="U1" s="1"/>
      <c r="V1" s="4"/>
    </row>
    <row r="2" spans="1:22" ht="33.6" customHeight="1" thickBot="1" x14ac:dyDescent="0.35">
      <c r="A2" s="170" t="s">
        <v>26</v>
      </c>
      <c r="B2" s="51" t="s">
        <v>56</v>
      </c>
      <c r="C2" s="52" t="s">
        <v>0</v>
      </c>
      <c r="D2" s="52" t="s">
        <v>55</v>
      </c>
      <c r="E2" s="53" t="s">
        <v>54</v>
      </c>
      <c r="F2" s="8" t="s">
        <v>137</v>
      </c>
      <c r="G2" s="9" t="s">
        <v>143</v>
      </c>
      <c r="H2" s="10" t="s">
        <v>145</v>
      </c>
      <c r="I2" s="8" t="s">
        <v>138</v>
      </c>
      <c r="J2" s="9" t="s">
        <v>143</v>
      </c>
      <c r="K2" s="10" t="s">
        <v>146</v>
      </c>
      <c r="L2" s="8" t="s">
        <v>139</v>
      </c>
      <c r="M2" s="9" t="s">
        <v>143</v>
      </c>
      <c r="N2" s="10" t="s">
        <v>147</v>
      </c>
      <c r="O2" s="8" t="s">
        <v>140</v>
      </c>
      <c r="P2" s="9" t="s">
        <v>143</v>
      </c>
      <c r="Q2" s="10" t="s">
        <v>161</v>
      </c>
      <c r="R2" s="8" t="s">
        <v>141</v>
      </c>
      <c r="S2" s="9" t="s">
        <v>143</v>
      </c>
      <c r="T2" s="10" t="s">
        <v>162</v>
      </c>
      <c r="U2" s="8" t="s">
        <v>142</v>
      </c>
      <c r="V2" s="11" t="s">
        <v>121</v>
      </c>
    </row>
    <row r="3" spans="1:22" ht="24.6" customHeight="1" x14ac:dyDescent="0.3">
      <c r="A3" s="156"/>
      <c r="B3" s="54" t="s">
        <v>27</v>
      </c>
      <c r="C3" s="31" t="s">
        <v>58</v>
      </c>
      <c r="D3" s="22" t="s">
        <v>135</v>
      </c>
      <c r="E3" s="22" t="s">
        <v>107</v>
      </c>
      <c r="F3" s="22"/>
      <c r="G3" s="55">
        <v>45</v>
      </c>
      <c r="H3" s="22">
        <f>F3*G3</f>
        <v>0</v>
      </c>
      <c r="I3" s="22"/>
      <c r="J3" s="55">
        <v>45</v>
      </c>
      <c r="K3" s="22">
        <f>I3*J3</f>
        <v>0</v>
      </c>
      <c r="L3" s="22"/>
      <c r="M3" s="55">
        <v>45</v>
      </c>
      <c r="N3" s="22">
        <f>L3*M3</f>
        <v>0</v>
      </c>
      <c r="O3" s="22"/>
      <c r="P3" s="55">
        <v>45</v>
      </c>
      <c r="Q3" s="22">
        <f>O3*P3</f>
        <v>0</v>
      </c>
      <c r="R3" s="22"/>
      <c r="S3" s="55">
        <v>45</v>
      </c>
      <c r="T3" s="56">
        <f>R3*S3</f>
        <v>0</v>
      </c>
      <c r="U3" s="57">
        <f>SUM(H3+K3+N3+Q3+T3)</f>
        <v>0</v>
      </c>
      <c r="V3" s="58"/>
    </row>
    <row r="4" spans="1:22" ht="24.6" customHeight="1" x14ac:dyDescent="0.3">
      <c r="A4" s="156"/>
      <c r="B4" s="54" t="s">
        <v>28</v>
      </c>
      <c r="C4" s="31" t="s">
        <v>57</v>
      </c>
      <c r="D4" s="22" t="s">
        <v>135</v>
      </c>
      <c r="E4" s="22" t="s">
        <v>106</v>
      </c>
      <c r="F4" s="22"/>
      <c r="G4" s="55">
        <v>45</v>
      </c>
      <c r="H4" s="22">
        <f t="shared" ref="H4:H22" si="0">F4*G4</f>
        <v>0</v>
      </c>
      <c r="I4" s="22"/>
      <c r="J4" s="55">
        <v>45</v>
      </c>
      <c r="K4" s="22">
        <f t="shared" ref="K4:K22" si="1">I4*J4</f>
        <v>0</v>
      </c>
      <c r="L4" s="22"/>
      <c r="M4" s="55">
        <v>45</v>
      </c>
      <c r="N4" s="22">
        <f t="shared" ref="N4:N22" si="2">L4*M4</f>
        <v>0</v>
      </c>
      <c r="O4" s="22"/>
      <c r="P4" s="55">
        <v>45</v>
      </c>
      <c r="Q4" s="22">
        <f t="shared" ref="Q4:Q22" si="3">O4*P4</f>
        <v>0</v>
      </c>
      <c r="R4" s="22"/>
      <c r="S4" s="55">
        <v>45</v>
      </c>
      <c r="T4" s="56">
        <f t="shared" ref="T4:T22" si="4">R4*S4</f>
        <v>0</v>
      </c>
      <c r="U4" s="57">
        <f t="shared" ref="U4:U22" si="5">SUM(H4+K4+N4+Q4+T4)</f>
        <v>0</v>
      </c>
      <c r="V4" s="58"/>
    </row>
    <row r="5" spans="1:22" ht="96.6" x14ac:dyDescent="0.3">
      <c r="A5" s="156"/>
      <c r="B5" s="54" t="s">
        <v>31</v>
      </c>
      <c r="C5" s="31" t="s">
        <v>29</v>
      </c>
      <c r="D5" s="22" t="s">
        <v>30</v>
      </c>
      <c r="E5" s="22" t="s">
        <v>105</v>
      </c>
      <c r="F5" s="22"/>
      <c r="G5" s="55">
        <v>10</v>
      </c>
      <c r="H5" s="22">
        <f t="shared" si="0"/>
        <v>0</v>
      </c>
      <c r="I5" s="22"/>
      <c r="J5" s="55">
        <v>10</v>
      </c>
      <c r="K5" s="22">
        <f t="shared" si="1"/>
        <v>0</v>
      </c>
      <c r="L5" s="22"/>
      <c r="M5" s="55">
        <v>10</v>
      </c>
      <c r="N5" s="22">
        <f t="shared" si="2"/>
        <v>0</v>
      </c>
      <c r="O5" s="22"/>
      <c r="P5" s="55">
        <v>10</v>
      </c>
      <c r="Q5" s="22">
        <f t="shared" si="3"/>
        <v>0</v>
      </c>
      <c r="R5" s="22"/>
      <c r="S5" s="55">
        <v>10</v>
      </c>
      <c r="T5" s="56">
        <f t="shared" si="4"/>
        <v>0</v>
      </c>
      <c r="U5" s="57">
        <f t="shared" si="5"/>
        <v>0</v>
      </c>
      <c r="V5" s="59"/>
    </row>
    <row r="6" spans="1:22" ht="38.25" customHeight="1" x14ac:dyDescent="0.3">
      <c r="A6" s="156"/>
      <c r="B6" s="54" t="s">
        <v>33</v>
      </c>
      <c r="C6" s="31" t="s">
        <v>32</v>
      </c>
      <c r="D6" s="22" t="s">
        <v>30</v>
      </c>
      <c r="E6" s="22" t="s">
        <v>104</v>
      </c>
      <c r="F6" s="22"/>
      <c r="G6" s="55">
        <v>60</v>
      </c>
      <c r="H6" s="22">
        <f t="shared" si="0"/>
        <v>0</v>
      </c>
      <c r="I6" s="22"/>
      <c r="J6" s="55">
        <v>60</v>
      </c>
      <c r="K6" s="22">
        <f t="shared" si="1"/>
        <v>0</v>
      </c>
      <c r="L6" s="22"/>
      <c r="M6" s="55">
        <v>60</v>
      </c>
      <c r="N6" s="22">
        <f t="shared" si="2"/>
        <v>0</v>
      </c>
      <c r="O6" s="22"/>
      <c r="P6" s="55">
        <v>60</v>
      </c>
      <c r="Q6" s="22">
        <f t="shared" si="3"/>
        <v>0</v>
      </c>
      <c r="R6" s="22"/>
      <c r="S6" s="55">
        <v>60</v>
      </c>
      <c r="T6" s="56">
        <f t="shared" si="4"/>
        <v>0</v>
      </c>
      <c r="U6" s="57">
        <f t="shared" si="5"/>
        <v>0</v>
      </c>
      <c r="V6" s="59"/>
    </row>
    <row r="7" spans="1:22" ht="55.2" x14ac:dyDescent="0.3">
      <c r="A7" s="156"/>
      <c r="B7" s="54" t="s">
        <v>17</v>
      </c>
      <c r="C7" s="31" t="s">
        <v>62</v>
      </c>
      <c r="D7" s="22" t="s">
        <v>9</v>
      </c>
      <c r="E7" s="22" t="s">
        <v>103</v>
      </c>
      <c r="F7" s="22"/>
      <c r="G7" s="55">
        <v>600</v>
      </c>
      <c r="H7" s="22">
        <f t="shared" si="0"/>
        <v>0</v>
      </c>
      <c r="I7" s="22"/>
      <c r="J7" s="55">
        <v>600</v>
      </c>
      <c r="K7" s="22">
        <f t="shared" si="1"/>
        <v>0</v>
      </c>
      <c r="L7" s="22"/>
      <c r="M7" s="55">
        <v>600</v>
      </c>
      <c r="N7" s="22">
        <f t="shared" si="2"/>
        <v>0</v>
      </c>
      <c r="O7" s="22"/>
      <c r="P7" s="55">
        <v>600</v>
      </c>
      <c r="Q7" s="22">
        <f t="shared" si="3"/>
        <v>0</v>
      </c>
      <c r="R7" s="22"/>
      <c r="S7" s="55">
        <v>600</v>
      </c>
      <c r="T7" s="56">
        <f t="shared" si="4"/>
        <v>0</v>
      </c>
      <c r="U7" s="57">
        <f t="shared" si="5"/>
        <v>0</v>
      </c>
      <c r="V7" s="58"/>
    </row>
    <row r="8" spans="1:22" ht="69" x14ac:dyDescent="0.3">
      <c r="A8" s="156"/>
      <c r="B8" s="54" t="s">
        <v>20</v>
      </c>
      <c r="C8" s="31" t="s">
        <v>61</v>
      </c>
      <c r="D8" s="22" t="s">
        <v>18</v>
      </c>
      <c r="E8" s="22" t="s">
        <v>19</v>
      </c>
      <c r="F8" s="22"/>
      <c r="G8" s="55">
        <v>50</v>
      </c>
      <c r="H8" s="22">
        <f t="shared" si="0"/>
        <v>0</v>
      </c>
      <c r="I8" s="22"/>
      <c r="J8" s="55">
        <v>50</v>
      </c>
      <c r="K8" s="22">
        <f t="shared" si="1"/>
        <v>0</v>
      </c>
      <c r="L8" s="22"/>
      <c r="M8" s="55">
        <v>50</v>
      </c>
      <c r="N8" s="22">
        <f t="shared" si="2"/>
        <v>0</v>
      </c>
      <c r="O8" s="22"/>
      <c r="P8" s="55">
        <v>50</v>
      </c>
      <c r="Q8" s="22">
        <f t="shared" si="3"/>
        <v>0</v>
      </c>
      <c r="R8" s="22"/>
      <c r="S8" s="55">
        <v>50</v>
      </c>
      <c r="T8" s="56">
        <f t="shared" si="4"/>
        <v>0</v>
      </c>
      <c r="U8" s="57">
        <f t="shared" si="5"/>
        <v>0</v>
      </c>
      <c r="V8" s="58"/>
    </row>
    <row r="9" spans="1:22" ht="41.4" x14ac:dyDescent="0.3">
      <c r="A9" s="156"/>
      <c r="B9" s="54" t="s">
        <v>23</v>
      </c>
      <c r="C9" s="31" t="s">
        <v>63</v>
      </c>
      <c r="D9" s="22" t="s">
        <v>21</v>
      </c>
      <c r="E9" s="22" t="s">
        <v>22</v>
      </c>
      <c r="F9" s="22"/>
      <c r="G9" s="55">
        <v>50</v>
      </c>
      <c r="H9" s="22">
        <f t="shared" si="0"/>
        <v>0</v>
      </c>
      <c r="I9" s="22"/>
      <c r="J9" s="55">
        <v>50</v>
      </c>
      <c r="K9" s="22">
        <f t="shared" si="1"/>
        <v>0</v>
      </c>
      <c r="L9" s="22"/>
      <c r="M9" s="55">
        <v>50</v>
      </c>
      <c r="N9" s="22">
        <f t="shared" si="2"/>
        <v>0</v>
      </c>
      <c r="O9" s="22"/>
      <c r="P9" s="55">
        <v>50</v>
      </c>
      <c r="Q9" s="22">
        <f t="shared" si="3"/>
        <v>0</v>
      </c>
      <c r="R9" s="22"/>
      <c r="S9" s="55">
        <v>50</v>
      </c>
      <c r="T9" s="56">
        <f t="shared" si="4"/>
        <v>0</v>
      </c>
      <c r="U9" s="57">
        <f t="shared" si="5"/>
        <v>0</v>
      </c>
      <c r="V9" s="58"/>
    </row>
    <row r="10" spans="1:22" ht="41.4" x14ac:dyDescent="0.3">
      <c r="A10" s="156"/>
      <c r="B10" s="60" t="s">
        <v>7</v>
      </c>
      <c r="C10" s="31" t="s">
        <v>8</v>
      </c>
      <c r="D10" s="22" t="s">
        <v>116</v>
      </c>
      <c r="E10" s="22" t="s">
        <v>132</v>
      </c>
      <c r="F10" s="22"/>
      <c r="G10" s="55">
        <v>60</v>
      </c>
      <c r="H10" s="22">
        <f t="shared" si="0"/>
        <v>0</v>
      </c>
      <c r="I10" s="22"/>
      <c r="J10" s="55">
        <v>60</v>
      </c>
      <c r="K10" s="22">
        <f t="shared" si="1"/>
        <v>0</v>
      </c>
      <c r="L10" s="22"/>
      <c r="M10" s="55">
        <v>60</v>
      </c>
      <c r="N10" s="22">
        <f t="shared" si="2"/>
        <v>0</v>
      </c>
      <c r="O10" s="22"/>
      <c r="P10" s="55">
        <v>60</v>
      </c>
      <c r="Q10" s="22">
        <f t="shared" si="3"/>
        <v>0</v>
      </c>
      <c r="R10" s="22"/>
      <c r="S10" s="55">
        <v>60</v>
      </c>
      <c r="T10" s="56">
        <f t="shared" si="4"/>
        <v>0</v>
      </c>
      <c r="U10" s="57">
        <f t="shared" si="5"/>
        <v>0</v>
      </c>
      <c r="V10" s="59"/>
    </row>
    <row r="11" spans="1:22" ht="41.4" x14ac:dyDescent="0.3">
      <c r="A11" s="156"/>
      <c r="B11" s="54" t="s">
        <v>14</v>
      </c>
      <c r="C11" s="31" t="s">
        <v>60</v>
      </c>
      <c r="D11" s="22" t="s">
        <v>13</v>
      </c>
      <c r="E11" s="22" t="s">
        <v>131</v>
      </c>
      <c r="F11" s="22"/>
      <c r="G11" s="55">
        <v>60</v>
      </c>
      <c r="H11" s="22">
        <f t="shared" si="0"/>
        <v>0</v>
      </c>
      <c r="I11" s="22"/>
      <c r="J11" s="55">
        <v>60</v>
      </c>
      <c r="K11" s="22">
        <f t="shared" si="1"/>
        <v>0</v>
      </c>
      <c r="L11" s="22"/>
      <c r="M11" s="55">
        <v>60</v>
      </c>
      <c r="N11" s="22">
        <f t="shared" si="2"/>
        <v>0</v>
      </c>
      <c r="O11" s="22"/>
      <c r="P11" s="55">
        <v>60</v>
      </c>
      <c r="Q11" s="22">
        <f t="shared" si="3"/>
        <v>0</v>
      </c>
      <c r="R11" s="22"/>
      <c r="S11" s="55">
        <v>60</v>
      </c>
      <c r="T11" s="56">
        <f t="shared" si="4"/>
        <v>0</v>
      </c>
      <c r="U11" s="57">
        <f t="shared" si="5"/>
        <v>0</v>
      </c>
      <c r="V11" s="59"/>
    </row>
    <row r="12" spans="1:22" ht="36" customHeight="1" x14ac:dyDescent="0.3">
      <c r="A12" s="156"/>
      <c r="B12" s="54" t="s">
        <v>35</v>
      </c>
      <c r="C12" s="31" t="s">
        <v>34</v>
      </c>
      <c r="D12" s="22" t="s">
        <v>135</v>
      </c>
      <c r="E12" s="22" t="s">
        <v>101</v>
      </c>
      <c r="F12" s="22"/>
      <c r="G12" s="55">
        <v>2</v>
      </c>
      <c r="H12" s="22">
        <f t="shared" si="0"/>
        <v>0</v>
      </c>
      <c r="I12" s="22"/>
      <c r="J12" s="55">
        <v>2</v>
      </c>
      <c r="K12" s="22">
        <f t="shared" si="1"/>
        <v>0</v>
      </c>
      <c r="L12" s="22"/>
      <c r="M12" s="55">
        <v>2</v>
      </c>
      <c r="N12" s="22">
        <f t="shared" si="2"/>
        <v>0</v>
      </c>
      <c r="O12" s="22"/>
      <c r="P12" s="55">
        <v>2</v>
      </c>
      <c r="Q12" s="22">
        <f t="shared" si="3"/>
        <v>0</v>
      </c>
      <c r="R12" s="22"/>
      <c r="S12" s="55">
        <v>2</v>
      </c>
      <c r="T12" s="56">
        <f t="shared" si="4"/>
        <v>0</v>
      </c>
      <c r="U12" s="57">
        <f t="shared" si="5"/>
        <v>0</v>
      </c>
      <c r="V12" s="59"/>
    </row>
    <row r="13" spans="1:22" ht="31.5" customHeight="1" x14ac:dyDescent="0.3">
      <c r="A13" s="156"/>
      <c r="B13" s="54" t="s">
        <v>37</v>
      </c>
      <c r="C13" s="31" t="s">
        <v>36</v>
      </c>
      <c r="D13" s="22" t="s">
        <v>135</v>
      </c>
      <c r="E13" s="22" t="s">
        <v>102</v>
      </c>
      <c r="F13" s="22"/>
      <c r="G13" s="55">
        <v>2</v>
      </c>
      <c r="H13" s="22">
        <f t="shared" si="0"/>
        <v>0</v>
      </c>
      <c r="I13" s="22"/>
      <c r="J13" s="55">
        <v>2</v>
      </c>
      <c r="K13" s="22">
        <f t="shared" si="1"/>
        <v>0</v>
      </c>
      <c r="L13" s="22"/>
      <c r="M13" s="55">
        <v>2</v>
      </c>
      <c r="N13" s="22">
        <f t="shared" si="2"/>
        <v>0</v>
      </c>
      <c r="O13" s="22"/>
      <c r="P13" s="55">
        <v>2</v>
      </c>
      <c r="Q13" s="22">
        <f t="shared" si="3"/>
        <v>0</v>
      </c>
      <c r="R13" s="22"/>
      <c r="S13" s="55">
        <v>2</v>
      </c>
      <c r="T13" s="56">
        <f t="shared" si="4"/>
        <v>0</v>
      </c>
      <c r="U13" s="57">
        <f t="shared" si="5"/>
        <v>0</v>
      </c>
      <c r="V13" s="59"/>
    </row>
    <row r="14" spans="1:22" ht="24.6" customHeight="1" x14ac:dyDescent="0.3">
      <c r="A14" s="156"/>
      <c r="B14" s="54" t="s">
        <v>39</v>
      </c>
      <c r="C14" s="31" t="s">
        <v>38</v>
      </c>
      <c r="D14" s="22" t="s">
        <v>135</v>
      </c>
      <c r="E14" s="22" t="s">
        <v>100</v>
      </c>
      <c r="F14" s="22"/>
      <c r="G14" s="55">
        <v>30</v>
      </c>
      <c r="H14" s="22">
        <f t="shared" si="0"/>
        <v>0</v>
      </c>
      <c r="I14" s="22"/>
      <c r="J14" s="55">
        <v>30</v>
      </c>
      <c r="K14" s="22">
        <f t="shared" si="1"/>
        <v>0</v>
      </c>
      <c r="L14" s="22"/>
      <c r="M14" s="55">
        <v>30</v>
      </c>
      <c r="N14" s="22">
        <f t="shared" si="2"/>
        <v>0</v>
      </c>
      <c r="O14" s="22"/>
      <c r="P14" s="55">
        <v>30</v>
      </c>
      <c r="Q14" s="22">
        <f t="shared" si="3"/>
        <v>0</v>
      </c>
      <c r="R14" s="22"/>
      <c r="S14" s="55">
        <v>30</v>
      </c>
      <c r="T14" s="56">
        <f t="shared" si="4"/>
        <v>0</v>
      </c>
      <c r="U14" s="57">
        <f t="shared" si="5"/>
        <v>0</v>
      </c>
      <c r="V14" s="58"/>
    </row>
    <row r="15" spans="1:22" ht="24.6" customHeight="1" x14ac:dyDescent="0.3">
      <c r="A15" s="156"/>
      <c r="B15" s="54" t="s">
        <v>41</v>
      </c>
      <c r="C15" s="61" t="s">
        <v>40</v>
      </c>
      <c r="D15" s="22" t="s">
        <v>135</v>
      </c>
      <c r="E15" s="22" t="s">
        <v>100</v>
      </c>
      <c r="F15" s="22"/>
      <c r="G15" s="55">
        <v>60</v>
      </c>
      <c r="H15" s="22">
        <f t="shared" si="0"/>
        <v>0</v>
      </c>
      <c r="I15" s="22"/>
      <c r="J15" s="55">
        <v>60</v>
      </c>
      <c r="K15" s="22">
        <f t="shared" si="1"/>
        <v>0</v>
      </c>
      <c r="L15" s="22"/>
      <c r="M15" s="55">
        <v>60</v>
      </c>
      <c r="N15" s="22">
        <f t="shared" si="2"/>
        <v>0</v>
      </c>
      <c r="O15" s="22"/>
      <c r="P15" s="55">
        <v>60</v>
      </c>
      <c r="Q15" s="22">
        <f t="shared" si="3"/>
        <v>0</v>
      </c>
      <c r="R15" s="22"/>
      <c r="S15" s="55">
        <v>60</v>
      </c>
      <c r="T15" s="56">
        <f t="shared" si="4"/>
        <v>0</v>
      </c>
      <c r="U15" s="57">
        <f t="shared" si="5"/>
        <v>0</v>
      </c>
      <c r="V15" s="58"/>
    </row>
    <row r="16" spans="1:22" ht="24.6" customHeight="1" x14ac:dyDescent="0.3">
      <c r="A16" s="156"/>
      <c r="B16" s="54" t="s">
        <v>43</v>
      </c>
      <c r="C16" s="31" t="s">
        <v>42</v>
      </c>
      <c r="D16" s="22" t="s">
        <v>135</v>
      </c>
      <c r="E16" s="22" t="s">
        <v>100</v>
      </c>
      <c r="F16" s="22"/>
      <c r="G16" s="55">
        <v>60</v>
      </c>
      <c r="H16" s="22">
        <f t="shared" si="0"/>
        <v>0</v>
      </c>
      <c r="I16" s="22"/>
      <c r="J16" s="55">
        <v>60</v>
      </c>
      <c r="K16" s="22">
        <f t="shared" si="1"/>
        <v>0</v>
      </c>
      <c r="L16" s="22"/>
      <c r="M16" s="55">
        <v>60</v>
      </c>
      <c r="N16" s="22">
        <f t="shared" si="2"/>
        <v>0</v>
      </c>
      <c r="O16" s="22"/>
      <c r="P16" s="55">
        <v>60</v>
      </c>
      <c r="Q16" s="22">
        <f t="shared" si="3"/>
        <v>0</v>
      </c>
      <c r="R16" s="22"/>
      <c r="S16" s="55">
        <v>60</v>
      </c>
      <c r="T16" s="56">
        <f t="shared" si="4"/>
        <v>0</v>
      </c>
      <c r="U16" s="57">
        <f t="shared" si="5"/>
        <v>0</v>
      </c>
      <c r="V16" s="58"/>
    </row>
    <row r="17" spans="1:22" ht="24.6" customHeight="1" x14ac:dyDescent="0.3">
      <c r="A17" s="156"/>
      <c r="B17" s="54" t="s">
        <v>45</v>
      </c>
      <c r="C17" s="31" t="s">
        <v>44</v>
      </c>
      <c r="D17" s="22" t="s">
        <v>135</v>
      </c>
      <c r="E17" s="22" t="s">
        <v>100</v>
      </c>
      <c r="F17" s="22"/>
      <c r="G17" s="55">
        <v>60</v>
      </c>
      <c r="H17" s="22">
        <f t="shared" si="0"/>
        <v>0</v>
      </c>
      <c r="I17" s="22"/>
      <c r="J17" s="55">
        <v>60</v>
      </c>
      <c r="K17" s="22">
        <f t="shared" si="1"/>
        <v>0</v>
      </c>
      <c r="L17" s="22"/>
      <c r="M17" s="55">
        <v>60</v>
      </c>
      <c r="N17" s="22">
        <f t="shared" si="2"/>
        <v>0</v>
      </c>
      <c r="O17" s="22"/>
      <c r="P17" s="55">
        <v>60</v>
      </c>
      <c r="Q17" s="22">
        <f t="shared" si="3"/>
        <v>0</v>
      </c>
      <c r="R17" s="22"/>
      <c r="S17" s="55">
        <v>60</v>
      </c>
      <c r="T17" s="56">
        <f t="shared" si="4"/>
        <v>0</v>
      </c>
      <c r="U17" s="57">
        <f t="shared" si="5"/>
        <v>0</v>
      </c>
      <c r="V17" s="58"/>
    </row>
    <row r="18" spans="1:22" ht="63.75" customHeight="1" x14ac:dyDescent="0.3">
      <c r="A18" s="156"/>
      <c r="B18" s="54" t="s">
        <v>47</v>
      </c>
      <c r="C18" s="31" t="s">
        <v>46</v>
      </c>
      <c r="D18" s="22" t="s">
        <v>135</v>
      </c>
      <c r="E18" s="22" t="s">
        <v>100</v>
      </c>
      <c r="F18" s="22"/>
      <c r="G18" s="55">
        <v>60</v>
      </c>
      <c r="H18" s="22">
        <f t="shared" si="0"/>
        <v>0</v>
      </c>
      <c r="I18" s="22"/>
      <c r="J18" s="55">
        <v>60</v>
      </c>
      <c r="K18" s="22">
        <f t="shared" si="1"/>
        <v>0</v>
      </c>
      <c r="L18" s="22"/>
      <c r="M18" s="55">
        <v>60</v>
      </c>
      <c r="N18" s="22">
        <f t="shared" si="2"/>
        <v>0</v>
      </c>
      <c r="O18" s="22"/>
      <c r="P18" s="55">
        <v>60</v>
      </c>
      <c r="Q18" s="22">
        <f t="shared" si="3"/>
        <v>0</v>
      </c>
      <c r="R18" s="22"/>
      <c r="S18" s="55">
        <v>60</v>
      </c>
      <c r="T18" s="56">
        <f t="shared" si="4"/>
        <v>0</v>
      </c>
      <c r="U18" s="57">
        <f t="shared" si="5"/>
        <v>0</v>
      </c>
      <c r="V18" s="59"/>
    </row>
    <row r="19" spans="1:22" ht="24.6" customHeight="1" x14ac:dyDescent="0.3">
      <c r="A19" s="156"/>
      <c r="B19" s="54" t="s">
        <v>48</v>
      </c>
      <c r="C19" s="31" t="s">
        <v>4</v>
      </c>
      <c r="D19" s="22" t="s">
        <v>135</v>
      </c>
      <c r="E19" s="22" t="s">
        <v>100</v>
      </c>
      <c r="F19" s="22"/>
      <c r="G19" s="55">
        <v>60</v>
      </c>
      <c r="H19" s="22">
        <f t="shared" si="0"/>
        <v>0</v>
      </c>
      <c r="I19" s="22"/>
      <c r="J19" s="55">
        <v>60</v>
      </c>
      <c r="K19" s="22">
        <f t="shared" si="1"/>
        <v>0</v>
      </c>
      <c r="L19" s="22"/>
      <c r="M19" s="55">
        <v>60</v>
      </c>
      <c r="N19" s="22">
        <f t="shared" si="2"/>
        <v>0</v>
      </c>
      <c r="O19" s="22"/>
      <c r="P19" s="55">
        <v>60</v>
      </c>
      <c r="Q19" s="22">
        <f t="shared" si="3"/>
        <v>0</v>
      </c>
      <c r="R19" s="22"/>
      <c r="S19" s="55">
        <v>60</v>
      </c>
      <c r="T19" s="56">
        <f t="shared" si="4"/>
        <v>0</v>
      </c>
      <c r="U19" s="57">
        <f t="shared" si="5"/>
        <v>0</v>
      </c>
      <c r="V19" s="58"/>
    </row>
    <row r="20" spans="1:22" ht="24.6" customHeight="1" x14ac:dyDescent="0.3">
      <c r="A20" s="156"/>
      <c r="B20" s="54" t="s">
        <v>49</v>
      </c>
      <c r="C20" s="31" t="s">
        <v>5</v>
      </c>
      <c r="D20" s="22" t="s">
        <v>135</v>
      </c>
      <c r="E20" s="22" t="s">
        <v>100</v>
      </c>
      <c r="F20" s="22"/>
      <c r="G20" s="55">
        <v>60</v>
      </c>
      <c r="H20" s="22">
        <f t="shared" si="0"/>
        <v>0</v>
      </c>
      <c r="I20" s="22"/>
      <c r="J20" s="55">
        <v>60</v>
      </c>
      <c r="K20" s="22">
        <f t="shared" si="1"/>
        <v>0</v>
      </c>
      <c r="L20" s="22"/>
      <c r="M20" s="55">
        <v>60</v>
      </c>
      <c r="N20" s="22">
        <f t="shared" si="2"/>
        <v>0</v>
      </c>
      <c r="O20" s="22"/>
      <c r="P20" s="55">
        <v>60</v>
      </c>
      <c r="Q20" s="22">
        <f t="shared" si="3"/>
        <v>0</v>
      </c>
      <c r="R20" s="22"/>
      <c r="S20" s="55">
        <v>60</v>
      </c>
      <c r="T20" s="56">
        <f t="shared" si="4"/>
        <v>0</v>
      </c>
      <c r="U20" s="57">
        <f t="shared" si="5"/>
        <v>0</v>
      </c>
      <c r="V20" s="58"/>
    </row>
    <row r="21" spans="1:22" ht="27.6" x14ac:dyDescent="0.3">
      <c r="A21" s="156"/>
      <c r="B21" s="54" t="s">
        <v>10</v>
      </c>
      <c r="C21" s="31" t="s">
        <v>50</v>
      </c>
      <c r="D21" s="22" t="s">
        <v>135</v>
      </c>
      <c r="E21" s="22" t="s">
        <v>119</v>
      </c>
      <c r="F21" s="22"/>
      <c r="G21" s="55">
        <v>60</v>
      </c>
      <c r="H21" s="22">
        <f t="shared" si="0"/>
        <v>0</v>
      </c>
      <c r="I21" s="22"/>
      <c r="J21" s="55">
        <v>60</v>
      </c>
      <c r="K21" s="22">
        <f t="shared" si="1"/>
        <v>0</v>
      </c>
      <c r="L21" s="22"/>
      <c r="M21" s="55">
        <v>60</v>
      </c>
      <c r="N21" s="22">
        <f t="shared" si="2"/>
        <v>0</v>
      </c>
      <c r="O21" s="22"/>
      <c r="P21" s="55">
        <v>60</v>
      </c>
      <c r="Q21" s="22">
        <f t="shared" si="3"/>
        <v>0</v>
      </c>
      <c r="R21" s="22"/>
      <c r="S21" s="55">
        <v>60</v>
      </c>
      <c r="T21" s="56">
        <f t="shared" si="4"/>
        <v>0</v>
      </c>
      <c r="U21" s="57">
        <f t="shared" si="5"/>
        <v>0</v>
      </c>
      <c r="V21" s="59"/>
    </row>
    <row r="22" spans="1:22" ht="28.2" thickBot="1" x14ac:dyDescent="0.35">
      <c r="A22" s="156"/>
      <c r="B22" s="62" t="s">
        <v>12</v>
      </c>
      <c r="C22" s="35" t="s">
        <v>6</v>
      </c>
      <c r="D22" s="36" t="s">
        <v>13</v>
      </c>
      <c r="E22" s="36" t="s">
        <v>108</v>
      </c>
      <c r="F22" s="36"/>
      <c r="G22" s="63">
        <v>60</v>
      </c>
      <c r="H22" s="36">
        <f t="shared" si="0"/>
        <v>0</v>
      </c>
      <c r="I22" s="36"/>
      <c r="J22" s="63">
        <v>60</v>
      </c>
      <c r="K22" s="36">
        <f t="shared" si="1"/>
        <v>0</v>
      </c>
      <c r="L22" s="36"/>
      <c r="M22" s="63">
        <v>60</v>
      </c>
      <c r="N22" s="36">
        <f t="shared" si="2"/>
        <v>0</v>
      </c>
      <c r="O22" s="36"/>
      <c r="P22" s="63">
        <v>60</v>
      </c>
      <c r="Q22" s="36">
        <f t="shared" si="3"/>
        <v>0</v>
      </c>
      <c r="R22" s="36"/>
      <c r="S22" s="63">
        <v>60</v>
      </c>
      <c r="T22" s="64">
        <f t="shared" si="4"/>
        <v>0</v>
      </c>
      <c r="U22" s="65">
        <f t="shared" si="5"/>
        <v>0</v>
      </c>
      <c r="V22" s="58"/>
    </row>
    <row r="23" spans="1:22" ht="30" customHeight="1" thickBot="1" x14ac:dyDescent="0.35">
      <c r="A23" s="156"/>
      <c r="B23" s="162" t="s">
        <v>92</v>
      </c>
      <c r="C23" s="163"/>
      <c r="D23" s="163"/>
      <c r="E23" s="164"/>
      <c r="F23" s="41"/>
      <c r="G23" s="66"/>
      <c r="H23" s="41">
        <f>SUM(H3:H22)</f>
        <v>0</v>
      </c>
      <c r="I23" s="41"/>
      <c r="J23" s="66"/>
      <c r="K23" s="41"/>
      <c r="L23" s="41"/>
      <c r="M23" s="66"/>
      <c r="N23" s="41"/>
      <c r="O23" s="41"/>
      <c r="P23" s="66"/>
      <c r="Q23" s="41"/>
      <c r="R23" s="41"/>
      <c r="S23" s="66"/>
      <c r="T23" s="41"/>
      <c r="U23" s="67">
        <f>SUM(U3:U22)</f>
        <v>0</v>
      </c>
      <c r="V23" s="44"/>
    </row>
    <row r="24" spans="1:22" ht="30" customHeight="1" x14ac:dyDescent="0.3">
      <c r="A24" s="156"/>
      <c r="B24" s="165" t="s">
        <v>93</v>
      </c>
      <c r="C24" s="166"/>
      <c r="D24" s="166"/>
      <c r="E24" s="167"/>
      <c r="F24" s="41"/>
      <c r="G24" s="66"/>
      <c r="H24" s="41"/>
      <c r="I24" s="41"/>
      <c r="J24" s="66"/>
      <c r="K24" s="41"/>
      <c r="L24" s="41"/>
      <c r="M24" s="66"/>
      <c r="N24" s="41"/>
      <c r="O24" s="41"/>
      <c r="P24" s="66"/>
      <c r="Q24" s="41"/>
      <c r="R24" s="41"/>
      <c r="S24" s="66"/>
      <c r="T24" s="41"/>
      <c r="U24" s="43"/>
      <c r="V24" s="44"/>
    </row>
    <row r="25" spans="1:22" ht="30" customHeight="1" thickBot="1" x14ac:dyDescent="0.35">
      <c r="A25" s="171"/>
      <c r="B25" s="172" t="s">
        <v>94</v>
      </c>
      <c r="C25" s="173"/>
      <c r="D25" s="173"/>
      <c r="E25" s="174"/>
      <c r="F25" s="153"/>
      <c r="G25" s="153"/>
      <c r="H25" s="153"/>
      <c r="I25" s="153"/>
      <c r="J25" s="153"/>
      <c r="K25" s="153"/>
      <c r="L25" s="153"/>
      <c r="M25" s="153"/>
      <c r="N25" s="153"/>
      <c r="O25" s="153"/>
      <c r="P25" s="153"/>
      <c r="Q25" s="153"/>
      <c r="R25" s="153"/>
      <c r="S25" s="153"/>
      <c r="T25" s="153"/>
      <c r="U25" s="154"/>
      <c r="V25" s="45"/>
    </row>
  </sheetData>
  <autoFilter ref="B2:V25" xr:uid="{00000000-0009-0000-0000-000004000000}"/>
  <mergeCells count="6">
    <mergeCell ref="F25:U25"/>
    <mergeCell ref="A1:E1"/>
    <mergeCell ref="A2:A25"/>
    <mergeCell ref="B25:E25"/>
    <mergeCell ref="B24:E24"/>
    <mergeCell ref="B23:E23"/>
  </mergeCells>
  <conditionalFormatting sqref="B1:B1048576">
    <cfRule type="duplicateValues" dxfId="33" priority="1"/>
  </conditionalFormatting>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59999389629810485"/>
  </sheetPr>
  <dimension ref="A1:V25"/>
  <sheetViews>
    <sheetView showGridLines="0" zoomScale="70" zoomScaleNormal="70" workbookViewId="0">
      <selection activeCell="F37" sqref="F37"/>
    </sheetView>
  </sheetViews>
  <sheetFormatPr defaultColWidth="9.109375" defaultRowHeight="13.8" x14ac:dyDescent="0.25"/>
  <cols>
    <col min="1" max="1" width="9.109375" style="73"/>
    <col min="2" max="2" width="22.6640625" style="97" customWidth="1"/>
    <col min="3" max="3" width="65.21875" style="98" customWidth="1"/>
    <col min="4" max="4" width="20.6640625" style="99" customWidth="1"/>
    <col min="5" max="5" width="32.88671875" style="3" customWidth="1"/>
    <col min="6" max="6" width="15" style="1" customWidth="1"/>
    <col min="7" max="7" width="11.6640625" style="72" customWidth="1"/>
    <col min="8" max="8" width="13.21875" style="1" customWidth="1"/>
    <col min="9" max="9" width="16" style="1" customWidth="1"/>
    <col min="10" max="10" width="12.6640625" style="72" customWidth="1"/>
    <col min="11" max="11" width="14.5546875" style="1" customWidth="1"/>
    <col min="12" max="12" width="16.33203125" style="1" customWidth="1"/>
    <col min="13" max="13" width="12.5546875" style="72" customWidth="1"/>
    <col min="14" max="14" width="14.88671875" style="1" customWidth="1"/>
    <col min="15" max="15" width="15.88671875" style="1" customWidth="1"/>
    <col min="16" max="16" width="11" style="72" customWidth="1"/>
    <col min="17" max="17" width="13.33203125" style="1" customWidth="1"/>
    <col min="18" max="18" width="16.21875" style="1" customWidth="1"/>
    <col min="19" max="19" width="10.77734375" style="72" customWidth="1"/>
    <col min="20" max="20" width="18.5546875" style="1" customWidth="1"/>
    <col min="21" max="21" width="20.5546875" style="1" customWidth="1"/>
    <col min="22" max="22" width="31.21875" style="100" bestFit="1" customWidth="1"/>
    <col min="23" max="16384" width="9.109375" style="73"/>
  </cols>
  <sheetData>
    <row r="1" spans="1:22" ht="36" customHeight="1" thickBot="1" x14ac:dyDescent="0.55000000000000004">
      <c r="A1" s="168"/>
      <c r="B1" s="175"/>
      <c r="C1" s="175"/>
      <c r="D1" s="175"/>
      <c r="E1" s="175"/>
      <c r="V1" s="73"/>
    </row>
    <row r="2" spans="1:22" ht="33.6" customHeight="1" thickBot="1" x14ac:dyDescent="0.3">
      <c r="A2" s="155" t="s">
        <v>51</v>
      </c>
      <c r="B2" s="74" t="s">
        <v>56</v>
      </c>
      <c r="C2" s="75" t="s">
        <v>0</v>
      </c>
      <c r="D2" s="76" t="s">
        <v>55</v>
      </c>
      <c r="E2" s="77" t="s">
        <v>54</v>
      </c>
      <c r="F2" s="8" t="s">
        <v>137</v>
      </c>
      <c r="G2" s="9" t="s">
        <v>143</v>
      </c>
      <c r="H2" s="10" t="s">
        <v>145</v>
      </c>
      <c r="I2" s="8" t="s">
        <v>138</v>
      </c>
      <c r="J2" s="9" t="s">
        <v>143</v>
      </c>
      <c r="K2" s="10" t="s">
        <v>146</v>
      </c>
      <c r="L2" s="8" t="s">
        <v>139</v>
      </c>
      <c r="M2" s="9" t="s">
        <v>143</v>
      </c>
      <c r="N2" s="10" t="s">
        <v>147</v>
      </c>
      <c r="O2" s="8" t="s">
        <v>140</v>
      </c>
      <c r="P2" s="9" t="s">
        <v>143</v>
      </c>
      <c r="Q2" s="10" t="s">
        <v>161</v>
      </c>
      <c r="R2" s="8" t="s">
        <v>141</v>
      </c>
      <c r="S2" s="9" t="s">
        <v>143</v>
      </c>
      <c r="T2" s="10" t="s">
        <v>162</v>
      </c>
      <c r="U2" s="8" t="s">
        <v>142</v>
      </c>
      <c r="V2" s="11" t="s">
        <v>121</v>
      </c>
    </row>
    <row r="3" spans="1:22" ht="27.6" x14ac:dyDescent="0.25">
      <c r="A3" s="156"/>
      <c r="B3" s="13" t="s">
        <v>39</v>
      </c>
      <c r="C3" s="14" t="s">
        <v>64</v>
      </c>
      <c r="D3" s="15" t="s">
        <v>135</v>
      </c>
      <c r="E3" s="16" t="s">
        <v>109</v>
      </c>
      <c r="F3" s="16"/>
      <c r="G3" s="17">
        <v>95</v>
      </c>
      <c r="H3" s="16">
        <f>F3*G3</f>
        <v>0</v>
      </c>
      <c r="I3" s="16"/>
      <c r="J3" s="17">
        <v>95</v>
      </c>
      <c r="K3" s="16">
        <f>I3*J3</f>
        <v>0</v>
      </c>
      <c r="L3" s="16"/>
      <c r="M3" s="17">
        <v>95</v>
      </c>
      <c r="N3" s="16">
        <f>L3*M3</f>
        <v>0</v>
      </c>
      <c r="O3" s="16"/>
      <c r="P3" s="17">
        <v>95</v>
      </c>
      <c r="Q3" s="16">
        <f>O3*P3</f>
        <v>0</v>
      </c>
      <c r="R3" s="16"/>
      <c r="S3" s="17">
        <v>95</v>
      </c>
      <c r="T3" s="78">
        <f>R3*S3</f>
        <v>0</v>
      </c>
      <c r="U3" s="18">
        <f>SUM(H3+K3+N3+Q3+T3)</f>
        <v>0</v>
      </c>
      <c r="V3" s="79"/>
    </row>
    <row r="4" spans="1:22" ht="27.6" x14ac:dyDescent="0.25">
      <c r="A4" s="156"/>
      <c r="B4" s="20" t="s">
        <v>41</v>
      </c>
      <c r="C4" s="21" t="s">
        <v>65</v>
      </c>
      <c r="D4" s="22" t="s">
        <v>135</v>
      </c>
      <c r="E4" s="23" t="s">
        <v>109</v>
      </c>
      <c r="F4" s="23"/>
      <c r="G4" s="24">
        <v>95</v>
      </c>
      <c r="H4" s="23">
        <f t="shared" ref="H4:H22" si="0">F4*G4</f>
        <v>0</v>
      </c>
      <c r="I4" s="23"/>
      <c r="J4" s="24">
        <v>95</v>
      </c>
      <c r="K4" s="23">
        <f t="shared" ref="K4:K22" si="1">I4*J4</f>
        <v>0</v>
      </c>
      <c r="L4" s="23"/>
      <c r="M4" s="24">
        <v>95</v>
      </c>
      <c r="N4" s="23">
        <f t="shared" ref="N4:N22" si="2">L4*M4</f>
        <v>0</v>
      </c>
      <c r="O4" s="23"/>
      <c r="P4" s="24">
        <v>95</v>
      </c>
      <c r="Q4" s="23">
        <f t="shared" ref="Q4:Q22" si="3">O4*P4</f>
        <v>0</v>
      </c>
      <c r="R4" s="23"/>
      <c r="S4" s="24">
        <v>95</v>
      </c>
      <c r="T4" s="80">
        <f t="shared" ref="T4:T22" si="4">R4*S4</f>
        <v>0</v>
      </c>
      <c r="U4" s="25">
        <f>SUM(H4+K4+N4+Q4+T4)</f>
        <v>0</v>
      </c>
      <c r="V4" s="81"/>
    </row>
    <row r="5" spans="1:22" ht="55.2" x14ac:dyDescent="0.25">
      <c r="A5" s="156"/>
      <c r="B5" s="30" t="s">
        <v>17</v>
      </c>
      <c r="C5" s="31" t="s">
        <v>66</v>
      </c>
      <c r="D5" s="22" t="s">
        <v>9</v>
      </c>
      <c r="E5" s="23" t="s">
        <v>114</v>
      </c>
      <c r="F5" s="23"/>
      <c r="G5" s="24">
        <v>95</v>
      </c>
      <c r="H5" s="23">
        <f t="shared" si="0"/>
        <v>0</v>
      </c>
      <c r="I5" s="23"/>
      <c r="J5" s="24">
        <v>95</v>
      </c>
      <c r="K5" s="23">
        <f t="shared" si="1"/>
        <v>0</v>
      </c>
      <c r="L5" s="23"/>
      <c r="M5" s="24">
        <v>95</v>
      </c>
      <c r="N5" s="23">
        <f t="shared" si="2"/>
        <v>0</v>
      </c>
      <c r="O5" s="23"/>
      <c r="P5" s="24">
        <v>95</v>
      </c>
      <c r="Q5" s="23">
        <f t="shared" si="3"/>
        <v>0</v>
      </c>
      <c r="R5" s="23"/>
      <c r="S5" s="24">
        <v>95</v>
      </c>
      <c r="T5" s="80">
        <f t="shared" si="4"/>
        <v>0</v>
      </c>
      <c r="U5" s="25">
        <f t="shared" ref="U5:U22" si="5">SUM(H5+K5+N5+Q5+T5)</f>
        <v>0</v>
      </c>
      <c r="V5" s="81"/>
    </row>
    <row r="6" spans="1:22" ht="69" x14ac:dyDescent="0.25">
      <c r="A6" s="156"/>
      <c r="B6" s="30" t="s">
        <v>20</v>
      </c>
      <c r="C6" s="31" t="s">
        <v>67</v>
      </c>
      <c r="D6" s="22" t="s">
        <v>18</v>
      </c>
      <c r="E6" s="22" t="s">
        <v>97</v>
      </c>
      <c r="F6" s="22"/>
      <c r="G6" s="28">
        <v>95</v>
      </c>
      <c r="H6" s="23">
        <f t="shared" si="0"/>
        <v>0</v>
      </c>
      <c r="I6" s="22"/>
      <c r="J6" s="28">
        <v>95</v>
      </c>
      <c r="K6" s="23">
        <f t="shared" si="1"/>
        <v>0</v>
      </c>
      <c r="L6" s="22"/>
      <c r="M6" s="28">
        <v>95</v>
      </c>
      <c r="N6" s="23">
        <f t="shared" si="2"/>
        <v>0</v>
      </c>
      <c r="O6" s="22"/>
      <c r="P6" s="28">
        <v>95</v>
      </c>
      <c r="Q6" s="23">
        <f t="shared" si="3"/>
        <v>0</v>
      </c>
      <c r="R6" s="22"/>
      <c r="S6" s="28">
        <v>95</v>
      </c>
      <c r="T6" s="80">
        <f t="shared" si="4"/>
        <v>0</v>
      </c>
      <c r="U6" s="25">
        <f t="shared" si="5"/>
        <v>0</v>
      </c>
      <c r="V6" s="81"/>
    </row>
    <row r="7" spans="1:22" ht="55.2" x14ac:dyDescent="0.25">
      <c r="A7" s="156"/>
      <c r="B7" s="30" t="s">
        <v>23</v>
      </c>
      <c r="C7" s="31" t="s">
        <v>68</v>
      </c>
      <c r="D7" s="22" t="s">
        <v>21</v>
      </c>
      <c r="E7" s="22" t="s">
        <v>98</v>
      </c>
      <c r="F7" s="22"/>
      <c r="G7" s="28">
        <v>95</v>
      </c>
      <c r="H7" s="23">
        <f t="shared" si="0"/>
        <v>0</v>
      </c>
      <c r="I7" s="22"/>
      <c r="J7" s="28"/>
      <c r="K7" s="23">
        <f t="shared" si="1"/>
        <v>0</v>
      </c>
      <c r="L7" s="22"/>
      <c r="M7" s="28"/>
      <c r="N7" s="23">
        <f t="shared" si="2"/>
        <v>0</v>
      </c>
      <c r="O7" s="22"/>
      <c r="P7" s="28"/>
      <c r="Q7" s="23">
        <f t="shared" si="3"/>
        <v>0</v>
      </c>
      <c r="R7" s="22"/>
      <c r="S7" s="28"/>
      <c r="T7" s="80">
        <f t="shared" si="4"/>
        <v>0</v>
      </c>
      <c r="U7" s="25">
        <f t="shared" si="5"/>
        <v>0</v>
      </c>
      <c r="V7" s="81"/>
    </row>
    <row r="8" spans="1:22" ht="27.6" x14ac:dyDescent="0.25">
      <c r="A8" s="156"/>
      <c r="B8" s="30" t="s">
        <v>84</v>
      </c>
      <c r="C8" s="21" t="s">
        <v>69</v>
      </c>
      <c r="D8" s="22" t="s">
        <v>135</v>
      </c>
      <c r="E8" s="23" t="s">
        <v>109</v>
      </c>
      <c r="F8" s="23"/>
      <c r="G8" s="24">
        <v>95</v>
      </c>
      <c r="H8" s="23">
        <f t="shared" si="0"/>
        <v>0</v>
      </c>
      <c r="I8" s="23"/>
      <c r="J8" s="24">
        <v>95</v>
      </c>
      <c r="K8" s="23">
        <f t="shared" si="1"/>
        <v>0</v>
      </c>
      <c r="L8" s="23"/>
      <c r="M8" s="24">
        <v>95</v>
      </c>
      <c r="N8" s="23">
        <f t="shared" si="2"/>
        <v>0</v>
      </c>
      <c r="O8" s="23"/>
      <c r="P8" s="24">
        <v>95</v>
      </c>
      <c r="Q8" s="23">
        <f t="shared" si="3"/>
        <v>0</v>
      </c>
      <c r="R8" s="23"/>
      <c r="S8" s="24">
        <v>95</v>
      </c>
      <c r="T8" s="80">
        <f t="shared" si="4"/>
        <v>0</v>
      </c>
      <c r="U8" s="25">
        <f t="shared" si="5"/>
        <v>0</v>
      </c>
      <c r="V8" s="81"/>
    </row>
    <row r="9" spans="1:22" ht="27.6" x14ac:dyDescent="0.25">
      <c r="A9" s="156"/>
      <c r="B9" s="20" t="s">
        <v>47</v>
      </c>
      <c r="C9" s="21" t="s">
        <v>70</v>
      </c>
      <c r="D9" s="22" t="s">
        <v>135</v>
      </c>
      <c r="E9" s="23" t="s">
        <v>109</v>
      </c>
      <c r="F9" s="23"/>
      <c r="G9" s="24">
        <v>95</v>
      </c>
      <c r="H9" s="23">
        <f t="shared" si="0"/>
        <v>0</v>
      </c>
      <c r="I9" s="23"/>
      <c r="J9" s="24">
        <v>95</v>
      </c>
      <c r="K9" s="23">
        <f t="shared" si="1"/>
        <v>0</v>
      </c>
      <c r="L9" s="23"/>
      <c r="M9" s="24">
        <v>95</v>
      </c>
      <c r="N9" s="23">
        <f t="shared" si="2"/>
        <v>0</v>
      </c>
      <c r="O9" s="23"/>
      <c r="P9" s="24">
        <v>95</v>
      </c>
      <c r="Q9" s="23">
        <f t="shared" si="3"/>
        <v>0</v>
      </c>
      <c r="R9" s="23"/>
      <c r="S9" s="24">
        <v>95</v>
      </c>
      <c r="T9" s="80">
        <f t="shared" si="4"/>
        <v>0</v>
      </c>
      <c r="U9" s="25">
        <f t="shared" si="5"/>
        <v>0</v>
      </c>
      <c r="V9" s="81"/>
    </row>
    <row r="10" spans="1:22" ht="27.6" x14ac:dyDescent="0.25">
      <c r="A10" s="156"/>
      <c r="B10" s="20" t="s">
        <v>43</v>
      </c>
      <c r="C10" s="21" t="s">
        <v>71</v>
      </c>
      <c r="D10" s="22" t="s">
        <v>135</v>
      </c>
      <c r="E10" s="23" t="s">
        <v>109</v>
      </c>
      <c r="F10" s="23"/>
      <c r="G10" s="24">
        <v>95</v>
      </c>
      <c r="H10" s="23">
        <f t="shared" si="0"/>
        <v>0</v>
      </c>
      <c r="I10" s="23"/>
      <c r="J10" s="24">
        <v>95</v>
      </c>
      <c r="K10" s="23">
        <f t="shared" si="1"/>
        <v>0</v>
      </c>
      <c r="L10" s="23"/>
      <c r="M10" s="24">
        <v>95</v>
      </c>
      <c r="N10" s="23">
        <f t="shared" si="2"/>
        <v>0</v>
      </c>
      <c r="O10" s="23"/>
      <c r="P10" s="24">
        <v>95</v>
      </c>
      <c r="Q10" s="23">
        <f t="shared" si="3"/>
        <v>0</v>
      </c>
      <c r="R10" s="23"/>
      <c r="S10" s="24">
        <v>95</v>
      </c>
      <c r="T10" s="80">
        <f t="shared" si="4"/>
        <v>0</v>
      </c>
      <c r="U10" s="25">
        <f t="shared" si="5"/>
        <v>0</v>
      </c>
      <c r="V10" s="81"/>
    </row>
    <row r="11" spans="1:22" ht="36" customHeight="1" x14ac:dyDescent="0.25">
      <c r="A11" s="156"/>
      <c r="B11" s="20" t="s">
        <v>86</v>
      </c>
      <c r="C11" s="21" t="s">
        <v>79</v>
      </c>
      <c r="D11" s="22" t="s">
        <v>135</v>
      </c>
      <c r="E11" s="23" t="s">
        <v>109</v>
      </c>
      <c r="F11" s="23"/>
      <c r="G11" s="24">
        <v>95</v>
      </c>
      <c r="H11" s="23">
        <f t="shared" si="0"/>
        <v>0</v>
      </c>
      <c r="I11" s="23"/>
      <c r="J11" s="24">
        <v>95</v>
      </c>
      <c r="K11" s="23">
        <f t="shared" si="1"/>
        <v>0</v>
      </c>
      <c r="L11" s="23"/>
      <c r="M11" s="24">
        <v>95</v>
      </c>
      <c r="N11" s="23">
        <f t="shared" si="2"/>
        <v>0</v>
      </c>
      <c r="O11" s="23"/>
      <c r="P11" s="24">
        <v>95</v>
      </c>
      <c r="Q11" s="23">
        <f t="shared" si="3"/>
        <v>0</v>
      </c>
      <c r="R11" s="23"/>
      <c r="S11" s="24">
        <v>95</v>
      </c>
      <c r="T11" s="80">
        <f t="shared" si="4"/>
        <v>0</v>
      </c>
      <c r="U11" s="25">
        <f t="shared" si="5"/>
        <v>0</v>
      </c>
      <c r="V11" s="81"/>
    </row>
    <row r="12" spans="1:22" ht="27.6" x14ac:dyDescent="0.25">
      <c r="A12" s="156"/>
      <c r="B12" s="20" t="s">
        <v>85</v>
      </c>
      <c r="C12" s="21" t="s">
        <v>112</v>
      </c>
      <c r="D12" s="22" t="s">
        <v>135</v>
      </c>
      <c r="E12" s="23" t="s">
        <v>109</v>
      </c>
      <c r="F12" s="23"/>
      <c r="G12" s="24">
        <v>95</v>
      </c>
      <c r="H12" s="23">
        <f t="shared" si="0"/>
        <v>0</v>
      </c>
      <c r="I12" s="23"/>
      <c r="J12" s="24">
        <v>95</v>
      </c>
      <c r="K12" s="23">
        <f t="shared" si="1"/>
        <v>0</v>
      </c>
      <c r="L12" s="23"/>
      <c r="M12" s="24">
        <v>95</v>
      </c>
      <c r="N12" s="23">
        <f t="shared" si="2"/>
        <v>0</v>
      </c>
      <c r="O12" s="23"/>
      <c r="P12" s="24">
        <v>95</v>
      </c>
      <c r="Q12" s="23">
        <f t="shared" si="3"/>
        <v>0</v>
      </c>
      <c r="R12" s="23"/>
      <c r="S12" s="24">
        <v>95</v>
      </c>
      <c r="T12" s="80">
        <f t="shared" si="4"/>
        <v>0</v>
      </c>
      <c r="U12" s="25">
        <f t="shared" si="5"/>
        <v>0</v>
      </c>
      <c r="V12" s="81"/>
    </row>
    <row r="13" spans="1:22" ht="55.2" x14ac:dyDescent="0.25">
      <c r="A13" s="156"/>
      <c r="B13" s="29" t="s">
        <v>83</v>
      </c>
      <c r="C13" s="31" t="s">
        <v>111</v>
      </c>
      <c r="D13" s="22" t="s">
        <v>135</v>
      </c>
      <c r="E13" s="23" t="s">
        <v>109</v>
      </c>
      <c r="F13" s="23"/>
      <c r="G13" s="24">
        <v>95</v>
      </c>
      <c r="H13" s="23">
        <f t="shared" si="0"/>
        <v>0</v>
      </c>
      <c r="I13" s="23"/>
      <c r="J13" s="24">
        <v>95</v>
      </c>
      <c r="K13" s="23">
        <f t="shared" si="1"/>
        <v>0</v>
      </c>
      <c r="L13" s="23"/>
      <c r="M13" s="24">
        <v>95</v>
      </c>
      <c r="N13" s="23">
        <f t="shared" si="2"/>
        <v>0</v>
      </c>
      <c r="O13" s="23"/>
      <c r="P13" s="24">
        <v>95</v>
      </c>
      <c r="Q13" s="23">
        <f t="shared" si="3"/>
        <v>0</v>
      </c>
      <c r="R13" s="23"/>
      <c r="S13" s="24">
        <v>95</v>
      </c>
      <c r="T13" s="80">
        <f t="shared" si="4"/>
        <v>0</v>
      </c>
      <c r="U13" s="25">
        <f t="shared" si="5"/>
        <v>0</v>
      </c>
      <c r="V13" s="82"/>
    </row>
    <row r="14" spans="1:22" ht="41.4" x14ac:dyDescent="0.25">
      <c r="A14" s="156"/>
      <c r="B14" s="20" t="s">
        <v>87</v>
      </c>
      <c r="C14" s="21" t="s">
        <v>72</v>
      </c>
      <c r="D14" s="22" t="s">
        <v>135</v>
      </c>
      <c r="E14" s="23" t="s">
        <v>109</v>
      </c>
      <c r="F14" s="23"/>
      <c r="G14" s="24">
        <v>95</v>
      </c>
      <c r="H14" s="23">
        <f t="shared" si="0"/>
        <v>0</v>
      </c>
      <c r="I14" s="23"/>
      <c r="J14" s="24">
        <v>95</v>
      </c>
      <c r="K14" s="23">
        <f t="shared" si="1"/>
        <v>0</v>
      </c>
      <c r="L14" s="23"/>
      <c r="M14" s="24">
        <v>95</v>
      </c>
      <c r="N14" s="23">
        <f t="shared" si="2"/>
        <v>0</v>
      </c>
      <c r="O14" s="23"/>
      <c r="P14" s="24">
        <v>95</v>
      </c>
      <c r="Q14" s="23">
        <f t="shared" si="3"/>
        <v>0</v>
      </c>
      <c r="R14" s="23"/>
      <c r="S14" s="24">
        <v>95</v>
      </c>
      <c r="T14" s="80">
        <f t="shared" si="4"/>
        <v>0</v>
      </c>
      <c r="U14" s="25">
        <f t="shared" si="5"/>
        <v>0</v>
      </c>
      <c r="V14" s="81"/>
    </row>
    <row r="15" spans="1:22" ht="27.6" x14ac:dyDescent="0.25">
      <c r="A15" s="156"/>
      <c r="B15" s="30" t="s">
        <v>82</v>
      </c>
      <c r="C15" s="31" t="s">
        <v>80</v>
      </c>
      <c r="D15" s="22" t="s">
        <v>135</v>
      </c>
      <c r="E15" s="23" t="s">
        <v>109</v>
      </c>
      <c r="F15" s="23"/>
      <c r="G15" s="24">
        <v>95</v>
      </c>
      <c r="H15" s="23">
        <f t="shared" si="0"/>
        <v>0</v>
      </c>
      <c r="I15" s="23"/>
      <c r="J15" s="24">
        <v>95</v>
      </c>
      <c r="K15" s="23">
        <f t="shared" si="1"/>
        <v>0</v>
      </c>
      <c r="L15" s="23"/>
      <c r="M15" s="24">
        <v>95</v>
      </c>
      <c r="N15" s="23">
        <f t="shared" si="2"/>
        <v>0</v>
      </c>
      <c r="O15" s="23"/>
      <c r="P15" s="24">
        <v>95</v>
      </c>
      <c r="Q15" s="23">
        <f t="shared" si="3"/>
        <v>0</v>
      </c>
      <c r="R15" s="23"/>
      <c r="S15" s="24">
        <v>95</v>
      </c>
      <c r="T15" s="80">
        <f t="shared" si="4"/>
        <v>0</v>
      </c>
      <c r="U15" s="25">
        <f t="shared" si="5"/>
        <v>0</v>
      </c>
      <c r="V15" s="81"/>
    </row>
    <row r="16" spans="1:22" ht="27.6" x14ac:dyDescent="0.25">
      <c r="A16" s="156"/>
      <c r="B16" s="20" t="s">
        <v>88</v>
      </c>
      <c r="C16" s="21" t="s">
        <v>73</v>
      </c>
      <c r="D16" s="22" t="s">
        <v>135</v>
      </c>
      <c r="E16" s="23" t="s">
        <v>109</v>
      </c>
      <c r="F16" s="23"/>
      <c r="G16" s="24">
        <v>95</v>
      </c>
      <c r="H16" s="23">
        <f t="shared" si="0"/>
        <v>0</v>
      </c>
      <c r="I16" s="23"/>
      <c r="J16" s="24">
        <v>95</v>
      </c>
      <c r="K16" s="23">
        <f t="shared" si="1"/>
        <v>0</v>
      </c>
      <c r="L16" s="23"/>
      <c r="M16" s="24">
        <v>95</v>
      </c>
      <c r="N16" s="23">
        <f t="shared" si="2"/>
        <v>0</v>
      </c>
      <c r="O16" s="23"/>
      <c r="P16" s="24">
        <v>95</v>
      </c>
      <c r="Q16" s="23">
        <f t="shared" si="3"/>
        <v>0</v>
      </c>
      <c r="R16" s="23"/>
      <c r="S16" s="24">
        <v>95</v>
      </c>
      <c r="T16" s="80">
        <f t="shared" si="4"/>
        <v>0</v>
      </c>
      <c r="U16" s="25">
        <f t="shared" si="5"/>
        <v>0</v>
      </c>
      <c r="V16" s="81"/>
    </row>
    <row r="17" spans="1:22" ht="96.6" x14ac:dyDescent="0.25">
      <c r="A17" s="156"/>
      <c r="B17" s="30" t="s">
        <v>31</v>
      </c>
      <c r="C17" s="31" t="s">
        <v>74</v>
      </c>
      <c r="D17" s="22" t="s">
        <v>30</v>
      </c>
      <c r="E17" s="23" t="s">
        <v>113</v>
      </c>
      <c r="F17" s="23"/>
      <c r="G17" s="24">
        <v>95</v>
      </c>
      <c r="H17" s="23">
        <f t="shared" si="0"/>
        <v>0</v>
      </c>
      <c r="I17" s="23"/>
      <c r="J17" s="24">
        <v>95</v>
      </c>
      <c r="K17" s="23">
        <f t="shared" si="1"/>
        <v>0</v>
      </c>
      <c r="L17" s="23"/>
      <c r="M17" s="24">
        <v>95</v>
      </c>
      <c r="N17" s="23">
        <f t="shared" si="2"/>
        <v>0</v>
      </c>
      <c r="O17" s="23"/>
      <c r="P17" s="24">
        <v>95</v>
      </c>
      <c r="Q17" s="23">
        <f t="shared" si="3"/>
        <v>0</v>
      </c>
      <c r="R17" s="23"/>
      <c r="S17" s="24">
        <v>95</v>
      </c>
      <c r="T17" s="80">
        <f t="shared" si="4"/>
        <v>0</v>
      </c>
      <c r="U17" s="25">
        <f t="shared" si="5"/>
        <v>0</v>
      </c>
      <c r="V17" s="81"/>
    </row>
    <row r="18" spans="1:22" ht="38.25" customHeight="1" x14ac:dyDescent="0.25">
      <c r="A18" s="156"/>
      <c r="B18" s="30" t="s">
        <v>33</v>
      </c>
      <c r="C18" s="31" t="s">
        <v>75</v>
      </c>
      <c r="D18" s="22" t="s">
        <v>30</v>
      </c>
      <c r="E18" s="23" t="s">
        <v>113</v>
      </c>
      <c r="F18" s="23"/>
      <c r="G18" s="24">
        <v>95</v>
      </c>
      <c r="H18" s="23">
        <f t="shared" si="0"/>
        <v>0</v>
      </c>
      <c r="I18" s="23"/>
      <c r="J18" s="24">
        <v>95</v>
      </c>
      <c r="K18" s="23">
        <f t="shared" si="1"/>
        <v>0</v>
      </c>
      <c r="L18" s="23"/>
      <c r="M18" s="24">
        <v>95</v>
      </c>
      <c r="N18" s="23">
        <f t="shared" si="2"/>
        <v>0</v>
      </c>
      <c r="O18" s="23"/>
      <c r="P18" s="24">
        <v>95</v>
      </c>
      <c r="Q18" s="23">
        <f t="shared" si="3"/>
        <v>0</v>
      </c>
      <c r="R18" s="23"/>
      <c r="S18" s="24">
        <v>95</v>
      </c>
      <c r="T18" s="80">
        <f t="shared" si="4"/>
        <v>0</v>
      </c>
      <c r="U18" s="25">
        <f t="shared" si="5"/>
        <v>0</v>
      </c>
      <c r="V18" s="81"/>
    </row>
    <row r="19" spans="1:22" ht="55.2" x14ac:dyDescent="0.25">
      <c r="A19" s="156"/>
      <c r="B19" s="20" t="s">
        <v>7</v>
      </c>
      <c r="C19" s="21" t="s">
        <v>76</v>
      </c>
      <c r="D19" s="22" t="s">
        <v>133</v>
      </c>
      <c r="E19" s="23" t="s">
        <v>134</v>
      </c>
      <c r="F19" s="23"/>
      <c r="G19" s="24">
        <v>95</v>
      </c>
      <c r="H19" s="23">
        <f t="shared" si="0"/>
        <v>0</v>
      </c>
      <c r="I19" s="23"/>
      <c r="J19" s="24">
        <v>95</v>
      </c>
      <c r="K19" s="23">
        <f t="shared" si="1"/>
        <v>0</v>
      </c>
      <c r="L19" s="23"/>
      <c r="M19" s="24">
        <v>95</v>
      </c>
      <c r="N19" s="23">
        <f t="shared" si="2"/>
        <v>0</v>
      </c>
      <c r="O19" s="23"/>
      <c r="P19" s="24">
        <v>95</v>
      </c>
      <c r="Q19" s="23">
        <f t="shared" si="3"/>
        <v>0</v>
      </c>
      <c r="R19" s="23"/>
      <c r="S19" s="24">
        <v>95</v>
      </c>
      <c r="T19" s="80">
        <f t="shared" si="4"/>
        <v>0</v>
      </c>
      <c r="U19" s="25">
        <f t="shared" si="5"/>
        <v>0</v>
      </c>
      <c r="V19" s="81"/>
    </row>
    <row r="20" spans="1:22" ht="27.6" x14ac:dyDescent="0.25">
      <c r="A20" s="156"/>
      <c r="B20" s="20" t="s">
        <v>89</v>
      </c>
      <c r="C20" s="31" t="s">
        <v>81</v>
      </c>
      <c r="D20" s="22" t="s">
        <v>135</v>
      </c>
      <c r="E20" s="23" t="s">
        <v>109</v>
      </c>
      <c r="F20" s="23"/>
      <c r="G20" s="24">
        <v>95</v>
      </c>
      <c r="H20" s="23">
        <f t="shared" si="0"/>
        <v>0</v>
      </c>
      <c r="I20" s="23"/>
      <c r="J20" s="24">
        <v>95</v>
      </c>
      <c r="K20" s="23">
        <f t="shared" si="1"/>
        <v>0</v>
      </c>
      <c r="L20" s="23"/>
      <c r="M20" s="24">
        <v>95</v>
      </c>
      <c r="N20" s="23">
        <f t="shared" si="2"/>
        <v>0</v>
      </c>
      <c r="O20" s="23"/>
      <c r="P20" s="24">
        <v>95</v>
      </c>
      <c r="Q20" s="23">
        <f t="shared" si="3"/>
        <v>0</v>
      </c>
      <c r="R20" s="23"/>
      <c r="S20" s="24">
        <v>95</v>
      </c>
      <c r="T20" s="80">
        <f t="shared" si="4"/>
        <v>0</v>
      </c>
      <c r="U20" s="25">
        <f t="shared" si="5"/>
        <v>0</v>
      </c>
      <c r="V20" s="81"/>
    </row>
    <row r="21" spans="1:22" ht="27.6" x14ac:dyDescent="0.25">
      <c r="A21" s="156"/>
      <c r="B21" s="20" t="s">
        <v>90</v>
      </c>
      <c r="C21" s="21" t="s">
        <v>77</v>
      </c>
      <c r="D21" s="22" t="s">
        <v>135</v>
      </c>
      <c r="E21" s="23" t="s">
        <v>109</v>
      </c>
      <c r="F21" s="23"/>
      <c r="G21" s="24">
        <v>95</v>
      </c>
      <c r="H21" s="23">
        <f t="shared" si="0"/>
        <v>0</v>
      </c>
      <c r="I21" s="23"/>
      <c r="J21" s="24">
        <v>95</v>
      </c>
      <c r="K21" s="23">
        <f t="shared" si="1"/>
        <v>0</v>
      </c>
      <c r="L21" s="23"/>
      <c r="M21" s="24">
        <v>95</v>
      </c>
      <c r="N21" s="23">
        <f t="shared" si="2"/>
        <v>0</v>
      </c>
      <c r="O21" s="23"/>
      <c r="P21" s="24">
        <v>95</v>
      </c>
      <c r="Q21" s="23">
        <f t="shared" si="3"/>
        <v>0</v>
      </c>
      <c r="R21" s="23"/>
      <c r="S21" s="24">
        <v>95</v>
      </c>
      <c r="T21" s="80">
        <f t="shared" si="4"/>
        <v>0</v>
      </c>
      <c r="U21" s="25">
        <f t="shared" si="5"/>
        <v>0</v>
      </c>
      <c r="V21" s="81"/>
    </row>
    <row r="22" spans="1:22" ht="28.2" thickBot="1" x14ac:dyDescent="0.3">
      <c r="A22" s="156"/>
      <c r="B22" s="34" t="s">
        <v>53</v>
      </c>
      <c r="C22" s="83" t="s">
        <v>52</v>
      </c>
      <c r="D22" s="36" t="s">
        <v>135</v>
      </c>
      <c r="E22" s="38" t="s">
        <v>110</v>
      </c>
      <c r="F22" s="38"/>
      <c r="G22" s="84">
        <v>200</v>
      </c>
      <c r="H22" s="38">
        <f t="shared" si="0"/>
        <v>0</v>
      </c>
      <c r="I22" s="38"/>
      <c r="J22" s="84">
        <v>200</v>
      </c>
      <c r="K22" s="38">
        <f t="shared" si="1"/>
        <v>0</v>
      </c>
      <c r="L22" s="38"/>
      <c r="M22" s="84">
        <v>200</v>
      </c>
      <c r="N22" s="38">
        <f t="shared" si="2"/>
        <v>0</v>
      </c>
      <c r="O22" s="38"/>
      <c r="P22" s="84">
        <v>200</v>
      </c>
      <c r="Q22" s="38">
        <f t="shared" si="3"/>
        <v>0</v>
      </c>
      <c r="R22" s="38"/>
      <c r="S22" s="84">
        <v>200</v>
      </c>
      <c r="T22" s="85">
        <f t="shared" si="4"/>
        <v>0</v>
      </c>
      <c r="U22" s="39">
        <f t="shared" si="5"/>
        <v>0</v>
      </c>
      <c r="V22" s="86"/>
    </row>
    <row r="23" spans="1:22" ht="30" customHeight="1" thickBot="1" x14ac:dyDescent="0.3">
      <c r="A23" s="176"/>
      <c r="B23" s="162" t="s">
        <v>92</v>
      </c>
      <c r="C23" s="178"/>
      <c r="D23" s="178"/>
      <c r="E23" s="179"/>
      <c r="F23" s="87"/>
      <c r="G23" s="88"/>
      <c r="H23" s="87">
        <f>SUM(H3:H22)</f>
        <v>0</v>
      </c>
      <c r="I23" s="87"/>
      <c r="J23" s="88"/>
      <c r="K23" s="87"/>
      <c r="L23" s="87"/>
      <c r="M23" s="88"/>
      <c r="N23" s="87"/>
      <c r="O23" s="87"/>
      <c r="P23" s="88"/>
      <c r="Q23" s="87"/>
      <c r="R23" s="87"/>
      <c r="S23" s="88"/>
      <c r="T23" s="87"/>
      <c r="U23" s="89">
        <f>SUM(U3:U22)</f>
        <v>0</v>
      </c>
      <c r="V23" s="90"/>
    </row>
    <row r="24" spans="1:22" ht="30" customHeight="1" x14ac:dyDescent="0.25">
      <c r="A24" s="176"/>
      <c r="B24" s="165" t="s">
        <v>93</v>
      </c>
      <c r="C24" s="180"/>
      <c r="D24" s="180"/>
      <c r="E24" s="181"/>
      <c r="F24" s="87"/>
      <c r="G24" s="88"/>
      <c r="H24" s="87"/>
      <c r="I24" s="87"/>
      <c r="J24" s="88"/>
      <c r="K24" s="87"/>
      <c r="L24" s="87"/>
      <c r="M24" s="88"/>
      <c r="N24" s="87"/>
      <c r="O24" s="87"/>
      <c r="P24" s="88"/>
      <c r="Q24" s="87"/>
      <c r="R24" s="87"/>
      <c r="S24" s="88"/>
      <c r="T24" s="87"/>
      <c r="U24" s="91"/>
      <c r="V24" s="92"/>
    </row>
    <row r="25" spans="1:22" ht="30" customHeight="1" thickBot="1" x14ac:dyDescent="0.3">
      <c r="A25" s="177"/>
      <c r="B25" s="159" t="s">
        <v>95</v>
      </c>
      <c r="C25" s="160"/>
      <c r="D25" s="160"/>
      <c r="E25" s="161"/>
      <c r="F25" s="93"/>
      <c r="G25" s="94"/>
      <c r="H25" s="93"/>
      <c r="I25" s="93"/>
      <c r="J25" s="94"/>
      <c r="K25" s="93"/>
      <c r="L25" s="93"/>
      <c r="M25" s="94"/>
      <c r="N25" s="93"/>
      <c r="O25" s="93"/>
      <c r="P25" s="94"/>
      <c r="Q25" s="93"/>
      <c r="R25" s="93"/>
      <c r="S25" s="94"/>
      <c r="T25" s="93"/>
      <c r="U25" s="95"/>
      <c r="V25" s="96"/>
    </row>
  </sheetData>
  <autoFilter ref="A2:V25" xr:uid="{00000000-0009-0000-0000-000005000000}"/>
  <mergeCells count="5">
    <mergeCell ref="A1:E1"/>
    <mergeCell ref="B25:E25"/>
    <mergeCell ref="A2:A25"/>
    <mergeCell ref="B23:E23"/>
    <mergeCell ref="B24:E24"/>
  </mergeCells>
  <conditionalFormatting sqref="B1:B1048576">
    <cfRule type="duplicateValues" dxfId="32" priority="1"/>
  </conditionalFormatting>
  <conditionalFormatting sqref="C3:C16">
    <cfRule type="duplicateValues" dxfId="31" priority="22"/>
  </conditionalFormatting>
  <pageMargins left="0.7" right="0.7" top="0.75" bottom="0.75" header="0.3" footer="0.3"/>
  <pageSetup paperSize="9" orientation="portrait" horizont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2F434-F72C-4BF0-B24A-9128CAFDB3EC}">
  <dimension ref="A1:V41"/>
  <sheetViews>
    <sheetView zoomScale="70" zoomScaleNormal="70" workbookViewId="0">
      <selection activeCell="J9" sqref="J9"/>
    </sheetView>
  </sheetViews>
  <sheetFormatPr defaultColWidth="9.109375" defaultRowHeight="13.8" x14ac:dyDescent="0.3"/>
  <cols>
    <col min="1" max="1" width="8.21875" style="101" customWidth="1"/>
    <col min="2" max="2" width="22.6640625" style="144" customWidth="1"/>
    <col min="3" max="3" width="58.5546875" style="101" customWidth="1"/>
    <col min="4" max="4" width="20.6640625" style="145" customWidth="1"/>
    <col min="5" max="5" width="32.88671875" style="145" customWidth="1"/>
    <col min="6" max="6" width="15" style="145" hidden="1" customWidth="1"/>
    <col min="7" max="7" width="11.6640625" style="146" customWidth="1"/>
    <col min="8" max="8" width="13.21875" style="145" customWidth="1"/>
    <col min="9" max="9" width="16" style="145" hidden="1" customWidth="1"/>
    <col min="10" max="10" width="12.6640625" style="146" customWidth="1"/>
    <col min="11" max="11" width="14.5546875" style="145" customWidth="1"/>
    <col min="12" max="12" width="16.33203125" style="145" hidden="1" customWidth="1"/>
    <col min="13" max="13" width="12.5546875" style="146" customWidth="1"/>
    <col min="14" max="14" width="14.88671875" style="145" customWidth="1"/>
    <col min="15" max="15" width="15.88671875" style="145" hidden="1" customWidth="1"/>
    <col min="16" max="16" width="11" style="146" customWidth="1"/>
    <col min="17" max="17" width="13.33203125" style="145" customWidth="1"/>
    <col min="18" max="18" width="16.21875" style="145" hidden="1" customWidth="1"/>
    <col min="19" max="19" width="10.77734375" style="146" customWidth="1"/>
    <col min="20" max="20" width="14.5546875" style="145" customWidth="1"/>
    <col min="21" max="21" width="20.5546875" style="147" customWidth="1"/>
    <col min="22" max="22" width="31.21875" style="145" bestFit="1" customWidth="1"/>
    <col min="23" max="23" width="3.88671875" style="101" customWidth="1"/>
    <col min="24" max="25" width="0" style="101" hidden="1" customWidth="1"/>
    <col min="26" max="16384" width="9.109375" style="101"/>
  </cols>
  <sheetData>
    <row r="1" spans="1:22" s="151" customFormat="1" ht="36" customHeight="1" thickBot="1" x14ac:dyDescent="0.3">
      <c r="A1" s="182" t="s">
        <v>175</v>
      </c>
      <c r="B1" s="183"/>
      <c r="C1" s="183"/>
      <c r="D1" s="183"/>
      <c r="E1" s="183"/>
      <c r="F1" s="148"/>
      <c r="G1" s="149"/>
      <c r="H1" s="148"/>
      <c r="I1" s="148"/>
      <c r="J1" s="149"/>
      <c r="K1" s="148"/>
      <c r="L1" s="148"/>
      <c r="M1" s="149"/>
      <c r="N1" s="148"/>
      <c r="O1" s="148"/>
      <c r="P1" s="149"/>
      <c r="Q1" s="148"/>
      <c r="R1" s="148"/>
      <c r="S1" s="149"/>
      <c r="T1" s="148"/>
      <c r="U1" s="150"/>
      <c r="V1" s="148"/>
    </row>
    <row r="2" spans="1:22" s="105" customFormat="1" ht="40.200000000000003" customHeight="1" thickBot="1" x14ac:dyDescent="0.35">
      <c r="A2" s="193" t="s">
        <v>174</v>
      </c>
      <c r="B2" s="102" t="s">
        <v>56</v>
      </c>
      <c r="C2" s="103" t="s">
        <v>0</v>
      </c>
      <c r="D2" s="104" t="s">
        <v>55</v>
      </c>
      <c r="E2" s="103" t="s">
        <v>54</v>
      </c>
      <c r="F2" s="8" t="s">
        <v>137</v>
      </c>
      <c r="G2" s="9" t="s">
        <v>143</v>
      </c>
      <c r="H2" s="10" t="s">
        <v>145</v>
      </c>
      <c r="I2" s="8" t="s">
        <v>138</v>
      </c>
      <c r="J2" s="9" t="s">
        <v>143</v>
      </c>
      <c r="K2" s="10" t="s">
        <v>146</v>
      </c>
      <c r="L2" s="8" t="s">
        <v>139</v>
      </c>
      <c r="M2" s="9" t="s">
        <v>143</v>
      </c>
      <c r="N2" s="10" t="s">
        <v>147</v>
      </c>
      <c r="O2" s="8" t="s">
        <v>140</v>
      </c>
      <c r="P2" s="9" t="s">
        <v>143</v>
      </c>
      <c r="Q2" s="10" t="s">
        <v>161</v>
      </c>
      <c r="R2" s="8" t="s">
        <v>141</v>
      </c>
      <c r="S2" s="9" t="s">
        <v>143</v>
      </c>
      <c r="T2" s="10" t="s">
        <v>162</v>
      </c>
      <c r="U2" s="8" t="s">
        <v>142</v>
      </c>
      <c r="V2" s="11" t="s">
        <v>121</v>
      </c>
    </row>
    <row r="3" spans="1:22" ht="24.9" customHeight="1" x14ac:dyDescent="0.3">
      <c r="A3" s="194"/>
      <c r="B3" s="106" t="s">
        <v>39</v>
      </c>
      <c r="C3" s="107" t="s">
        <v>38</v>
      </c>
      <c r="D3" s="108" t="s">
        <v>135</v>
      </c>
      <c r="E3" s="109" t="s">
        <v>163</v>
      </c>
      <c r="F3" s="109"/>
      <c r="G3" s="110">
        <f>SUM(Germiston!G3+'New Build'!G14+Sasol!G3)</f>
        <v>1121</v>
      </c>
      <c r="H3" s="109">
        <f>SUM(Germiston!H3+'New Build'!H14+Sasol!H3)</f>
        <v>0</v>
      </c>
      <c r="I3" s="109"/>
      <c r="J3" s="110">
        <f>SUM(Germiston!J3+'New Build'!J14+Sasol!J3)</f>
        <v>1121</v>
      </c>
      <c r="K3" s="109">
        <f>SUM(Germiston!K3+'New Build'!K14+Sasol!K3)</f>
        <v>0</v>
      </c>
      <c r="L3" s="109"/>
      <c r="M3" s="110">
        <f>SUM(Germiston!M3+'New Build'!M14+Sasol!M3)</f>
        <v>1121</v>
      </c>
      <c r="N3" s="109">
        <f>SUM(Germiston!N3+'New Build'!N14+Sasol!N3)</f>
        <v>0</v>
      </c>
      <c r="O3" s="109"/>
      <c r="P3" s="110">
        <f>SUM(Germiston!P3+'New Build'!P14+Sasol!P3)</f>
        <v>1121</v>
      </c>
      <c r="Q3" s="109">
        <f>SUM(Germiston!Q3+'New Build'!Q14+Sasol!Q3)</f>
        <v>0</v>
      </c>
      <c r="R3" s="109"/>
      <c r="S3" s="110">
        <f>SUM(Germiston!S3+'New Build'!S14+Sasol!S3)</f>
        <v>1121</v>
      </c>
      <c r="T3" s="109">
        <f>SUM(Germiston!T3+'New Build'!T14+Sasol!T3)</f>
        <v>0</v>
      </c>
      <c r="U3" s="111">
        <f>SUM(Sasol!U3+'New Build'!U14+Germiston!U3)</f>
        <v>0</v>
      </c>
      <c r="V3" s="112"/>
    </row>
    <row r="4" spans="1:22" ht="24.9" customHeight="1" x14ac:dyDescent="0.3">
      <c r="A4" s="194"/>
      <c r="B4" s="113" t="s">
        <v>41</v>
      </c>
      <c r="C4" s="114" t="s">
        <v>40</v>
      </c>
      <c r="D4" s="115" t="s">
        <v>135</v>
      </c>
      <c r="E4" s="116" t="s">
        <v>163</v>
      </c>
      <c r="F4" s="116"/>
      <c r="G4" s="117">
        <f>SUM(Germiston!G4+'New Build'!G15+Sasol!G4)</f>
        <v>1121</v>
      </c>
      <c r="H4" s="116">
        <f>SUM(Germiston!H4+'New Build'!H15+Sasol!H4)</f>
        <v>0</v>
      </c>
      <c r="I4" s="116"/>
      <c r="J4" s="117">
        <f>SUM(Germiston!J4+'New Build'!J15+Sasol!J4)</f>
        <v>1121</v>
      </c>
      <c r="K4" s="116">
        <f>SUM(Germiston!K4+'New Build'!K15+Sasol!K4)</f>
        <v>0</v>
      </c>
      <c r="L4" s="116"/>
      <c r="M4" s="117">
        <f>SUM(Germiston!M4+'New Build'!M15+Sasol!M4)</f>
        <v>1121</v>
      </c>
      <c r="N4" s="116">
        <f>SUM(Germiston!N4+'New Build'!N15+Sasol!N4)</f>
        <v>0</v>
      </c>
      <c r="O4" s="116"/>
      <c r="P4" s="117">
        <f>SUM(Germiston!P4+'New Build'!P15+Sasol!P4)</f>
        <v>1121</v>
      </c>
      <c r="Q4" s="116">
        <f>SUM(Germiston!Q4+'New Build'!Q15+Sasol!Q4)</f>
        <v>0</v>
      </c>
      <c r="R4" s="116"/>
      <c r="S4" s="117">
        <f>SUM(Germiston!S4+'New Build'!S15+Sasol!S4)</f>
        <v>1121</v>
      </c>
      <c r="T4" s="116">
        <f>SUM(Germiston!T4+'New Build'!T15+Sasol!T4)</f>
        <v>0</v>
      </c>
      <c r="U4" s="118">
        <f>SUM(Sasol!U4+'New Build'!U15+Germiston!U4)</f>
        <v>0</v>
      </c>
      <c r="V4" s="119"/>
    </row>
    <row r="5" spans="1:22" ht="24.9" customHeight="1" x14ac:dyDescent="0.3">
      <c r="A5" s="194"/>
      <c r="B5" s="113" t="s">
        <v>122</v>
      </c>
      <c r="C5" s="114" t="s">
        <v>4</v>
      </c>
      <c r="D5" s="115" t="s">
        <v>135</v>
      </c>
      <c r="E5" s="116" t="s">
        <v>123</v>
      </c>
      <c r="F5" s="116"/>
      <c r="G5" s="117">
        <v>665</v>
      </c>
      <c r="H5" s="116">
        <f>SUM(Germiston!H5)</f>
        <v>0</v>
      </c>
      <c r="I5" s="116"/>
      <c r="J5" s="117">
        <v>665</v>
      </c>
      <c r="K5" s="116">
        <f>SUM(Germiston!K5)</f>
        <v>0</v>
      </c>
      <c r="L5" s="116"/>
      <c r="M5" s="117">
        <v>665</v>
      </c>
      <c r="N5" s="116">
        <f>SUM(Germiston!N5)</f>
        <v>0</v>
      </c>
      <c r="O5" s="116"/>
      <c r="P5" s="117">
        <v>665</v>
      </c>
      <c r="Q5" s="116">
        <f>SUM(Germiston!Q5)</f>
        <v>0</v>
      </c>
      <c r="R5" s="116"/>
      <c r="S5" s="117">
        <v>665</v>
      </c>
      <c r="T5" s="116">
        <f>SUM(Germiston!T5)</f>
        <v>0</v>
      </c>
      <c r="U5" s="118">
        <f>SUM(Germiston!U5)</f>
        <v>0</v>
      </c>
      <c r="V5" s="120"/>
    </row>
    <row r="6" spans="1:22" ht="24.6" customHeight="1" x14ac:dyDescent="0.3">
      <c r="A6" s="194"/>
      <c r="B6" s="113" t="s">
        <v>49</v>
      </c>
      <c r="C6" s="114" t="s">
        <v>5</v>
      </c>
      <c r="D6" s="115" t="s">
        <v>135</v>
      </c>
      <c r="E6" s="116" t="s">
        <v>136</v>
      </c>
      <c r="F6" s="116"/>
      <c r="G6" s="117">
        <v>725</v>
      </c>
      <c r="H6" s="116">
        <f>SUM(Germiston!H6+'New Build'!H20)</f>
        <v>0</v>
      </c>
      <c r="I6" s="116"/>
      <c r="J6" s="117">
        <v>725</v>
      </c>
      <c r="K6" s="116">
        <f>SUM(Germiston!K6+'New Build'!K20)</f>
        <v>0</v>
      </c>
      <c r="L6" s="116"/>
      <c r="M6" s="117">
        <f>SUM(Germiston!G6+'New Build'!G20)</f>
        <v>725</v>
      </c>
      <c r="N6" s="116">
        <f>SUM(Germiston!N6+'New Build'!N20+Sasol!N4)</f>
        <v>0</v>
      </c>
      <c r="O6" s="116"/>
      <c r="P6" s="117">
        <f>SUM(Germiston!J6+'New Build'!J20)</f>
        <v>725</v>
      </c>
      <c r="Q6" s="116">
        <f>SUM(Germiston!Q6+'New Build'!Q20)</f>
        <v>0</v>
      </c>
      <c r="R6" s="116"/>
      <c r="S6" s="117">
        <f>SUM(Germiston!M6+'New Build'!M20)</f>
        <v>725</v>
      </c>
      <c r="T6" s="116">
        <f>SUM(Germiston!T6+'New Build'!T20)</f>
        <v>0</v>
      </c>
      <c r="U6" s="118">
        <f>SUM('New Build'!U20+Germiston!U6)</f>
        <v>0</v>
      </c>
      <c r="V6" s="120"/>
    </row>
    <row r="7" spans="1:22" ht="24.6" customHeight="1" x14ac:dyDescent="0.3">
      <c r="A7" s="194"/>
      <c r="B7" s="113" t="s">
        <v>84</v>
      </c>
      <c r="C7" s="114" t="s">
        <v>59</v>
      </c>
      <c r="D7" s="115" t="s">
        <v>135</v>
      </c>
      <c r="E7" s="116" t="s">
        <v>164</v>
      </c>
      <c r="F7" s="116"/>
      <c r="G7" s="117">
        <f>SUM(Germiston!G7+Sasol!G8)</f>
        <v>760</v>
      </c>
      <c r="H7" s="116">
        <f>SUM(Germiston!H7+Sasol!H8)</f>
        <v>0</v>
      </c>
      <c r="I7" s="116"/>
      <c r="J7" s="117">
        <f>SUM(Germiston!J7+Sasol!J8)</f>
        <v>760</v>
      </c>
      <c r="K7" s="116">
        <f>SUM(Germiston!K7+Sasol!K8)</f>
        <v>0</v>
      </c>
      <c r="L7" s="116"/>
      <c r="M7" s="117">
        <f>SUM(Germiston!M7+Sasol!M8)</f>
        <v>760</v>
      </c>
      <c r="N7" s="116">
        <f>SUM(Germiston!N7+Sasol!N8)</f>
        <v>0</v>
      </c>
      <c r="O7" s="116"/>
      <c r="P7" s="117">
        <f>SUM(Germiston!P7+Sasol!P8)</f>
        <v>760</v>
      </c>
      <c r="Q7" s="116">
        <f>SUM(Germiston!Q7+Sasol!Q8)</f>
        <v>0</v>
      </c>
      <c r="R7" s="116"/>
      <c r="S7" s="117">
        <f>SUM(Germiston!S7+Sasol!S8)</f>
        <v>760</v>
      </c>
      <c r="T7" s="116">
        <f>SUM(Germiston!T7+Sasol!T8)</f>
        <v>0</v>
      </c>
      <c r="U7" s="118">
        <f>SUM(Sasol!U8+Germiston!U7)</f>
        <v>0</v>
      </c>
      <c r="V7" s="120"/>
    </row>
    <row r="8" spans="1:22" ht="44.25" customHeight="1" x14ac:dyDescent="0.3">
      <c r="A8" s="194"/>
      <c r="B8" s="113" t="s">
        <v>47</v>
      </c>
      <c r="C8" s="114" t="s">
        <v>46</v>
      </c>
      <c r="D8" s="115" t="s">
        <v>135</v>
      </c>
      <c r="E8" s="116" t="s">
        <v>163</v>
      </c>
      <c r="F8" s="116"/>
      <c r="G8" s="117">
        <f>SUM(Germiston!G8+'New Build'!G18+Sasol!G9)</f>
        <v>1121</v>
      </c>
      <c r="H8" s="116">
        <f>SUM(Germiston!H8+'New Build'!H18+Sasol!H9)</f>
        <v>0</v>
      </c>
      <c r="I8" s="116"/>
      <c r="J8" s="117">
        <f>SUM(Germiston!J8+'New Build'!J18+Sasol!J9)</f>
        <v>1121</v>
      </c>
      <c r="K8" s="116">
        <f>SUM(Germiston!K8+'New Build'!K18+Sasol!K9)</f>
        <v>0</v>
      </c>
      <c r="L8" s="116"/>
      <c r="M8" s="117">
        <f>SUM(Germiston!M8+'New Build'!M18+Sasol!M9)</f>
        <v>1121</v>
      </c>
      <c r="N8" s="116">
        <f>SUM(Germiston!N8+'New Build'!N18+Sasol!N9)</f>
        <v>0</v>
      </c>
      <c r="O8" s="116"/>
      <c r="P8" s="117">
        <f>SUM(Germiston!P8+'New Build'!P18+Sasol!P9)</f>
        <v>1121</v>
      </c>
      <c r="Q8" s="116">
        <f>SUM(Germiston!Q8+'New Build'!Q18+Sasol!Q9)</f>
        <v>0</v>
      </c>
      <c r="R8" s="116"/>
      <c r="S8" s="117">
        <f>SUM(Germiston!S8+'New Build'!S18+Sasol!S9)</f>
        <v>1121</v>
      </c>
      <c r="T8" s="116">
        <f>SUM(Germiston!T8+'New Build'!T18+Sasol!T9)</f>
        <v>0</v>
      </c>
      <c r="U8" s="118">
        <f>SUM(Sasol!U9+'New Build'!U18+Germiston!U8)</f>
        <v>0</v>
      </c>
      <c r="V8" s="119"/>
    </row>
    <row r="9" spans="1:22" ht="33" customHeight="1" x14ac:dyDescent="0.3">
      <c r="A9" s="194"/>
      <c r="B9" s="113" t="s">
        <v>43</v>
      </c>
      <c r="C9" s="114" t="s">
        <v>42</v>
      </c>
      <c r="D9" s="115" t="s">
        <v>135</v>
      </c>
      <c r="E9" s="116" t="s">
        <v>165</v>
      </c>
      <c r="F9" s="116"/>
      <c r="G9" s="117">
        <f>SUM(Germiston!G9+'New Build'!G16+Sasol!G10)</f>
        <v>1151</v>
      </c>
      <c r="H9" s="116">
        <f>SUM(Germiston!H9+'New Build'!H16+Sasol!H10)</f>
        <v>0</v>
      </c>
      <c r="I9" s="116"/>
      <c r="J9" s="117">
        <f>SUM(Germiston!J9+'New Build'!J16+Sasol!J10)</f>
        <v>1151</v>
      </c>
      <c r="K9" s="116">
        <f>SUM(Germiston!K9+'New Build'!K16+Sasol!K10)</f>
        <v>0</v>
      </c>
      <c r="L9" s="116"/>
      <c r="M9" s="117">
        <f>SUM(Germiston!M9+'New Build'!M16+Sasol!M10)</f>
        <v>1151</v>
      </c>
      <c r="N9" s="116">
        <f>SUM(Germiston!N9+'New Build'!N16+Sasol!N10)</f>
        <v>0</v>
      </c>
      <c r="O9" s="116"/>
      <c r="P9" s="117">
        <f>SUM(Germiston!P9+'New Build'!P16+Sasol!P10)</f>
        <v>1151</v>
      </c>
      <c r="Q9" s="116">
        <f>SUM(Germiston!Q9+'New Build'!Q16+Sasol!Q10)</f>
        <v>0</v>
      </c>
      <c r="R9" s="116"/>
      <c r="S9" s="117">
        <f>SUM(Germiston!S9+'New Build'!S16+Sasol!S10)</f>
        <v>1151</v>
      </c>
      <c r="T9" s="116">
        <f>SUM(Germiston!T9+'New Build'!T16+Sasol!T10)</f>
        <v>0</v>
      </c>
      <c r="U9" s="118">
        <f>SUM(Sasol!U10+'New Build'!U16+Germiston!U9)</f>
        <v>0</v>
      </c>
      <c r="V9" s="119"/>
    </row>
    <row r="10" spans="1:22" ht="66.75" customHeight="1" x14ac:dyDescent="0.3">
      <c r="A10" s="194"/>
      <c r="B10" s="113" t="s">
        <v>7</v>
      </c>
      <c r="C10" s="114" t="s">
        <v>8</v>
      </c>
      <c r="D10" s="115" t="s">
        <v>116</v>
      </c>
      <c r="E10" s="115" t="s">
        <v>166</v>
      </c>
      <c r="F10" s="115"/>
      <c r="G10" s="121">
        <f>SUM(Germiston!G10+'New Build'!G10+Sasol!G19)</f>
        <v>820</v>
      </c>
      <c r="H10" s="116">
        <f>SUM(Germiston!H10+'New Build'!H10+Sasol!H19)</f>
        <v>0</v>
      </c>
      <c r="I10" s="115"/>
      <c r="J10" s="121">
        <f>SUM(Germiston!J10+'New Build'!J10+Sasol!J19)</f>
        <v>820</v>
      </c>
      <c r="K10" s="116">
        <f>SUM(Germiston!K10+'New Build'!K10+Sasol!K19)</f>
        <v>0</v>
      </c>
      <c r="L10" s="115"/>
      <c r="M10" s="121">
        <f>SUM(Germiston!M10+'New Build'!M10+Sasol!M19)</f>
        <v>820</v>
      </c>
      <c r="N10" s="116">
        <f>SUM(Germiston!N10+'New Build'!N10+Sasol!N19)</f>
        <v>0</v>
      </c>
      <c r="O10" s="115"/>
      <c r="P10" s="121">
        <f>SUM(Germiston!P10+'New Build'!P10+Sasol!P19)</f>
        <v>820</v>
      </c>
      <c r="Q10" s="116">
        <f>SUM(Germiston!Q10+'New Build'!Q10+Sasol!Q19)</f>
        <v>0</v>
      </c>
      <c r="R10" s="115"/>
      <c r="S10" s="121">
        <f>SUM(Germiston!S10+'New Build'!S10+Sasol!S19)</f>
        <v>820</v>
      </c>
      <c r="T10" s="115">
        <f>SUM(Germiston!T10+'New Build'!T10+Sasol!T19)</f>
        <v>0</v>
      </c>
      <c r="U10" s="118">
        <f>SUM(Sasol!U19+'New Build'!U10+Germiston!U10)</f>
        <v>0</v>
      </c>
      <c r="V10" s="120"/>
    </row>
    <row r="11" spans="1:22" ht="52.8" x14ac:dyDescent="0.3">
      <c r="A11" s="194"/>
      <c r="B11" s="113" t="s">
        <v>1</v>
      </c>
      <c r="C11" s="114" t="s">
        <v>148</v>
      </c>
      <c r="D11" s="115" t="s">
        <v>135</v>
      </c>
      <c r="E11" s="116" t="s">
        <v>99</v>
      </c>
      <c r="F11" s="116"/>
      <c r="G11" s="122">
        <v>605</v>
      </c>
      <c r="H11" s="116">
        <f>SUM(Germiston!H11)</f>
        <v>0</v>
      </c>
      <c r="I11" s="116"/>
      <c r="J11" s="122">
        <v>605</v>
      </c>
      <c r="K11" s="116">
        <f>SUM(Germiston!K11)</f>
        <v>0</v>
      </c>
      <c r="L11" s="116"/>
      <c r="M11" s="122">
        <v>605</v>
      </c>
      <c r="N11" s="116">
        <f>SUM(Germiston!N11)</f>
        <v>0</v>
      </c>
      <c r="O11" s="116"/>
      <c r="P11" s="122">
        <v>605</v>
      </c>
      <c r="Q11" s="116">
        <f>SUM(Germiston!Q11)</f>
        <v>0</v>
      </c>
      <c r="R11" s="116"/>
      <c r="S11" s="122">
        <v>605</v>
      </c>
      <c r="T11" s="116">
        <f>SUM(Germiston!T11)</f>
        <v>0</v>
      </c>
      <c r="U11" s="118">
        <f>SUM(Germiston!U11)</f>
        <v>0</v>
      </c>
      <c r="V11" s="119"/>
    </row>
    <row r="12" spans="1:22" ht="52.8" x14ac:dyDescent="0.3">
      <c r="A12" s="194"/>
      <c r="B12" s="113" t="s">
        <v>3</v>
      </c>
      <c r="C12" s="114" t="s">
        <v>149</v>
      </c>
      <c r="D12" s="115" t="s">
        <v>135</v>
      </c>
      <c r="E12" s="116" t="s">
        <v>99</v>
      </c>
      <c r="F12" s="116"/>
      <c r="G12" s="122">
        <v>605</v>
      </c>
      <c r="H12" s="116">
        <f>SUM(Germiston!H12)</f>
        <v>0</v>
      </c>
      <c r="I12" s="116"/>
      <c r="J12" s="122">
        <v>605</v>
      </c>
      <c r="K12" s="116">
        <f>SUM(Germiston!K12)</f>
        <v>0</v>
      </c>
      <c r="L12" s="116"/>
      <c r="M12" s="122">
        <v>605</v>
      </c>
      <c r="N12" s="116">
        <f>SUM(Germiston!N12)</f>
        <v>0</v>
      </c>
      <c r="O12" s="116"/>
      <c r="P12" s="122">
        <v>605</v>
      </c>
      <c r="Q12" s="116">
        <f>SUM(Germiston!Q12)</f>
        <v>0</v>
      </c>
      <c r="R12" s="116"/>
      <c r="S12" s="122">
        <v>605</v>
      </c>
      <c r="T12" s="116">
        <f>SUM(Germiston!T12)</f>
        <v>0</v>
      </c>
      <c r="U12" s="118">
        <f>SUM(Germiston!U12)</f>
        <v>0</v>
      </c>
      <c r="V12" s="119"/>
    </row>
    <row r="13" spans="1:22" ht="79.2" x14ac:dyDescent="0.3">
      <c r="A13" s="194"/>
      <c r="B13" s="123" t="s">
        <v>83</v>
      </c>
      <c r="C13" s="114" t="s">
        <v>150</v>
      </c>
      <c r="D13" s="115" t="s">
        <v>135</v>
      </c>
      <c r="E13" s="116" t="s">
        <v>167</v>
      </c>
      <c r="F13" s="116"/>
      <c r="G13" s="117">
        <f>SUM(Germiston!G13+Sasol!G13)</f>
        <v>700</v>
      </c>
      <c r="H13" s="116">
        <f>SUM(Germiston!H13+Sasol!H13)</f>
        <v>0</v>
      </c>
      <c r="I13" s="116"/>
      <c r="J13" s="117">
        <f>SUM(Germiston!J13+Sasol!J13)</f>
        <v>700</v>
      </c>
      <c r="K13" s="116">
        <f>SUM(Germiston!K13+Sasol!K13)</f>
        <v>0</v>
      </c>
      <c r="L13" s="116"/>
      <c r="M13" s="117">
        <f>SUM(Germiston!M13+Sasol!M13)</f>
        <v>700</v>
      </c>
      <c r="N13" s="116">
        <f>SUM(Germiston!N13+Sasol!N13)</f>
        <v>0</v>
      </c>
      <c r="O13" s="116"/>
      <c r="P13" s="117">
        <f>SUM(Germiston!P13+Sasol!P13)</f>
        <v>700</v>
      </c>
      <c r="Q13" s="116">
        <f>SUM(Germiston!Q13+Sasol!Q13)</f>
        <v>0</v>
      </c>
      <c r="R13" s="116"/>
      <c r="S13" s="117">
        <f>SUM(Germiston!S13+Sasol!S13)</f>
        <v>700</v>
      </c>
      <c r="T13" s="116">
        <f>SUM(Germiston!T13+Sasol!T13)</f>
        <v>0</v>
      </c>
      <c r="U13" s="118">
        <f>SUM(Sasol!U13+Germiston!U13)</f>
        <v>0</v>
      </c>
      <c r="V13" s="119"/>
    </row>
    <row r="14" spans="1:22" ht="66" x14ac:dyDescent="0.3">
      <c r="A14" s="194"/>
      <c r="B14" s="124" t="s">
        <v>82</v>
      </c>
      <c r="C14" s="125" t="s">
        <v>151</v>
      </c>
      <c r="D14" s="115" t="s">
        <v>135</v>
      </c>
      <c r="E14" s="115" t="s">
        <v>168</v>
      </c>
      <c r="F14" s="115"/>
      <c r="G14" s="121">
        <f>SUM(Germiston!G14+Sasol!G15)</f>
        <v>396</v>
      </c>
      <c r="H14" s="116">
        <f>SUM(Germiston!H14+Sasol!H15)</f>
        <v>0</v>
      </c>
      <c r="I14" s="115"/>
      <c r="J14" s="121">
        <f>SUM(Germiston!J14+Sasol!J15)</f>
        <v>396</v>
      </c>
      <c r="K14" s="116">
        <f>SUM(Germiston!K14+Sasol!K15)</f>
        <v>0</v>
      </c>
      <c r="L14" s="115"/>
      <c r="M14" s="121">
        <f>SUM(Germiston!M14+Sasol!M15)</f>
        <v>396</v>
      </c>
      <c r="N14" s="116">
        <f>SUM(Germiston!N14+Sasol!N15)</f>
        <v>0</v>
      </c>
      <c r="O14" s="115"/>
      <c r="P14" s="121">
        <f>SUM(Germiston!P14+Sasol!P15)</f>
        <v>396</v>
      </c>
      <c r="Q14" s="116">
        <f>SUM(Germiston!Q14+Sasol!Q15)</f>
        <v>0</v>
      </c>
      <c r="R14" s="115"/>
      <c r="S14" s="121">
        <f>SUM(Germiston!S14+Sasol!S15)</f>
        <v>396</v>
      </c>
      <c r="T14" s="115">
        <f>SUM(Germiston!T14+Sasol!T15)</f>
        <v>0</v>
      </c>
      <c r="U14" s="118">
        <f>SUM(Sasol!U15+Germiston!U14)</f>
        <v>0</v>
      </c>
      <c r="V14" s="119"/>
    </row>
    <row r="15" spans="1:22" ht="48" customHeight="1" x14ac:dyDescent="0.3">
      <c r="A15" s="194"/>
      <c r="B15" s="124" t="s">
        <v>15</v>
      </c>
      <c r="C15" s="125" t="s">
        <v>130</v>
      </c>
      <c r="D15" s="115" t="s">
        <v>135</v>
      </c>
      <c r="E15" s="115" t="s">
        <v>128</v>
      </c>
      <c r="F15" s="115"/>
      <c r="G15" s="121">
        <v>200</v>
      </c>
      <c r="H15" s="116">
        <f>SUM(Germiston!H15)</f>
        <v>0</v>
      </c>
      <c r="I15" s="115"/>
      <c r="J15" s="121">
        <v>200</v>
      </c>
      <c r="K15" s="116">
        <f>SUM(Germiston!K15)</f>
        <v>0</v>
      </c>
      <c r="L15" s="115"/>
      <c r="M15" s="121">
        <v>200</v>
      </c>
      <c r="N15" s="116">
        <f>SUM(Germiston!N15)</f>
        <v>0</v>
      </c>
      <c r="O15" s="115"/>
      <c r="P15" s="121">
        <v>200</v>
      </c>
      <c r="Q15" s="116">
        <f>SUM(Germiston!Q15)</f>
        <v>0</v>
      </c>
      <c r="R15" s="115"/>
      <c r="S15" s="121">
        <v>200</v>
      </c>
      <c r="T15" s="115">
        <f>SUM(Germiston!T15)</f>
        <v>0</v>
      </c>
      <c r="U15" s="118">
        <f>SUM(Germiston!U15)</f>
        <v>0</v>
      </c>
      <c r="V15" s="119"/>
    </row>
    <row r="16" spans="1:22" ht="24.6" customHeight="1" x14ac:dyDescent="0.3">
      <c r="A16" s="194"/>
      <c r="B16" s="124" t="s">
        <v>16</v>
      </c>
      <c r="C16" s="114" t="s">
        <v>129</v>
      </c>
      <c r="D16" s="116" t="s">
        <v>11</v>
      </c>
      <c r="E16" s="126" t="s">
        <v>96</v>
      </c>
      <c r="F16" s="126"/>
      <c r="G16" s="127">
        <v>2000</v>
      </c>
      <c r="H16" s="116">
        <f>SUM(Germiston!H16)</f>
        <v>0</v>
      </c>
      <c r="I16" s="126"/>
      <c r="J16" s="127">
        <v>2000</v>
      </c>
      <c r="K16" s="116">
        <f>SUM(Germiston!K16)</f>
        <v>0</v>
      </c>
      <c r="L16" s="126"/>
      <c r="M16" s="127">
        <v>2000</v>
      </c>
      <c r="N16" s="116">
        <f>SUM(Germiston!N16)</f>
        <v>0</v>
      </c>
      <c r="O16" s="126"/>
      <c r="P16" s="127">
        <v>2000</v>
      </c>
      <c r="Q16" s="116">
        <f>SUM(Germiston!Q16)</f>
        <v>0</v>
      </c>
      <c r="R16" s="126"/>
      <c r="S16" s="127">
        <v>2000</v>
      </c>
      <c r="T16" s="126">
        <f>SUM(Germiston!T16)</f>
        <v>0</v>
      </c>
      <c r="U16" s="118">
        <f>SUM(Germiston!U16)</f>
        <v>0</v>
      </c>
      <c r="V16" s="120"/>
    </row>
    <row r="17" spans="1:22" ht="39.6" x14ac:dyDescent="0.3">
      <c r="A17" s="194"/>
      <c r="B17" s="124" t="s">
        <v>17</v>
      </c>
      <c r="C17" s="125" t="s">
        <v>152</v>
      </c>
      <c r="D17" s="115" t="s">
        <v>9</v>
      </c>
      <c r="E17" s="115" t="s">
        <v>169</v>
      </c>
      <c r="F17" s="115"/>
      <c r="G17" s="121">
        <f>SUM(Germiston!G17+'New Build'!G7+Sasol!G5)</f>
        <v>1195</v>
      </c>
      <c r="H17" s="116">
        <f>SUM(Germiston!H17+'New Build'!H7+Sasol!H5)</f>
        <v>0</v>
      </c>
      <c r="I17" s="115"/>
      <c r="J17" s="121">
        <v>1195</v>
      </c>
      <c r="K17" s="116">
        <f>SUM(Germiston!K17+'New Build'!K7+Sasol!K5)</f>
        <v>0</v>
      </c>
      <c r="L17" s="115"/>
      <c r="M17" s="121">
        <f>SUM(Germiston!M17+'New Build'!M7+Sasol!M5)</f>
        <v>1195</v>
      </c>
      <c r="N17" s="116">
        <f>SUM(Germiston!N17+'New Build'!N7+Sasol!N5)</f>
        <v>0</v>
      </c>
      <c r="O17" s="115"/>
      <c r="P17" s="121">
        <f>SUM(Germiston!P17+'New Build'!P7+Sasol!P5)</f>
        <v>1195</v>
      </c>
      <c r="Q17" s="116">
        <f>SUM(Germiston!Q17+'New Build'!Q7+Sasol!Q5)</f>
        <v>0</v>
      </c>
      <c r="R17" s="115"/>
      <c r="S17" s="121">
        <f>SUM(Germiston!S17+'New Build'!S7+Sasol!S5)</f>
        <v>1195</v>
      </c>
      <c r="T17" s="115">
        <f>SUM(Germiston!T17+'New Build'!T7+Sasol!T5)</f>
        <v>0</v>
      </c>
      <c r="U17" s="118">
        <f>SUM(Sasol!U5+'New Build'!U7+Germiston!U17)</f>
        <v>0</v>
      </c>
      <c r="V17" s="120"/>
    </row>
    <row r="18" spans="1:22" ht="52.8" x14ac:dyDescent="0.3">
      <c r="A18" s="194"/>
      <c r="B18" s="124" t="s">
        <v>20</v>
      </c>
      <c r="C18" s="125" t="s">
        <v>153</v>
      </c>
      <c r="D18" s="115" t="s">
        <v>18</v>
      </c>
      <c r="E18" s="115" t="s">
        <v>170</v>
      </c>
      <c r="F18" s="115"/>
      <c r="G18" s="121">
        <f>SUM(Germiston!G18+'New Build'!G8+Sasol!G6)</f>
        <v>195</v>
      </c>
      <c r="H18" s="116">
        <f>SUM(Germiston!H18+'New Build'!H8+Sasol!H6)</f>
        <v>0</v>
      </c>
      <c r="I18" s="115"/>
      <c r="J18" s="121">
        <f>SUM(Germiston!J18+'New Build'!J8+Sasol!J6)</f>
        <v>195</v>
      </c>
      <c r="K18" s="116">
        <f>SUM(Germiston!K18+'New Build'!K8+Sasol!K6)</f>
        <v>0</v>
      </c>
      <c r="L18" s="115"/>
      <c r="M18" s="121">
        <f>SUM(Germiston!M18+'New Build'!M8+Sasol!M6)</f>
        <v>195</v>
      </c>
      <c r="N18" s="116">
        <f>SUM(Germiston!N18+'New Build'!N8+Sasol!N6)</f>
        <v>0</v>
      </c>
      <c r="O18" s="115"/>
      <c r="P18" s="121">
        <f>SUM(Germiston!P18+'New Build'!P8+Sasol!P6)</f>
        <v>195</v>
      </c>
      <c r="Q18" s="116">
        <f>SUM(Germiston!Q18+'New Build'!Q8+Sasol!Q6)</f>
        <v>0</v>
      </c>
      <c r="R18" s="115"/>
      <c r="S18" s="121">
        <f>SUM(Germiston!S18+'New Build'!S8+Sasol!S6)</f>
        <v>195</v>
      </c>
      <c r="T18" s="115">
        <f>SUM(Germiston!T18+'New Build'!T8+Sasol!T6)</f>
        <v>0</v>
      </c>
      <c r="U18" s="118">
        <f>SUM(Sasol!U6+'New Build'!U8+Germiston!U18)</f>
        <v>0</v>
      </c>
      <c r="V18" s="120"/>
    </row>
    <row r="19" spans="1:22" ht="39.6" x14ac:dyDescent="0.3">
      <c r="A19" s="194"/>
      <c r="B19" s="124" t="s">
        <v>23</v>
      </c>
      <c r="C19" s="125" t="s">
        <v>154</v>
      </c>
      <c r="D19" s="115" t="s">
        <v>21</v>
      </c>
      <c r="E19" s="115" t="s">
        <v>171</v>
      </c>
      <c r="F19" s="115"/>
      <c r="G19" s="121">
        <f>SUM(Germiston!G19+'New Build'!G9+Sasol!G7)</f>
        <v>195</v>
      </c>
      <c r="H19" s="116">
        <f>SUM(Germiston!H19+'New Build'!H9+Sasol!H7)</f>
        <v>0</v>
      </c>
      <c r="I19" s="115"/>
      <c r="J19" s="121">
        <v>195</v>
      </c>
      <c r="K19" s="116">
        <f>SUM(Germiston!K19+'New Build'!K9+Sasol!K7)</f>
        <v>0</v>
      </c>
      <c r="L19" s="115"/>
      <c r="M19" s="121">
        <v>195</v>
      </c>
      <c r="N19" s="116">
        <f>SUM(Germiston!N19+'New Build'!N9+Sasol!N7)</f>
        <v>0</v>
      </c>
      <c r="O19" s="115"/>
      <c r="P19" s="121">
        <v>195</v>
      </c>
      <c r="Q19" s="116">
        <f>SUM(Germiston!Q19+'New Build'!Q9+Sasol!Q7)</f>
        <v>0</v>
      </c>
      <c r="R19" s="115"/>
      <c r="S19" s="121">
        <v>195</v>
      </c>
      <c r="T19" s="115">
        <f>SUM(Germiston!T19+'New Build'!T9+Sasol!T7)</f>
        <v>0</v>
      </c>
      <c r="U19" s="118">
        <f>SUM(Sasol!U7+'New Build'!U9+Germiston!U19)</f>
        <v>0</v>
      </c>
      <c r="V19" s="120"/>
    </row>
    <row r="20" spans="1:22" ht="39.6" x14ac:dyDescent="0.3">
      <c r="A20" s="194"/>
      <c r="B20" s="124" t="s">
        <v>25</v>
      </c>
      <c r="C20" s="125" t="s">
        <v>155</v>
      </c>
      <c r="D20" s="115" t="s">
        <v>135</v>
      </c>
      <c r="E20" s="115" t="s">
        <v>24</v>
      </c>
      <c r="F20" s="115"/>
      <c r="G20" s="128">
        <v>50</v>
      </c>
      <c r="H20" s="116">
        <f>SUM(Germiston!H20)</f>
        <v>0</v>
      </c>
      <c r="I20" s="115"/>
      <c r="J20" s="128">
        <v>50</v>
      </c>
      <c r="K20" s="116">
        <f>SUM(Germiston!K20)</f>
        <v>0</v>
      </c>
      <c r="L20" s="115"/>
      <c r="M20" s="128">
        <v>50</v>
      </c>
      <c r="N20" s="116">
        <f>SUM(Germiston!N20)</f>
        <v>0</v>
      </c>
      <c r="O20" s="115"/>
      <c r="P20" s="128">
        <v>50</v>
      </c>
      <c r="Q20" s="116">
        <f>SUM(Germiston!Q20)</f>
        <v>0</v>
      </c>
      <c r="R20" s="115"/>
      <c r="S20" s="128">
        <v>50</v>
      </c>
      <c r="T20" s="115">
        <f>SUM(Germiston!T20)</f>
        <v>0</v>
      </c>
      <c r="U20" s="118">
        <f>SUM(Germiston!U20)</f>
        <v>0</v>
      </c>
      <c r="V20" s="120"/>
    </row>
    <row r="21" spans="1:22" x14ac:dyDescent="0.3">
      <c r="A21" s="194"/>
      <c r="B21" s="124" t="s">
        <v>27</v>
      </c>
      <c r="C21" s="125" t="s">
        <v>58</v>
      </c>
      <c r="D21" s="115" t="s">
        <v>135</v>
      </c>
      <c r="E21" s="115" t="s">
        <v>107</v>
      </c>
      <c r="F21" s="115"/>
      <c r="G21" s="121">
        <v>45</v>
      </c>
      <c r="H21" s="116">
        <f>SUM('New Build'!H3)</f>
        <v>0</v>
      </c>
      <c r="I21" s="115"/>
      <c r="J21" s="121">
        <v>45</v>
      </c>
      <c r="K21" s="116">
        <f>SUM('New Build'!K3)</f>
        <v>0</v>
      </c>
      <c r="L21" s="115"/>
      <c r="M21" s="121">
        <v>45</v>
      </c>
      <c r="N21" s="116">
        <f>SUM('New Build'!N3)</f>
        <v>0</v>
      </c>
      <c r="O21" s="115"/>
      <c r="P21" s="121">
        <v>45</v>
      </c>
      <c r="Q21" s="116">
        <f>SUM('New Build'!Q3)</f>
        <v>0</v>
      </c>
      <c r="R21" s="115"/>
      <c r="S21" s="121">
        <v>45</v>
      </c>
      <c r="T21" s="115">
        <f>SUM('New Build'!T3)</f>
        <v>0</v>
      </c>
      <c r="U21" s="118">
        <f>SUM('New Build'!U3)</f>
        <v>0</v>
      </c>
      <c r="V21" s="120"/>
    </row>
    <row r="22" spans="1:22" x14ac:dyDescent="0.3">
      <c r="A22" s="194"/>
      <c r="B22" s="123" t="s">
        <v>28</v>
      </c>
      <c r="C22" s="125" t="s">
        <v>57</v>
      </c>
      <c r="D22" s="115" t="s">
        <v>135</v>
      </c>
      <c r="E22" s="115" t="s">
        <v>106</v>
      </c>
      <c r="F22" s="115"/>
      <c r="G22" s="121">
        <v>45</v>
      </c>
      <c r="H22" s="116">
        <f>SUM('New Build'!H4)</f>
        <v>0</v>
      </c>
      <c r="I22" s="115"/>
      <c r="J22" s="121">
        <v>45</v>
      </c>
      <c r="K22" s="116">
        <f>SUM('New Build'!K4)</f>
        <v>0</v>
      </c>
      <c r="L22" s="115"/>
      <c r="M22" s="121">
        <v>45</v>
      </c>
      <c r="N22" s="116">
        <f>SUM('New Build'!N4)</f>
        <v>0</v>
      </c>
      <c r="O22" s="115"/>
      <c r="P22" s="121">
        <v>45</v>
      </c>
      <c r="Q22" s="116">
        <f>SUM('New Build'!Q4)</f>
        <v>0</v>
      </c>
      <c r="R22" s="115"/>
      <c r="S22" s="121">
        <v>45</v>
      </c>
      <c r="T22" s="115">
        <f>SUM('New Build'!T4)</f>
        <v>0</v>
      </c>
      <c r="U22" s="118">
        <f>SUM('New Build'!U4)</f>
        <v>0</v>
      </c>
      <c r="V22" s="120"/>
    </row>
    <row r="23" spans="1:22" ht="92.4" x14ac:dyDescent="0.3">
      <c r="A23" s="194"/>
      <c r="B23" s="123" t="s">
        <v>31</v>
      </c>
      <c r="C23" s="125" t="s">
        <v>29</v>
      </c>
      <c r="D23" s="115" t="s">
        <v>30</v>
      </c>
      <c r="E23" s="115" t="s">
        <v>172</v>
      </c>
      <c r="F23" s="115"/>
      <c r="G23" s="121">
        <f>SUM('New Build'!G5+Sasol!G17)</f>
        <v>105</v>
      </c>
      <c r="H23" s="116">
        <f>SUM('New Build'!H5+Sasol!H17)</f>
        <v>0</v>
      </c>
      <c r="I23" s="115"/>
      <c r="J23" s="121">
        <v>105</v>
      </c>
      <c r="K23" s="116">
        <f>SUM('New Build'!K5+Sasol!K17)</f>
        <v>0</v>
      </c>
      <c r="L23" s="115"/>
      <c r="M23" s="121">
        <v>105</v>
      </c>
      <c r="N23" s="116">
        <f>SUM('New Build'!N5+Sasol!N17)</f>
        <v>0</v>
      </c>
      <c r="O23" s="115"/>
      <c r="P23" s="121">
        <v>105</v>
      </c>
      <c r="Q23" s="116">
        <f>SUM('New Build'!Q5+Sasol!Q17)</f>
        <v>0</v>
      </c>
      <c r="R23" s="115"/>
      <c r="S23" s="121">
        <v>105</v>
      </c>
      <c r="T23" s="115">
        <f>SUM('New Build'!T5+Sasol!T17)</f>
        <v>0</v>
      </c>
      <c r="U23" s="118">
        <f>SUM(Sasol!U17+'New Build'!U5)</f>
        <v>0</v>
      </c>
      <c r="V23" s="120"/>
    </row>
    <row r="24" spans="1:22" x14ac:dyDescent="0.3">
      <c r="A24" s="194"/>
      <c r="B24" s="123" t="s">
        <v>33</v>
      </c>
      <c r="C24" s="125" t="s">
        <v>32</v>
      </c>
      <c r="D24" s="115" t="s">
        <v>30</v>
      </c>
      <c r="E24" s="115" t="s">
        <v>173</v>
      </c>
      <c r="F24" s="115"/>
      <c r="G24" s="121">
        <f>SUM('New Build'!G6+Sasol!G18)</f>
        <v>155</v>
      </c>
      <c r="H24" s="116">
        <f>SUM('New Build'!H6+Sasol!H18)</f>
        <v>0</v>
      </c>
      <c r="I24" s="115"/>
      <c r="J24" s="121">
        <f>SUM('New Build'!J6+Sasol!J18)</f>
        <v>155</v>
      </c>
      <c r="K24" s="116">
        <f>SUM('New Build'!K6+Sasol!K18)</f>
        <v>0</v>
      </c>
      <c r="L24" s="115"/>
      <c r="M24" s="121">
        <f>SUM('New Build'!M6+Sasol!M18)</f>
        <v>155</v>
      </c>
      <c r="N24" s="116">
        <f>SUM('New Build'!N6+Sasol!N18)</f>
        <v>0</v>
      </c>
      <c r="O24" s="115"/>
      <c r="P24" s="121">
        <f>SUM('New Build'!P6+Sasol!P18)</f>
        <v>155</v>
      </c>
      <c r="Q24" s="116">
        <f>SUM('New Build'!Q6+Sasol!Q18)</f>
        <v>0</v>
      </c>
      <c r="R24" s="115"/>
      <c r="S24" s="121">
        <f>SUM('New Build'!S6+Sasol!S18)</f>
        <v>155</v>
      </c>
      <c r="T24" s="115">
        <f>SUM('New Build'!T6+Sasol!T18)</f>
        <v>0</v>
      </c>
      <c r="U24" s="118">
        <f>SUM(Sasol!U18+'New Build'!U6)</f>
        <v>0</v>
      </c>
      <c r="V24" s="120"/>
    </row>
    <row r="25" spans="1:22" ht="26.4" x14ac:dyDescent="0.3">
      <c r="A25" s="194"/>
      <c r="B25" s="123" t="s">
        <v>14</v>
      </c>
      <c r="C25" s="125" t="s">
        <v>60</v>
      </c>
      <c r="D25" s="115" t="s">
        <v>13</v>
      </c>
      <c r="E25" s="116" t="s">
        <v>131</v>
      </c>
      <c r="F25" s="115"/>
      <c r="G25" s="121">
        <v>60</v>
      </c>
      <c r="H25" s="116">
        <f>SUM('New Build'!H11)</f>
        <v>0</v>
      </c>
      <c r="I25" s="115"/>
      <c r="J25" s="121">
        <v>60</v>
      </c>
      <c r="K25" s="116">
        <f>SUM('New Build'!K11)</f>
        <v>0</v>
      </c>
      <c r="L25" s="115"/>
      <c r="M25" s="121">
        <v>60</v>
      </c>
      <c r="N25" s="116">
        <f>SUM('New Build'!N11)</f>
        <v>0</v>
      </c>
      <c r="O25" s="115"/>
      <c r="P25" s="121">
        <v>60</v>
      </c>
      <c r="Q25" s="116">
        <f>SUM('New Build'!Q11)</f>
        <v>0</v>
      </c>
      <c r="R25" s="115"/>
      <c r="S25" s="121">
        <v>60</v>
      </c>
      <c r="T25" s="115">
        <f>SUM('New Build'!T11)</f>
        <v>0</v>
      </c>
      <c r="U25" s="118">
        <f>SUM('New Build'!U11)</f>
        <v>0</v>
      </c>
      <c r="V25" s="120"/>
    </row>
    <row r="26" spans="1:22" ht="26.4" x14ac:dyDescent="0.3">
      <c r="A26" s="194"/>
      <c r="B26" s="123" t="s">
        <v>35</v>
      </c>
      <c r="C26" s="125" t="s">
        <v>34</v>
      </c>
      <c r="D26" s="115" t="s">
        <v>135</v>
      </c>
      <c r="E26" s="115" t="s">
        <v>101</v>
      </c>
      <c r="F26" s="115"/>
      <c r="G26" s="121">
        <v>2</v>
      </c>
      <c r="H26" s="116">
        <f>SUM('New Build'!H12)</f>
        <v>0</v>
      </c>
      <c r="I26" s="115"/>
      <c r="J26" s="121">
        <v>2</v>
      </c>
      <c r="K26" s="116">
        <f>SUM('New Build'!K12)</f>
        <v>0</v>
      </c>
      <c r="L26" s="115"/>
      <c r="M26" s="121">
        <v>2</v>
      </c>
      <c r="N26" s="116">
        <f>SUM('New Build'!N12)</f>
        <v>0</v>
      </c>
      <c r="O26" s="115"/>
      <c r="P26" s="121">
        <v>2</v>
      </c>
      <c r="Q26" s="116">
        <f>SUM('New Build'!Q12)</f>
        <v>0</v>
      </c>
      <c r="R26" s="115"/>
      <c r="S26" s="121">
        <v>2</v>
      </c>
      <c r="T26" s="115">
        <f>SUM('New Build'!T12)</f>
        <v>0</v>
      </c>
      <c r="U26" s="118">
        <f>SUM('New Build'!U12)</f>
        <v>0</v>
      </c>
      <c r="V26" s="120"/>
    </row>
    <row r="27" spans="1:22" x14ac:dyDescent="0.3">
      <c r="A27" s="194"/>
      <c r="B27" s="123" t="s">
        <v>37</v>
      </c>
      <c r="C27" s="125" t="s">
        <v>36</v>
      </c>
      <c r="D27" s="115" t="s">
        <v>135</v>
      </c>
      <c r="E27" s="115" t="s">
        <v>102</v>
      </c>
      <c r="F27" s="115"/>
      <c r="G27" s="121">
        <v>2</v>
      </c>
      <c r="H27" s="116">
        <f>SUM('New Build'!H13)</f>
        <v>0</v>
      </c>
      <c r="I27" s="115"/>
      <c r="J27" s="121">
        <v>2</v>
      </c>
      <c r="K27" s="116">
        <f>SUM('New Build'!K13)</f>
        <v>0</v>
      </c>
      <c r="L27" s="115"/>
      <c r="M27" s="121">
        <v>2</v>
      </c>
      <c r="N27" s="116">
        <f>SUM('New Build'!N13)</f>
        <v>0</v>
      </c>
      <c r="O27" s="115"/>
      <c r="P27" s="121">
        <v>2</v>
      </c>
      <c r="Q27" s="116">
        <f>SUM('New Build'!Q13)</f>
        <v>0</v>
      </c>
      <c r="R27" s="115"/>
      <c r="S27" s="121">
        <v>2</v>
      </c>
      <c r="T27" s="115">
        <f>SUM('New Build'!T13)</f>
        <v>0</v>
      </c>
      <c r="U27" s="118">
        <f>SUM('New Build'!U13)</f>
        <v>0</v>
      </c>
      <c r="V27" s="120"/>
    </row>
    <row r="28" spans="1:22" x14ac:dyDescent="0.3">
      <c r="A28" s="194"/>
      <c r="B28" s="123" t="s">
        <v>45</v>
      </c>
      <c r="C28" s="125" t="s">
        <v>44</v>
      </c>
      <c r="D28" s="115" t="s">
        <v>135</v>
      </c>
      <c r="E28" s="115" t="s">
        <v>100</v>
      </c>
      <c r="F28" s="115"/>
      <c r="G28" s="121">
        <v>60</v>
      </c>
      <c r="H28" s="116">
        <f>SUM('New Build'!H17)</f>
        <v>0</v>
      </c>
      <c r="I28" s="115"/>
      <c r="J28" s="121">
        <v>60</v>
      </c>
      <c r="K28" s="116">
        <f>SUM('New Build'!K17)</f>
        <v>0</v>
      </c>
      <c r="L28" s="115"/>
      <c r="M28" s="121">
        <v>60</v>
      </c>
      <c r="N28" s="116">
        <f>SUM('New Build'!N17)</f>
        <v>0</v>
      </c>
      <c r="O28" s="115"/>
      <c r="P28" s="121">
        <v>60</v>
      </c>
      <c r="Q28" s="116">
        <f>SUM('New Build'!Q17)</f>
        <v>0</v>
      </c>
      <c r="R28" s="115"/>
      <c r="S28" s="121">
        <v>60</v>
      </c>
      <c r="T28" s="115">
        <f>SUM('New Build'!T17)</f>
        <v>0</v>
      </c>
      <c r="U28" s="118">
        <f>SUM('New Build'!U17)</f>
        <v>0</v>
      </c>
      <c r="V28" s="120"/>
    </row>
    <row r="29" spans="1:22" x14ac:dyDescent="0.3">
      <c r="A29" s="194"/>
      <c r="B29" s="123" t="s">
        <v>48</v>
      </c>
      <c r="C29" s="125" t="s">
        <v>4</v>
      </c>
      <c r="D29" s="115" t="s">
        <v>135</v>
      </c>
      <c r="E29" s="115" t="s">
        <v>100</v>
      </c>
      <c r="F29" s="115"/>
      <c r="G29" s="121">
        <v>60</v>
      </c>
      <c r="H29" s="116">
        <f>SUM('New Build'!H19)</f>
        <v>0</v>
      </c>
      <c r="I29" s="115"/>
      <c r="J29" s="121">
        <v>60</v>
      </c>
      <c r="K29" s="116">
        <f>SUM('New Build'!K19)</f>
        <v>0</v>
      </c>
      <c r="L29" s="115"/>
      <c r="M29" s="121">
        <v>60</v>
      </c>
      <c r="N29" s="116">
        <f>SUM('New Build'!N19)</f>
        <v>0</v>
      </c>
      <c r="O29" s="115"/>
      <c r="P29" s="121">
        <v>60</v>
      </c>
      <c r="Q29" s="116">
        <f>SUM('New Build'!Q19)</f>
        <v>0</v>
      </c>
      <c r="R29" s="115"/>
      <c r="S29" s="121">
        <v>60</v>
      </c>
      <c r="T29" s="115">
        <f>SUM('New Build'!T19)</f>
        <v>0</v>
      </c>
      <c r="U29" s="118">
        <f>SUM('New Build'!U19)</f>
        <v>0</v>
      </c>
      <c r="V29" s="120"/>
    </row>
    <row r="30" spans="1:22" ht="26.4" x14ac:dyDescent="0.3">
      <c r="A30" s="194"/>
      <c r="B30" s="123" t="s">
        <v>10</v>
      </c>
      <c r="C30" s="125" t="s">
        <v>50</v>
      </c>
      <c r="D30" s="115" t="s">
        <v>135</v>
      </c>
      <c r="E30" s="115" t="s">
        <v>119</v>
      </c>
      <c r="F30" s="115"/>
      <c r="G30" s="121">
        <v>60</v>
      </c>
      <c r="H30" s="116">
        <f>SUM('New Build'!H21)</f>
        <v>0</v>
      </c>
      <c r="I30" s="115"/>
      <c r="J30" s="121">
        <v>60</v>
      </c>
      <c r="K30" s="116">
        <f>SUM('New Build'!K21)</f>
        <v>0</v>
      </c>
      <c r="L30" s="115"/>
      <c r="M30" s="121">
        <v>60</v>
      </c>
      <c r="N30" s="116">
        <f>SUM('New Build'!N21)</f>
        <v>0</v>
      </c>
      <c r="O30" s="115"/>
      <c r="P30" s="121">
        <v>60</v>
      </c>
      <c r="Q30" s="116">
        <f>SUM('New Build'!Q21)</f>
        <v>0</v>
      </c>
      <c r="R30" s="115"/>
      <c r="S30" s="121">
        <v>60</v>
      </c>
      <c r="T30" s="115">
        <f>SUM('New Build'!T21)</f>
        <v>0</v>
      </c>
      <c r="U30" s="118">
        <f>SUM('New Build'!U21)</f>
        <v>0</v>
      </c>
      <c r="V30" s="120"/>
    </row>
    <row r="31" spans="1:22" ht="26.4" x14ac:dyDescent="0.3">
      <c r="A31" s="194"/>
      <c r="B31" s="123" t="s">
        <v>12</v>
      </c>
      <c r="C31" s="125" t="s">
        <v>6</v>
      </c>
      <c r="D31" s="115" t="s">
        <v>13</v>
      </c>
      <c r="E31" s="115" t="s">
        <v>108</v>
      </c>
      <c r="F31" s="115"/>
      <c r="G31" s="121">
        <v>60</v>
      </c>
      <c r="H31" s="116">
        <f>SUM('New Build'!H22)</f>
        <v>0</v>
      </c>
      <c r="I31" s="115"/>
      <c r="J31" s="121">
        <v>60</v>
      </c>
      <c r="K31" s="116">
        <f>SUM('New Build'!K22)</f>
        <v>0</v>
      </c>
      <c r="L31" s="115"/>
      <c r="M31" s="121">
        <v>60</v>
      </c>
      <c r="N31" s="116">
        <f>SUM('New Build'!N22)</f>
        <v>0</v>
      </c>
      <c r="O31" s="115"/>
      <c r="P31" s="121">
        <v>60</v>
      </c>
      <c r="Q31" s="116">
        <f>SUM('New Build'!Q22)</f>
        <v>0</v>
      </c>
      <c r="R31" s="115"/>
      <c r="S31" s="121">
        <v>60</v>
      </c>
      <c r="T31" s="115">
        <f>SUM('New Build'!T22)</f>
        <v>0</v>
      </c>
      <c r="U31" s="118">
        <f>SUM('New Build'!U22)</f>
        <v>0</v>
      </c>
      <c r="V31" s="120"/>
    </row>
    <row r="32" spans="1:22" x14ac:dyDescent="0.3">
      <c r="A32" s="194"/>
      <c r="B32" s="113" t="s">
        <v>86</v>
      </c>
      <c r="C32" s="114" t="s">
        <v>79</v>
      </c>
      <c r="D32" s="115" t="s">
        <v>135</v>
      </c>
      <c r="E32" s="116" t="s">
        <v>109</v>
      </c>
      <c r="F32" s="115"/>
      <c r="G32" s="122">
        <v>95</v>
      </c>
      <c r="H32" s="116">
        <f>SUM(Sasol!H11)</f>
        <v>0</v>
      </c>
      <c r="I32" s="115"/>
      <c r="J32" s="122">
        <v>95</v>
      </c>
      <c r="K32" s="116">
        <f>SUM(Sasol!K11)</f>
        <v>0</v>
      </c>
      <c r="L32" s="115"/>
      <c r="M32" s="122">
        <v>95</v>
      </c>
      <c r="N32" s="116">
        <f>SUM(Sasol!N11)</f>
        <v>0</v>
      </c>
      <c r="O32" s="115"/>
      <c r="P32" s="122">
        <v>95</v>
      </c>
      <c r="Q32" s="116">
        <f>SUM(Sasol!Q11)</f>
        <v>0</v>
      </c>
      <c r="R32" s="115"/>
      <c r="S32" s="122">
        <v>95</v>
      </c>
      <c r="T32" s="115">
        <f>SUM(Sasol!T11)</f>
        <v>0</v>
      </c>
      <c r="U32" s="118">
        <f>SUM(Sasol!U11)</f>
        <v>0</v>
      </c>
      <c r="V32" s="120"/>
    </row>
    <row r="33" spans="1:22" ht="39.6" x14ac:dyDescent="0.3">
      <c r="A33" s="194"/>
      <c r="B33" s="113" t="s">
        <v>85</v>
      </c>
      <c r="C33" s="114" t="s">
        <v>156</v>
      </c>
      <c r="D33" s="115" t="s">
        <v>135</v>
      </c>
      <c r="E33" s="116" t="s">
        <v>109</v>
      </c>
      <c r="F33" s="115"/>
      <c r="G33" s="121">
        <v>95</v>
      </c>
      <c r="H33" s="116">
        <f>SUM(Sasol!H12)</f>
        <v>0</v>
      </c>
      <c r="I33" s="115"/>
      <c r="J33" s="121">
        <v>95</v>
      </c>
      <c r="K33" s="116">
        <f>SUM(Sasol!K12)</f>
        <v>0</v>
      </c>
      <c r="L33" s="115"/>
      <c r="M33" s="121">
        <v>95</v>
      </c>
      <c r="N33" s="116">
        <f>SUM(Sasol!N12)</f>
        <v>0</v>
      </c>
      <c r="O33" s="115"/>
      <c r="P33" s="121">
        <v>95</v>
      </c>
      <c r="Q33" s="116">
        <f>SUM(Sasol!Q12)</f>
        <v>0</v>
      </c>
      <c r="R33" s="115"/>
      <c r="S33" s="121">
        <v>95</v>
      </c>
      <c r="T33" s="115">
        <f>SUM(Sasol!T12)</f>
        <v>0</v>
      </c>
      <c r="U33" s="118">
        <f>SUM(Sasol!U12)</f>
        <v>0</v>
      </c>
      <c r="V33" s="120"/>
    </row>
    <row r="34" spans="1:22" ht="39.6" x14ac:dyDescent="0.3">
      <c r="A34" s="194"/>
      <c r="B34" s="113" t="s">
        <v>87</v>
      </c>
      <c r="C34" s="114" t="s">
        <v>157</v>
      </c>
      <c r="D34" s="115" t="s">
        <v>135</v>
      </c>
      <c r="E34" s="116" t="s">
        <v>109</v>
      </c>
      <c r="F34" s="115"/>
      <c r="G34" s="121">
        <v>95</v>
      </c>
      <c r="H34" s="116">
        <f>SUM(Sasol!H14)</f>
        <v>0</v>
      </c>
      <c r="I34" s="115"/>
      <c r="J34" s="121">
        <v>95</v>
      </c>
      <c r="K34" s="116">
        <f>SUM(Sasol!K14)</f>
        <v>0</v>
      </c>
      <c r="L34" s="115"/>
      <c r="M34" s="121">
        <v>95</v>
      </c>
      <c r="N34" s="116">
        <f>SUM(Sasol!N14)</f>
        <v>0</v>
      </c>
      <c r="O34" s="115"/>
      <c r="P34" s="121">
        <v>95</v>
      </c>
      <c r="Q34" s="116">
        <f>SUM(Sasol!Q14)</f>
        <v>0</v>
      </c>
      <c r="R34" s="115"/>
      <c r="S34" s="121">
        <v>95</v>
      </c>
      <c r="T34" s="115">
        <f>SUM(Sasol!T14)</f>
        <v>0</v>
      </c>
      <c r="U34" s="118">
        <f>SUM(Sasol!U14)</f>
        <v>0</v>
      </c>
      <c r="V34" s="120"/>
    </row>
    <row r="35" spans="1:22" ht="26.4" x14ac:dyDescent="0.3">
      <c r="A35" s="194"/>
      <c r="B35" s="113" t="s">
        <v>88</v>
      </c>
      <c r="C35" s="114" t="s">
        <v>158</v>
      </c>
      <c r="D35" s="115" t="s">
        <v>135</v>
      </c>
      <c r="E35" s="116" t="s">
        <v>109</v>
      </c>
      <c r="F35" s="115"/>
      <c r="G35" s="122">
        <v>95</v>
      </c>
      <c r="H35" s="116">
        <f>SUM(Sasol!H16)</f>
        <v>0</v>
      </c>
      <c r="I35" s="115"/>
      <c r="J35" s="122">
        <v>95</v>
      </c>
      <c r="K35" s="116">
        <f>SUM(Sasol!K16)</f>
        <v>0</v>
      </c>
      <c r="L35" s="115"/>
      <c r="M35" s="122">
        <v>95</v>
      </c>
      <c r="N35" s="116">
        <f>SUM(Sasol!N16)</f>
        <v>0</v>
      </c>
      <c r="O35" s="115"/>
      <c r="P35" s="122">
        <v>95</v>
      </c>
      <c r="Q35" s="116">
        <f>SUM(Sasol!Q16)</f>
        <v>0</v>
      </c>
      <c r="R35" s="115"/>
      <c r="S35" s="122">
        <v>95</v>
      </c>
      <c r="T35" s="115">
        <f>SUM(Sasol!T16)</f>
        <v>0</v>
      </c>
      <c r="U35" s="118">
        <f>SUM(Sasol!U16)</f>
        <v>0</v>
      </c>
      <c r="V35" s="120"/>
    </row>
    <row r="36" spans="1:22" ht="26.4" x14ac:dyDescent="0.3">
      <c r="A36" s="194"/>
      <c r="B36" s="113" t="s">
        <v>89</v>
      </c>
      <c r="C36" s="125" t="s">
        <v>159</v>
      </c>
      <c r="D36" s="115" t="s">
        <v>135</v>
      </c>
      <c r="E36" s="116" t="s">
        <v>109</v>
      </c>
      <c r="F36" s="115"/>
      <c r="G36" s="122">
        <v>95</v>
      </c>
      <c r="H36" s="116">
        <f>SUM(Sasol!H20)</f>
        <v>0</v>
      </c>
      <c r="I36" s="115"/>
      <c r="J36" s="122">
        <v>95</v>
      </c>
      <c r="K36" s="116">
        <f>SUM(Sasol!K20)</f>
        <v>0</v>
      </c>
      <c r="L36" s="115"/>
      <c r="M36" s="122">
        <v>95</v>
      </c>
      <c r="N36" s="116">
        <f>SUM(Sasol!N20)</f>
        <v>0</v>
      </c>
      <c r="O36" s="115"/>
      <c r="P36" s="122">
        <v>95</v>
      </c>
      <c r="Q36" s="116">
        <f>SUM(Sasol!Q20)</f>
        <v>0</v>
      </c>
      <c r="R36" s="115"/>
      <c r="S36" s="122">
        <v>95</v>
      </c>
      <c r="T36" s="115">
        <f>SUM(Sasol!T20)</f>
        <v>0</v>
      </c>
      <c r="U36" s="118">
        <f>SUM(Sasol!U20)</f>
        <v>0</v>
      </c>
      <c r="V36" s="120"/>
    </row>
    <row r="37" spans="1:22" ht="26.4" x14ac:dyDescent="0.3">
      <c r="A37" s="194"/>
      <c r="B37" s="113" t="s">
        <v>90</v>
      </c>
      <c r="C37" s="114" t="s">
        <v>160</v>
      </c>
      <c r="D37" s="115" t="s">
        <v>135</v>
      </c>
      <c r="E37" s="116" t="s">
        <v>109</v>
      </c>
      <c r="F37" s="115"/>
      <c r="G37" s="122">
        <v>95</v>
      </c>
      <c r="H37" s="116">
        <f>SUM(Sasol!H21)</f>
        <v>0</v>
      </c>
      <c r="I37" s="115"/>
      <c r="J37" s="122">
        <v>95</v>
      </c>
      <c r="K37" s="116">
        <f>SUM(Sasol!K21)</f>
        <v>0</v>
      </c>
      <c r="L37" s="115"/>
      <c r="M37" s="122">
        <v>95</v>
      </c>
      <c r="N37" s="116">
        <f>SUM(Sasol!N21)</f>
        <v>0</v>
      </c>
      <c r="O37" s="115"/>
      <c r="P37" s="122">
        <v>95</v>
      </c>
      <c r="Q37" s="116">
        <f>SUM(Sasol!Q21)</f>
        <v>0</v>
      </c>
      <c r="R37" s="115"/>
      <c r="S37" s="122">
        <v>95</v>
      </c>
      <c r="T37" s="115">
        <f>SUM(Sasol!T21)</f>
        <v>0</v>
      </c>
      <c r="U37" s="118">
        <f>SUM(Sasol!U21)</f>
        <v>0</v>
      </c>
      <c r="V37" s="120"/>
    </row>
    <row r="38" spans="1:22" ht="27" thickBot="1" x14ac:dyDescent="0.35">
      <c r="A38" s="194"/>
      <c r="B38" s="129" t="s">
        <v>53</v>
      </c>
      <c r="C38" s="130" t="s">
        <v>52</v>
      </c>
      <c r="D38" s="131" t="s">
        <v>135</v>
      </c>
      <c r="E38" s="132" t="s">
        <v>110</v>
      </c>
      <c r="F38" s="131"/>
      <c r="G38" s="133">
        <v>200</v>
      </c>
      <c r="H38" s="132">
        <f>SUM(Sasol!H22)</f>
        <v>0</v>
      </c>
      <c r="I38" s="131"/>
      <c r="J38" s="133">
        <v>200</v>
      </c>
      <c r="K38" s="132">
        <f>SUM(Sasol!K22)</f>
        <v>0</v>
      </c>
      <c r="L38" s="131"/>
      <c r="M38" s="133">
        <v>200</v>
      </c>
      <c r="N38" s="132">
        <f>SUM(Sasol!N22)</f>
        <v>0</v>
      </c>
      <c r="O38" s="131"/>
      <c r="P38" s="133">
        <v>200</v>
      </c>
      <c r="Q38" s="132">
        <f>SUM(Sasol!Q22)</f>
        <v>0</v>
      </c>
      <c r="R38" s="131"/>
      <c r="S38" s="133">
        <v>200</v>
      </c>
      <c r="T38" s="131">
        <f>SUM(Sasol!T22)</f>
        <v>0</v>
      </c>
      <c r="U38" s="134">
        <f>SUM(Sasol!U22)</f>
        <v>0</v>
      </c>
      <c r="V38" s="135"/>
    </row>
    <row r="39" spans="1:22" ht="28.8" customHeight="1" thickBot="1" x14ac:dyDescent="0.35">
      <c r="A39" s="195"/>
      <c r="B39" s="184" t="s">
        <v>92</v>
      </c>
      <c r="C39" s="185"/>
      <c r="D39" s="185"/>
      <c r="E39" s="186"/>
      <c r="F39" s="136"/>
      <c r="G39" s="137"/>
      <c r="H39" s="137">
        <f>SUM(H3:H38)</f>
        <v>0</v>
      </c>
      <c r="I39" s="137"/>
      <c r="J39" s="137"/>
      <c r="K39" s="137">
        <f>SUM(K3:K38)</f>
        <v>0</v>
      </c>
      <c r="L39" s="137"/>
      <c r="M39" s="137"/>
      <c r="N39" s="137">
        <f>SUM(N3:N38)</f>
        <v>0</v>
      </c>
      <c r="O39" s="137"/>
      <c r="P39" s="137"/>
      <c r="Q39" s="137">
        <f>SUM(Q3:Q38)</f>
        <v>0</v>
      </c>
      <c r="R39" s="137"/>
      <c r="S39" s="137"/>
      <c r="T39" s="137">
        <f>SUM(T3:T38)</f>
        <v>0</v>
      </c>
      <c r="U39" s="137">
        <f>SUM(U3:U38)</f>
        <v>0</v>
      </c>
      <c r="V39" s="138"/>
    </row>
    <row r="40" spans="1:22" ht="26.4" customHeight="1" x14ac:dyDescent="0.3">
      <c r="A40" s="195"/>
      <c r="B40" s="187" t="s">
        <v>93</v>
      </c>
      <c r="C40" s="188"/>
      <c r="D40" s="188"/>
      <c r="E40" s="189"/>
      <c r="F40" s="136"/>
      <c r="G40" s="139"/>
      <c r="H40" s="139">
        <f>H39*1.15</f>
        <v>0</v>
      </c>
      <c r="I40" s="139"/>
      <c r="J40" s="139"/>
      <c r="K40" s="139">
        <f>K39*1.15</f>
        <v>0</v>
      </c>
      <c r="L40" s="139"/>
      <c r="M40" s="139"/>
      <c r="N40" s="139">
        <f>N39*1.15</f>
        <v>0</v>
      </c>
      <c r="O40" s="139"/>
      <c r="P40" s="139"/>
      <c r="Q40" s="139">
        <f>Q39*1.15</f>
        <v>0</v>
      </c>
      <c r="R40" s="139"/>
      <c r="S40" s="139"/>
      <c r="T40" s="139">
        <f>T39*1.15</f>
        <v>0</v>
      </c>
      <c r="U40" s="139">
        <f>U39*1.15</f>
        <v>0</v>
      </c>
      <c r="V40" s="138"/>
    </row>
    <row r="41" spans="1:22" ht="29.4" customHeight="1" thickBot="1" x14ac:dyDescent="0.35">
      <c r="A41" s="195"/>
      <c r="B41" s="190" t="s">
        <v>94</v>
      </c>
      <c r="C41" s="191"/>
      <c r="D41" s="191"/>
      <c r="E41" s="192"/>
      <c r="F41" s="140"/>
      <c r="G41" s="141"/>
      <c r="H41" s="142">
        <f>SUM(H39:H40)</f>
        <v>0</v>
      </c>
      <c r="I41" s="141"/>
      <c r="J41" s="141"/>
      <c r="K41" s="142">
        <f>SUM(K39:K40)</f>
        <v>0</v>
      </c>
      <c r="L41" s="141"/>
      <c r="M41" s="141"/>
      <c r="N41" s="142">
        <f>SUM(N39:N40)</f>
        <v>0</v>
      </c>
      <c r="O41" s="141"/>
      <c r="P41" s="141"/>
      <c r="Q41" s="142">
        <f>SUM(Q39:Q40)</f>
        <v>0</v>
      </c>
      <c r="R41" s="141"/>
      <c r="S41" s="141"/>
      <c r="T41" s="142">
        <f>SUM(T39:T40)</f>
        <v>0</v>
      </c>
      <c r="U41" s="142">
        <f>SUM(U39:U40)</f>
        <v>0</v>
      </c>
      <c r="V41" s="143"/>
    </row>
  </sheetData>
  <sheetProtection algorithmName="SHA-512" hashValue="ws0OnXimTBEzdC8sxf0Ej108zDV3dIS2z6wJh2u0sF9wB1Jl0YUMAeWUXhlIrT+j/Qzpy6LaL0DdQMdEsf6+cQ==" saltValue="RzC62+bEJo8kB2++lPjwOA==" spinCount="100000" sheet="1" objects="1" scenarios="1"/>
  <autoFilter ref="A2:V41" xr:uid="{7992F434-F72C-4BF0-B24A-9128CAFDB3EC}"/>
  <mergeCells count="5">
    <mergeCell ref="A1:E1"/>
    <mergeCell ref="B39:E39"/>
    <mergeCell ref="B40:E40"/>
    <mergeCell ref="B41:E41"/>
    <mergeCell ref="A2:A41"/>
  </mergeCells>
  <conditionalFormatting sqref="W39:XFD39 E15:G15 B15:C21 V15:XFD38 D16:F16 I16 L16 O16 R16 T16 D17:G19 E20:F21 F22 L20:L22 O20:O22 R20:R22 T20:T22 F31:F32 I31:I32 L31:L32 O31:O32 R31:R32 T31:T32 F33:G34 F35:F38 I35:I38 L35:L38 O35:O38 R35:R38 T35:T38 F23:G30 I23:J30 I33:J34 I17:J19 I20:I22 I15:J15 L15:M15 L17:M19 L33:M34 L23:M30 O23:P30 O33:P34 O17:P19 O15:P15 R15:T15 R17:T19 R33:T34 R23:T30">
    <cfRule type="duplicateValues" dxfId="30" priority="32"/>
  </conditionalFormatting>
  <conditionalFormatting sqref="B39:B41">
    <cfRule type="duplicateValues" dxfId="29" priority="31"/>
  </conditionalFormatting>
  <conditionalFormatting sqref="B22">
    <cfRule type="duplicateValues" dxfId="28" priority="30"/>
  </conditionalFormatting>
  <conditionalFormatting sqref="B23">
    <cfRule type="duplicateValues" dxfId="27" priority="29"/>
  </conditionalFormatting>
  <conditionalFormatting sqref="B24">
    <cfRule type="duplicateValues" dxfId="26" priority="28"/>
  </conditionalFormatting>
  <conditionalFormatting sqref="B25">
    <cfRule type="duplicateValues" dxfId="25" priority="27"/>
  </conditionalFormatting>
  <conditionalFormatting sqref="B26">
    <cfRule type="duplicateValues" dxfId="24" priority="26"/>
  </conditionalFormatting>
  <conditionalFormatting sqref="B27">
    <cfRule type="duplicateValues" dxfId="23" priority="25"/>
  </conditionalFormatting>
  <conditionalFormatting sqref="B28">
    <cfRule type="duplicateValues" dxfId="22" priority="24"/>
  </conditionalFormatting>
  <conditionalFormatting sqref="B32">
    <cfRule type="duplicateValues" dxfId="21" priority="21"/>
  </conditionalFormatting>
  <conditionalFormatting sqref="C32">
    <cfRule type="duplicateValues" dxfId="20" priority="22"/>
  </conditionalFormatting>
  <conditionalFormatting sqref="B29:B31">
    <cfRule type="duplicateValues" dxfId="19" priority="82"/>
  </conditionalFormatting>
  <conditionalFormatting sqref="B33">
    <cfRule type="duplicateValues" dxfId="18" priority="19"/>
  </conditionalFormatting>
  <conditionalFormatting sqref="C33">
    <cfRule type="duplicateValues" dxfId="17" priority="20"/>
  </conditionalFormatting>
  <conditionalFormatting sqref="B34">
    <cfRule type="duplicateValues" dxfId="16" priority="17"/>
  </conditionalFormatting>
  <conditionalFormatting sqref="C34">
    <cfRule type="duplicateValues" dxfId="15" priority="18"/>
  </conditionalFormatting>
  <conditionalFormatting sqref="B35">
    <cfRule type="duplicateValues" dxfId="14" priority="15"/>
  </conditionalFormatting>
  <conditionalFormatting sqref="C35">
    <cfRule type="duplicateValues" dxfId="13" priority="16"/>
  </conditionalFormatting>
  <conditionalFormatting sqref="B36">
    <cfRule type="duplicateValues" dxfId="12" priority="13"/>
  </conditionalFormatting>
  <conditionalFormatting sqref="B37">
    <cfRule type="duplicateValues" dxfId="11" priority="12"/>
  </conditionalFormatting>
  <conditionalFormatting sqref="B38">
    <cfRule type="duplicateValues" dxfId="10" priority="11"/>
  </conditionalFormatting>
  <conditionalFormatting sqref="G16">
    <cfRule type="duplicateValues" dxfId="9" priority="10"/>
  </conditionalFormatting>
  <conditionalFormatting sqref="J16">
    <cfRule type="duplicateValues" dxfId="8" priority="9"/>
  </conditionalFormatting>
  <conditionalFormatting sqref="M16">
    <cfRule type="duplicateValues" dxfId="7" priority="8"/>
  </conditionalFormatting>
  <conditionalFormatting sqref="P16">
    <cfRule type="duplicateValues" dxfId="6" priority="7"/>
  </conditionalFormatting>
  <conditionalFormatting sqref="S16">
    <cfRule type="duplicateValues" dxfId="5" priority="6"/>
  </conditionalFormatting>
  <conditionalFormatting sqref="G20">
    <cfRule type="duplicateValues" dxfId="4" priority="5"/>
  </conditionalFormatting>
  <conditionalFormatting sqref="J20">
    <cfRule type="duplicateValues" dxfId="3" priority="4"/>
  </conditionalFormatting>
  <conditionalFormatting sqref="M20">
    <cfRule type="duplicateValues" dxfId="2" priority="3"/>
  </conditionalFormatting>
  <conditionalFormatting sqref="P20">
    <cfRule type="duplicateValues" dxfId="1" priority="2"/>
  </conditionalFormatting>
  <conditionalFormatting sqref="S20">
    <cfRule type="duplicateValues" dxfId="0" priority="1"/>
  </conditionalFormatting>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Germiston</vt:lpstr>
      <vt:lpstr>New Build</vt:lpstr>
      <vt:lpstr>Sasol</vt:lpstr>
      <vt:lpstr>Consolidated Pric Schedule</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Michael Matshika          Transnet Engineering  GRM</cp:lastModifiedBy>
  <dcterms:created xsi:type="dcterms:W3CDTF">2021-05-07T15:56:53Z</dcterms:created>
  <dcterms:modified xsi:type="dcterms:W3CDTF">2025-08-19T07:31:13Z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8cf86ee-526f-4536-9daf-d1ee8064d50e_Enabled">
    <vt:lpwstr>true</vt:lpwstr>
  </property>
  <property fmtid="{D5CDD505-2E9C-101B-9397-08002B2CF9AE}" pid="3" name="MSIP_Label_58cf86ee-526f-4536-9daf-d1ee8064d50e_SetDate">
    <vt:lpwstr>2025-05-05T07:32:08Z</vt:lpwstr>
  </property>
  <property fmtid="{D5CDD505-2E9C-101B-9397-08002B2CF9AE}" pid="4" name="MSIP_Label_58cf86ee-526f-4536-9daf-d1ee8064d50e_Method">
    <vt:lpwstr>Standard</vt:lpwstr>
  </property>
  <property fmtid="{D5CDD505-2E9C-101B-9397-08002B2CF9AE}" pid="5" name="MSIP_Label_58cf86ee-526f-4536-9daf-d1ee8064d50e_Name">
    <vt:lpwstr>Internal Only Information</vt:lpwstr>
  </property>
  <property fmtid="{D5CDD505-2E9C-101B-9397-08002B2CF9AE}" pid="6" name="MSIP_Label_58cf86ee-526f-4536-9daf-d1ee8064d50e_SiteId">
    <vt:lpwstr>a1a39996-f913-4016-a58a-361c60dec580</vt:lpwstr>
  </property>
  <property fmtid="{D5CDD505-2E9C-101B-9397-08002B2CF9AE}" pid="7" name="MSIP_Label_58cf86ee-526f-4536-9daf-d1ee8064d50e_ActionId">
    <vt:lpwstr>1cb7a70e-acee-4d19-a452-85fd6b6d2f82</vt:lpwstr>
  </property>
  <property fmtid="{D5CDD505-2E9C-101B-9397-08002B2CF9AE}" pid="8" name="MSIP_Label_58cf86ee-526f-4536-9daf-d1ee8064d50e_ContentBits">
    <vt:lpwstr>0</vt:lpwstr>
  </property>
</Properties>
</file>