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82"/>
  <workbookPr/>
  <mc:AlternateContent xmlns:mc="http://schemas.openxmlformats.org/markup-compatibility/2006">
    <mc:Choice Requires="x15">
      <x15ac:absPath xmlns:x15ac="http://schemas.microsoft.com/office/spreadsheetml/2010/11/ac" url="C:\Users\KwenaR\Desktop\Business Cases\Modernization\Upgrade Projects\UPS Output\RFB2565_2022 Publication\"/>
    </mc:Choice>
  </mc:AlternateContent>
  <xr:revisionPtr revIDLastSave="0" documentId="8_{342D5F2A-D7C8-4A5A-B4FE-706475B29A6B}" xr6:coauthVersionLast="36" xr6:coauthVersionMax="36" xr10:uidLastSave="{00000000-0000-0000-0000-000000000000}"/>
  <bookViews>
    <workbookView xWindow="0" yWindow="0" windowWidth="22020" windowHeight="8496" xr2:uid="{00000000-000D-0000-FFFF-FFFF00000000}"/>
  </bookViews>
  <sheets>
    <sheet name="PRICING SCHEDULE" sheetId="6" r:id="rId1"/>
  </sheets>
  <definedNames>
    <definedName name="_xlnm.Print_Area" localSheetId="0">'PRICING SCHEDULE'!$A:$J</definedName>
    <definedName name="_xlnm.Print_Titles" localSheetId="0">'PRICING SCHEDULE'!$1:$5</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63" i="6" l="1"/>
  <c r="H64" i="6"/>
  <c r="H65" i="6"/>
  <c r="H66" i="6"/>
  <c r="H67" i="6"/>
  <c r="H68" i="6"/>
  <c r="G63" i="6"/>
  <c r="G64" i="6"/>
  <c r="G65" i="6"/>
  <c r="G66" i="6"/>
  <c r="H73" i="6"/>
  <c r="H74" i="6"/>
  <c r="G73" i="6"/>
  <c r="G74" i="6"/>
  <c r="G75" i="6"/>
  <c r="G147" i="6" l="1"/>
  <c r="H147" i="6" s="1"/>
  <c r="G146" i="6"/>
  <c r="H146" i="6" s="1"/>
  <c r="G145" i="6"/>
  <c r="H145" i="6" s="1"/>
  <c r="G144" i="6"/>
  <c r="H144" i="6" s="1"/>
  <c r="G143" i="6"/>
  <c r="H143" i="6" s="1"/>
  <c r="G142" i="6"/>
  <c r="H142" i="6" s="1"/>
  <c r="G140" i="6"/>
  <c r="H140" i="6" s="1"/>
  <c r="G139" i="6"/>
  <c r="H139" i="6" s="1"/>
  <c r="G138" i="6"/>
  <c r="H138" i="6" s="1"/>
  <c r="G126" i="6"/>
  <c r="H126" i="6" s="1"/>
  <c r="G127" i="6"/>
  <c r="H127" i="6" s="1"/>
  <c r="G128" i="6"/>
  <c r="H128" i="6" s="1"/>
  <c r="G129" i="6"/>
  <c r="H129" i="6" s="1"/>
  <c r="G130" i="6"/>
  <c r="H130" i="6" s="1"/>
  <c r="G131" i="6"/>
  <c r="H131" i="6" s="1"/>
  <c r="G132" i="6"/>
  <c r="H132" i="6" s="1"/>
  <c r="G133" i="6"/>
  <c r="H133" i="6" s="1"/>
  <c r="G121" i="6"/>
  <c r="H121" i="6" s="1"/>
  <c r="G125" i="6"/>
  <c r="H125" i="6" s="1"/>
  <c r="G118" i="6"/>
  <c r="H118" i="6" s="1"/>
  <c r="G117" i="6"/>
  <c r="H117" i="6" s="1"/>
  <c r="G112" i="6"/>
  <c r="H112" i="6" s="1"/>
  <c r="G113" i="6"/>
  <c r="H113" i="6" s="1"/>
  <c r="G108" i="6"/>
  <c r="H108" i="6" s="1"/>
  <c r="G107" i="6"/>
  <c r="H107" i="6" s="1"/>
  <c r="G96" i="6"/>
  <c r="H96" i="6" s="1"/>
  <c r="G97" i="6"/>
  <c r="H97" i="6" s="1"/>
  <c r="G98" i="6"/>
  <c r="H98" i="6" s="1"/>
  <c r="G99" i="6"/>
  <c r="H99" i="6" s="1"/>
  <c r="G100" i="6"/>
  <c r="H100" i="6" s="1"/>
  <c r="G90" i="6"/>
  <c r="H90" i="6"/>
  <c r="G91" i="6"/>
  <c r="H91" i="6" s="1"/>
  <c r="G92" i="6"/>
  <c r="H92" i="6" s="1"/>
  <c r="G93" i="6"/>
  <c r="H93" i="6" s="1"/>
  <c r="G94" i="6"/>
  <c r="H94" i="6" s="1"/>
  <c r="G89" i="6" l="1"/>
  <c r="H89" i="6"/>
  <c r="G77" i="6" l="1"/>
  <c r="H77" i="6" s="1"/>
  <c r="G67" i="6"/>
  <c r="G68" i="6"/>
  <c r="G69" i="6"/>
  <c r="H69" i="6" s="1"/>
  <c r="G70" i="6"/>
  <c r="H70" i="6" s="1"/>
  <c r="H95" i="6" l="1"/>
  <c r="G95" i="6"/>
  <c r="G184" i="6"/>
  <c r="H184" i="6" s="1"/>
  <c r="H183" i="6" s="1"/>
  <c r="G182" i="6"/>
  <c r="H182" i="6" s="1"/>
  <c r="H181" i="6" s="1"/>
  <c r="G180" i="6"/>
  <c r="H180" i="6" s="1"/>
  <c r="G179" i="6"/>
  <c r="H179" i="6" s="1"/>
  <c r="G178" i="6"/>
  <c r="H178" i="6" s="1"/>
  <c r="G177" i="6"/>
  <c r="H177" i="6" s="1"/>
  <c r="G176" i="6"/>
  <c r="H176" i="6" s="1"/>
  <c r="G174" i="6"/>
  <c r="H174" i="6" s="1"/>
  <c r="G173" i="6"/>
  <c r="H173" i="6" s="1"/>
  <c r="G171" i="6"/>
  <c r="H171" i="6" s="1"/>
  <c r="G170" i="6"/>
  <c r="H170" i="6" s="1"/>
  <c r="G169" i="6"/>
  <c r="H169" i="6" s="1"/>
  <c r="G167" i="6"/>
  <c r="H167" i="6" s="1"/>
  <c r="G166" i="6"/>
  <c r="H166" i="6" s="1"/>
  <c r="G164" i="6"/>
  <c r="H164" i="6" s="1"/>
  <c r="H163" i="6" s="1"/>
  <c r="G162" i="6"/>
  <c r="H162" i="6" s="1"/>
  <c r="H161" i="6" s="1"/>
  <c r="G157" i="6"/>
  <c r="H157" i="6" s="1"/>
  <c r="H156" i="6" s="1"/>
  <c r="G160" i="6"/>
  <c r="H160" i="6" s="1"/>
  <c r="G159" i="6"/>
  <c r="H159" i="6" s="1"/>
  <c r="G155" i="6"/>
  <c r="H155" i="6" s="1"/>
  <c r="H154" i="6" s="1"/>
  <c r="G153" i="6"/>
  <c r="H153" i="6" s="1"/>
  <c r="G152" i="6"/>
  <c r="H152" i="6" s="1"/>
  <c r="G150" i="6"/>
  <c r="H150" i="6" s="1"/>
  <c r="G149" i="6"/>
  <c r="H149" i="6" s="1"/>
  <c r="G137" i="6"/>
  <c r="H137" i="6" s="1"/>
  <c r="G136" i="6"/>
  <c r="H136" i="6" s="1"/>
  <c r="G135" i="6"/>
  <c r="H135" i="6" s="1"/>
  <c r="G123" i="6"/>
  <c r="H123" i="6" s="1"/>
  <c r="G122" i="6"/>
  <c r="H122" i="6" s="1"/>
  <c r="G120" i="6"/>
  <c r="H120" i="6" s="1"/>
  <c r="G119" i="6"/>
  <c r="H119" i="6" s="1"/>
  <c r="G116" i="6"/>
  <c r="H116" i="6" s="1"/>
  <c r="G115" i="6"/>
  <c r="H115" i="6" s="1"/>
  <c r="G111" i="6"/>
  <c r="G109" i="6"/>
  <c r="H109" i="6" s="1"/>
  <c r="G106" i="6"/>
  <c r="H106" i="6" s="1"/>
  <c r="G104" i="6"/>
  <c r="H104" i="6" s="1"/>
  <c r="H103" i="6" s="1"/>
  <c r="G102" i="6"/>
  <c r="H102" i="6" s="1"/>
  <c r="H101" i="6" s="1"/>
  <c r="G88" i="6"/>
  <c r="H88" i="6" s="1"/>
  <c r="G87" i="6"/>
  <c r="H87" i="6" s="1"/>
  <c r="G86" i="6"/>
  <c r="H86" i="6" s="1"/>
  <c r="G83" i="6"/>
  <c r="H83" i="6" s="1"/>
  <c r="G82" i="6"/>
  <c r="H82" i="6" s="1"/>
  <c r="G80" i="6"/>
  <c r="H80" i="6" s="1"/>
  <c r="G79" i="6"/>
  <c r="H79" i="6" s="1"/>
  <c r="G78" i="6"/>
  <c r="H78" i="6" s="1"/>
  <c r="G76" i="6"/>
  <c r="H76" i="6" s="1"/>
  <c r="G62" i="6"/>
  <c r="H62" i="6" s="1"/>
  <c r="G60" i="6"/>
  <c r="H60" i="6" s="1"/>
  <c r="G59" i="6"/>
  <c r="H59" i="6" s="1"/>
  <c r="G57" i="6"/>
  <c r="G56" i="6"/>
  <c r="H56" i="6" s="1"/>
  <c r="G54" i="6"/>
  <c r="H54" i="6" s="1"/>
  <c r="G53" i="6"/>
  <c r="H53" i="6" s="1"/>
  <c r="G52" i="6"/>
  <c r="H52" i="6" s="1"/>
  <c r="G51" i="6"/>
  <c r="H51" i="6" s="1"/>
  <c r="G50" i="6"/>
  <c r="H50" i="6" s="1"/>
  <c r="G49" i="6"/>
  <c r="H49" i="6" s="1"/>
  <c r="G48" i="6"/>
  <c r="H48" i="6" s="1"/>
  <c r="G47" i="6"/>
  <c r="H47" i="6" s="1"/>
  <c r="G46" i="6"/>
  <c r="H46" i="6" s="1"/>
  <c r="G45" i="6"/>
  <c r="H45" i="6" s="1"/>
  <c r="G44" i="6"/>
  <c r="H44" i="6" s="1"/>
  <c r="G43" i="6"/>
  <c r="H43" i="6" s="1"/>
  <c r="G41" i="6"/>
  <c r="H41" i="6" s="1"/>
  <c r="G40" i="6"/>
  <c r="H40" i="6" s="1"/>
  <c r="G39" i="6"/>
  <c r="H39" i="6" s="1"/>
  <c r="G38" i="6"/>
  <c r="H38" i="6" s="1"/>
  <c r="G37" i="6"/>
  <c r="H37" i="6" s="1"/>
  <c r="G36" i="6"/>
  <c r="H36" i="6" s="1"/>
  <c r="G35" i="6"/>
  <c r="H35" i="6" s="1"/>
  <c r="G34" i="6"/>
  <c r="H34" i="6" s="1"/>
  <c r="G33" i="6"/>
  <c r="H33" i="6" s="1"/>
  <c r="G32" i="6"/>
  <c r="H32" i="6" s="1"/>
  <c r="G31" i="6"/>
  <c r="H31" i="6" s="1"/>
  <c r="G30" i="6"/>
  <c r="H30" i="6" s="1"/>
  <c r="G28" i="6"/>
  <c r="G172" i="6"/>
  <c r="G23" i="6"/>
  <c r="G24" i="6"/>
  <c r="H24" i="6" s="1"/>
  <c r="G25" i="6"/>
  <c r="H25" i="6" s="1"/>
  <c r="G22" i="6"/>
  <c r="G163" i="6" l="1"/>
  <c r="H111" i="6"/>
  <c r="H110" i="6" s="1"/>
  <c r="G110" i="6"/>
  <c r="H172" i="6"/>
  <c r="G154" i="6"/>
  <c r="H158" i="6"/>
  <c r="H124" i="6"/>
  <c r="H141" i="6"/>
  <c r="H168" i="6"/>
  <c r="H148" i="6"/>
  <c r="H105" i="6"/>
  <c r="H151" i="6"/>
  <c r="H165" i="6"/>
  <c r="H114" i="6"/>
  <c r="H175" i="6"/>
  <c r="H134" i="6"/>
  <c r="G156" i="6"/>
  <c r="G183" i="6"/>
  <c r="H28" i="6"/>
  <c r="H27" i="6" s="1"/>
  <c r="G27" i="6"/>
  <c r="G103" i="6"/>
  <c r="G101" i="6"/>
  <c r="G168" i="6"/>
  <c r="G124" i="6"/>
  <c r="H22" i="6"/>
  <c r="G21" i="6"/>
  <c r="G55" i="6"/>
  <c r="G175" i="6"/>
  <c r="G158" i="6"/>
  <c r="G29" i="6"/>
  <c r="G58" i="6"/>
  <c r="G161" i="6"/>
  <c r="H58" i="6"/>
  <c r="G151" i="6"/>
  <c r="G148" i="6"/>
  <c r="G134" i="6"/>
  <c r="G165" i="6"/>
  <c r="H42" i="6"/>
  <c r="G42" i="6"/>
  <c r="G105" i="6"/>
  <c r="H29" i="6"/>
  <c r="H57" i="6"/>
  <c r="H55" i="6" s="1"/>
  <c r="G114" i="6"/>
  <c r="G141" i="6"/>
  <c r="G181" i="6"/>
  <c r="H23" i="6"/>
  <c r="H21" i="6" l="1"/>
  <c r="E85" i="6"/>
  <c r="G85" i="6" s="1"/>
  <c r="H85" i="6" s="1"/>
  <c r="E84" i="6"/>
  <c r="G84" i="6" s="1"/>
  <c r="H84" i="6" s="1"/>
  <c r="H81" i="6" s="1"/>
  <c r="E65" i="6"/>
  <c r="H61" i="6" s="1"/>
  <c r="E72" i="6"/>
  <c r="G61" i="6" l="1"/>
  <c r="G81" i="6"/>
  <c r="E75" i="6"/>
  <c r="H75" i="6" s="1"/>
  <c r="G72" i="6"/>
  <c r="G71" i="6" l="1"/>
  <c r="G185" i="6" s="1"/>
  <c r="G186" i="6" s="1"/>
  <c r="G187" i="6" s="1"/>
  <c r="H72" i="6"/>
  <c r="H71" i="6" s="1"/>
  <c r="H185" i="6" s="1"/>
  <c r="H186" i="6" s="1"/>
  <c r="H187" i="6" s="1"/>
</calcChain>
</file>

<file path=xl/sharedStrings.xml><?xml version="1.0" encoding="utf-8"?>
<sst xmlns="http://schemas.openxmlformats.org/spreadsheetml/2006/main" count="464" uniqueCount="278">
  <si>
    <t>SUPPLY CHAIN MANAGEMENT</t>
  </si>
  <si>
    <t>Pricing schedule</t>
  </si>
  <si>
    <t>RFx No</t>
  </si>
  <si>
    <t>RFx Title</t>
  </si>
  <si>
    <t xml:space="preserve">Bidder Name </t>
  </si>
  <si>
    <t>1. INSTRUCTION FOR COMPLETING THE PRICING SCHEDULE</t>
  </si>
  <si>
    <r>
      <t xml:space="preserve">(a)  Bidder must complete/enter </t>
    </r>
    <r>
      <rPr>
        <b/>
        <sz val="12"/>
        <color theme="1"/>
        <rFont val="Calibri"/>
        <family val="2"/>
        <scheme val="minor"/>
      </rPr>
      <t xml:space="preserve">YELLOW </t>
    </r>
    <r>
      <rPr>
        <sz val="12"/>
        <color theme="1"/>
        <rFont val="Calibri"/>
        <family val="2"/>
        <scheme val="minor"/>
      </rPr>
      <t>cells only</t>
    </r>
  </si>
  <si>
    <t>(b)  Unit and Line prices must be VAT EXCLUSIVE and in South African Rand (ZAR) currency.</t>
  </si>
  <si>
    <r>
      <t xml:space="preserve">(d)  Prices that are dependent on </t>
    </r>
    <r>
      <rPr>
        <b/>
        <sz val="12"/>
        <color theme="1"/>
        <rFont val="Calibri"/>
        <family val="2"/>
        <scheme val="minor"/>
      </rPr>
      <t xml:space="preserve">Rate of Exchange (ROE) </t>
    </r>
    <r>
      <rPr>
        <sz val="12"/>
        <color theme="1"/>
        <rFont val="Calibri"/>
        <family val="2"/>
        <scheme val="minor"/>
      </rPr>
      <t>must use ROE indicated below, then enter in Column "Forex %" the percentage of the price that is ROE dependent (0% means the price is not ROE dependent)</t>
    </r>
  </si>
  <si>
    <t>Foreign currency</t>
  </si>
  <si>
    <t xml:space="preserve">South African Rand (ZAR) exchange rate </t>
  </si>
  <si>
    <t>1 US Dollar</t>
  </si>
  <si>
    <t>Mark with an X, which ROE is applicable</t>
  </si>
  <si>
    <t>1 Euro</t>
  </si>
  <si>
    <t>1 Pound (UK)</t>
  </si>
  <si>
    <t>TOTAL</t>
  </si>
  <si>
    <t>Item No</t>
  </si>
  <si>
    <t>Goods/Service description</t>
  </si>
  <si>
    <t>Unit of measure</t>
  </si>
  <si>
    <t>Forex %</t>
  </si>
  <si>
    <t xml:space="preserve">Qty </t>
  </si>
  <si>
    <t>Unit Cost</t>
  </si>
  <si>
    <t>Forex Price portion</t>
  </si>
  <si>
    <t>BRAND / MODEL</t>
  </si>
  <si>
    <t>Price clarification comment</t>
  </si>
  <si>
    <t>CENTURION DATA CENTRE</t>
  </si>
  <si>
    <t>PRELIMINARY AND GENERAL</t>
  </si>
  <si>
    <t>1.1</t>
  </si>
  <si>
    <t>Preliminary and General work, services
meetings and inspections for which no 
specific items are listed in the price
schedule.</t>
  </si>
  <si>
    <t>Lump Sum</t>
  </si>
  <si>
    <t>1.2</t>
  </si>
  <si>
    <t>1.3</t>
  </si>
  <si>
    <t>1.4</t>
  </si>
  <si>
    <t>Documents and drawings</t>
  </si>
  <si>
    <t>1.5</t>
  </si>
  <si>
    <t>Provide and maintain a quality system</t>
  </si>
  <si>
    <t xml:space="preserve">CONTRACTORS SITE ESTABLISHMENT                                                                                                                                                                                                                                                                                                                                                                                                                                                                                                             </t>
  </si>
  <si>
    <t>Fixed charges</t>
  </si>
  <si>
    <t xml:space="preserve">PDP A.1
</t>
  </si>
  <si>
    <t>Each</t>
  </si>
  <si>
    <t>3.2</t>
  </si>
  <si>
    <t xml:space="preserve">PDP A.2
</t>
  </si>
  <si>
    <t>3.3</t>
  </si>
  <si>
    <t xml:space="preserve">PDP B.1
</t>
  </si>
  <si>
    <t>3.4</t>
  </si>
  <si>
    <t xml:space="preserve">PDP B.2
</t>
  </si>
  <si>
    <t>3.5</t>
  </si>
  <si>
    <t xml:space="preserve">PDP C.1
</t>
  </si>
  <si>
    <t>3.6</t>
  </si>
  <si>
    <t xml:space="preserve">PDP C.2
</t>
  </si>
  <si>
    <t>3.7</t>
  </si>
  <si>
    <t xml:space="preserve">PDP D.1
</t>
  </si>
  <si>
    <t>3.8</t>
  </si>
  <si>
    <t xml:space="preserve">PDP D.2
</t>
  </si>
  <si>
    <t>5.1</t>
  </si>
  <si>
    <t xml:space="preserve">DB UPS-A
</t>
  </si>
  <si>
    <t>5.2</t>
  </si>
  <si>
    <t xml:space="preserve">DB UPS-B
</t>
  </si>
  <si>
    <t>5.3</t>
  </si>
  <si>
    <t xml:space="preserve">DB UPS-C
</t>
  </si>
  <si>
    <t>DB UPS-D</t>
  </si>
  <si>
    <t>7.1</t>
  </si>
  <si>
    <t xml:space="preserve">Steel mounting frame - 1400mm high for each PDP
</t>
  </si>
  <si>
    <t>7.2</t>
  </si>
  <si>
    <t xml:space="preserve">Steel mounting frame  - 1400mmhigh for each UPS DB
</t>
  </si>
  <si>
    <r>
      <t xml:space="preserve">TESTING &amp; COMMISSIONING
</t>
    </r>
    <r>
      <rPr>
        <sz val="12"/>
        <rFont val="Calibri"/>
        <family val="2"/>
        <scheme val="minor"/>
      </rPr>
      <t>All costs for equipment, labour and other expenses for the on-site testing and commissioning of equipment shall be included in the tendered rates for testing and commissioning as set out in the measurement and payment clauses of each pieces of equipment and in the schedule of quantities. Any additional tests specified in the standard and detail specifications shall also be included in the tendered rates.</t>
    </r>
  </si>
  <si>
    <t>8.1</t>
  </si>
  <si>
    <t xml:space="preserve">PDP's
</t>
  </si>
  <si>
    <t>8.2</t>
  </si>
  <si>
    <t xml:space="preserve">DP UPS's
</t>
  </si>
  <si>
    <t>9.1</t>
  </si>
  <si>
    <t>Sum</t>
  </si>
  <si>
    <t>TOTAL BID PRICE  (EXCL VAT)</t>
  </si>
  <si>
    <t>VAT (@15%)</t>
  </si>
  <si>
    <t>TOTAL  BID PRICE (INCL VAT)</t>
  </si>
  <si>
    <t>I, the bidder, confirm that the price(s) and rate(s) quoted cover all the goods and/or works specified in the bidding documents; that the price(s) or rate(s) cover all my obligations and I accept that any mistakes regarding price(s), rate(s) or calculations will be at my own risk.
[Note: First convert to PDF, then add signature]</t>
  </si>
  <si>
    <t>Name</t>
  </si>
  <si>
    <t>Signature (above)</t>
  </si>
  <si>
    <t>(c) The price must include all cost to deliver the goods or render the service, including all applicable taxes, duty fees, logistics/delivery, storage, labour, overtime and subsistence and travel</t>
  </si>
  <si>
    <t>Line Price Term 
(Excel VAT)</t>
  </si>
  <si>
    <t xml:space="preserve">All existing panels and UPS units inside existing UPS room
</t>
  </si>
  <si>
    <t xml:space="preserve">All existing PDP's on Data Floor
</t>
  </si>
  <si>
    <t>metre</t>
  </si>
  <si>
    <t xml:space="preserve">400W - Straight
</t>
  </si>
  <si>
    <t xml:space="preserve">400W - Bend
</t>
  </si>
  <si>
    <t xml:space="preserve">300W - Straight
</t>
  </si>
  <si>
    <t xml:space="preserve">300W - Bend
</t>
  </si>
  <si>
    <t xml:space="preserve">MAKING GOOD FINISHES ETC
</t>
  </si>
  <si>
    <r>
      <t>m</t>
    </r>
    <r>
      <rPr>
        <vertAlign val="superscript"/>
        <sz val="11"/>
        <color theme="1"/>
        <rFont val="Calibri"/>
        <family val="2"/>
        <scheme val="minor"/>
      </rPr>
      <t>2</t>
    </r>
  </si>
  <si>
    <t xml:space="preserve">Extra over access flooring for good quality type ventilation grille
</t>
  </si>
  <si>
    <t xml:space="preserve">SUNDRIES
</t>
  </si>
  <si>
    <t xml:space="preserve">Vacuum cleaning the floor void after installation of services
</t>
  </si>
  <si>
    <t xml:space="preserve">240mm2 LV Cu CABLE : 4-Core 
</t>
  </si>
  <si>
    <t xml:space="preserve">95mm2 LV Cu CABLE : 4-Core 
</t>
  </si>
  <si>
    <t xml:space="preserve">6mm2 LV Cu CABLES: Insulated E/W 
</t>
  </si>
  <si>
    <r>
      <t xml:space="preserve">CABLING - TERMINATIONS
</t>
    </r>
    <r>
      <rPr>
        <sz val="12"/>
        <rFont val="Calibri"/>
        <family val="2"/>
        <scheme val="minor"/>
      </rPr>
      <t xml:space="preserve">All costs for material, equipment, labour and other expenses  shall be included in the tendered rates for testing and commissioning as set out in the measurement and payment clauses of each piece of equipment and in the schedule of quantities.                    </t>
    </r>
    <r>
      <rPr>
        <b/>
        <sz val="12"/>
        <rFont val="Calibri"/>
        <family val="2"/>
        <scheme val="minor"/>
      </rPr>
      <t xml:space="preserve">                                                             </t>
    </r>
    <r>
      <rPr>
        <sz val="12"/>
        <rFont val="Calibri"/>
        <family val="2"/>
        <scheme val="minor"/>
      </rPr>
      <t xml:space="preserve">                                                                                                                                                                                                                                                                                                                                                                                   </t>
    </r>
  </si>
  <si>
    <r>
      <t xml:space="preserve">CABLING - SUPPLY, DELIVERY AND OFF-LOADING
</t>
    </r>
    <r>
      <rPr>
        <sz val="12"/>
        <rFont val="Calibri"/>
        <family val="2"/>
        <scheme val="minor"/>
      </rPr>
      <t>All costs for preparing cables for shipping loading at works transportation from works to site. Cost for packing material, wrapping or crating of panels to be included. Cost for off loading on site and placing in designated laydown area including required barricading and protection on site.</t>
    </r>
    <r>
      <rPr>
        <b/>
        <sz val="12"/>
        <rFont val="Calibri"/>
        <family val="2"/>
        <scheme val="minor"/>
      </rPr>
      <t xml:space="preserve">                                                                      </t>
    </r>
    <r>
      <rPr>
        <sz val="12"/>
        <rFont val="Calibri"/>
        <family val="2"/>
        <scheme val="minor"/>
      </rPr>
      <t xml:space="preserve">                                                                                                                                                                                                                                                                                                                                                                                   </t>
    </r>
  </si>
  <si>
    <t xml:space="preserve">70mm2 LINE TAP 
</t>
  </si>
  <si>
    <r>
      <t xml:space="preserve">LINE TAP - SUPPLY, DELIVERY, OFF-LOADING AND INSTALL
</t>
    </r>
    <r>
      <rPr>
        <sz val="12"/>
        <rFont val="Calibri"/>
        <family val="2"/>
        <scheme val="minor"/>
      </rPr>
      <t xml:space="preserve">All costs for preparing for shipping loading at works transportation from works to site. Cost for packing material, wrapping or crating of panels to be included. Cost for off loading on site and placing in designated laydown area including required barricading and protection on site. </t>
    </r>
    <r>
      <rPr>
        <b/>
        <sz val="12"/>
        <rFont val="Calibri"/>
        <family val="2"/>
        <scheme val="minor"/>
      </rPr>
      <t xml:space="preserve">
</t>
    </r>
  </si>
  <si>
    <r>
      <t xml:space="preserve">CABLE LADDER :HD - SUPPLY, DELIVERY AND OFF-LOADING
</t>
    </r>
    <r>
      <rPr>
        <sz val="12"/>
        <rFont val="Calibri"/>
        <family val="2"/>
        <scheme val="minor"/>
      </rPr>
      <t xml:space="preserve">All costs for preparing for shipping loading at works transportation from works to site. Cost for packing material, wrapping or crating of panels to be included. Cost for off loading on site and placing in designated laydown area including required barricading and protection on site. </t>
    </r>
    <r>
      <rPr>
        <b/>
        <sz val="12"/>
        <rFont val="Calibri"/>
        <family val="2"/>
        <scheme val="minor"/>
      </rPr>
      <t xml:space="preserve">
</t>
    </r>
  </si>
  <si>
    <r>
      <t xml:space="preserve">PERFORATED TRAYS : HD - SUPPLY, DELIVERY AND OFF-LOADING
</t>
    </r>
    <r>
      <rPr>
        <sz val="12"/>
        <rFont val="Calibri"/>
        <family val="2"/>
        <scheme val="minor"/>
      </rPr>
      <t xml:space="preserve">All costs for preparing for shipping loading at works transportation from works to site. Cost for packing material, wrapping or crating of panels to be included. Cost for off loading on site and placing in designated laydown area including required barricading and protection on site. </t>
    </r>
    <r>
      <rPr>
        <b/>
        <sz val="12"/>
        <rFont val="Calibri"/>
        <family val="2"/>
        <scheme val="minor"/>
      </rPr>
      <t xml:space="preserve">
</t>
    </r>
  </si>
  <si>
    <t xml:space="preserve">50mm2 E/W - Supply and Installation
</t>
  </si>
  <si>
    <r>
      <t>EARTHING TO ACCESS FLOORING FRAMEWORK
E</t>
    </r>
    <r>
      <rPr>
        <sz val="12"/>
        <rFont val="Calibri"/>
        <family val="2"/>
        <scheme val="minor"/>
      </rPr>
      <t>arth wire complete with terminations, bonding and earth-bar.</t>
    </r>
  </si>
  <si>
    <t>Supply and Installation of Uninterrupted Power Supply Distribution Boards at Centurion Data Centre</t>
  </si>
  <si>
    <r>
      <t xml:space="preserve">ELECTRICAL DISTRIBUTION BOARDS - SUPPLY, DELIVERY AND OFF-LOADING                                                                             </t>
    </r>
    <r>
      <rPr>
        <sz val="12"/>
        <rFont val="Calibri"/>
        <family val="2"/>
        <scheme val="minor"/>
      </rPr>
      <t xml:space="preserve">                                                                                                                                                                                                                                                                                                                                                                                   All costs for preparing distribution boards for shipping loading at works transportation from works to site. Cost for packing material, wrapping or crating of panels to be included. Cost for off loading on site and placing in designated laydown area including required barricading and protection on site.</t>
    </r>
  </si>
  <si>
    <r>
      <t xml:space="preserve">STEEL FRAMING - SUPPLY, DELIVERY AND OFF-LOADING                                                                             </t>
    </r>
    <r>
      <rPr>
        <sz val="12"/>
        <rFont val="Calibri"/>
        <family val="2"/>
        <scheme val="minor"/>
      </rPr>
      <t xml:space="preserve">                                                                                                                                                                                                                                                                                                                                                                                   All costs for preparing support frames for shipping loading at works transportation from works to site. Cost for packing material, wrapping or crating of panels to be included. Cost for off loading on site and placing in designated laydown area including required barricading and protection on site.</t>
    </r>
  </si>
  <si>
    <t>3.1</t>
  </si>
  <si>
    <t>3.9</t>
  </si>
  <si>
    <t>3.10</t>
  </si>
  <si>
    <t>3.11</t>
  </si>
  <si>
    <t>3.12</t>
  </si>
  <si>
    <t>4.1</t>
  </si>
  <si>
    <t>4.2</t>
  </si>
  <si>
    <t>4.3</t>
  </si>
  <si>
    <t>4.4</t>
  </si>
  <si>
    <t>4.5</t>
  </si>
  <si>
    <t>4.6</t>
  </si>
  <si>
    <t>4.7</t>
  </si>
  <si>
    <t>4.8</t>
  </si>
  <si>
    <t>4.9</t>
  </si>
  <si>
    <t>4.10</t>
  </si>
  <si>
    <t>4.11</t>
  </si>
  <si>
    <t>4.12</t>
  </si>
  <si>
    <t>6.1</t>
  </si>
  <si>
    <t>6.2</t>
  </si>
  <si>
    <t>6.3</t>
  </si>
  <si>
    <t>7.3</t>
  </si>
  <si>
    <t>7.4</t>
  </si>
  <si>
    <t>7.5</t>
  </si>
  <si>
    <t>7.6</t>
  </si>
  <si>
    <t>7.7</t>
  </si>
  <si>
    <t>8.3</t>
  </si>
  <si>
    <t>8.4</t>
  </si>
  <si>
    <t>8.5</t>
  </si>
  <si>
    <t>8.6</t>
  </si>
  <si>
    <t>8.7</t>
  </si>
  <si>
    <t>9.2</t>
  </si>
  <si>
    <t>9.3</t>
  </si>
  <si>
    <t>9.4</t>
  </si>
  <si>
    <t>9.5</t>
  </si>
  <si>
    <t>9.6</t>
  </si>
  <si>
    <t>9.7</t>
  </si>
  <si>
    <t>10.1</t>
  </si>
  <si>
    <t>11.1</t>
  </si>
  <si>
    <t>12.1</t>
  </si>
  <si>
    <t>12.2</t>
  </si>
  <si>
    <t>13.1</t>
  </si>
  <si>
    <t>14.1</t>
  </si>
  <si>
    <t>14.2</t>
  </si>
  <si>
    <t>15.1</t>
  </si>
  <si>
    <t>15.2</t>
  </si>
  <si>
    <t>15.3</t>
  </si>
  <si>
    <t>16.1</t>
  </si>
  <si>
    <t>16.2</t>
  </si>
  <si>
    <t>17.1</t>
  </si>
  <si>
    <t>17.2</t>
  </si>
  <si>
    <t>18.1</t>
  </si>
  <si>
    <t>19.1</t>
  </si>
  <si>
    <t xml:space="preserve">ACCESS FLOORING 
</t>
  </si>
  <si>
    <t xml:space="preserve">Making good epoxy flooring: Three coat Epoxy Finish
</t>
  </si>
  <si>
    <t>400W - T Piece</t>
  </si>
  <si>
    <t>300W - T Piece</t>
  </si>
  <si>
    <t>14.3</t>
  </si>
  <si>
    <t>Cabling and Busbar Trunking</t>
  </si>
  <si>
    <r>
      <t xml:space="preserve">PERFORATED TRAYS : HD - INSTALL
</t>
    </r>
    <r>
      <rPr>
        <sz val="12"/>
        <rFont val="Calibri"/>
        <family val="2"/>
        <scheme val="minor"/>
      </rPr>
      <t xml:space="preserve">All costs for equipment, labour and other expenses  shall be included in the tendered rates for installation as set out in the measurement and payment clauses of each piece of equipment and in the schedule of quantities.   All cost for moving of the equipmet from designated storage area into the room to be included.        </t>
    </r>
    <r>
      <rPr>
        <b/>
        <sz val="12"/>
        <rFont val="Calibri"/>
        <family val="2"/>
        <scheme val="minor"/>
      </rPr>
      <t xml:space="preserve">
</t>
    </r>
  </si>
  <si>
    <r>
      <t xml:space="preserve">CABLE LADDER :HD - INSTALL
</t>
    </r>
    <r>
      <rPr>
        <sz val="12"/>
        <rFont val="Calibri"/>
        <family val="2"/>
        <scheme val="minor"/>
      </rPr>
      <t xml:space="preserve">All costs for equipment, labour and other expenses  shall be included in the tendered rates for installation as set out in the measurement and payment clauses of each piece of equipment and in the schedule of quantities.   All cost for moving of the equipmet from designated storage area into the room to be included.     
</t>
    </r>
  </si>
  <si>
    <r>
      <t xml:space="preserve">LINE TAP - INSTALL
</t>
    </r>
    <r>
      <rPr>
        <sz val="12"/>
        <rFont val="Calibri"/>
        <family val="2"/>
        <scheme val="minor"/>
      </rPr>
      <t xml:space="preserve">All costs for equipment, labour and other expenses  shall be included in the tendered rates for installation as set out in the measurement and payment clauses of each piece of equipment and in the schedule of quantities.   All cost for moving of the equipmet from designated storage area into the room to be included. </t>
    </r>
    <r>
      <rPr>
        <b/>
        <sz val="12"/>
        <rFont val="Calibri"/>
        <family val="2"/>
        <scheme val="minor"/>
      </rPr>
      <t xml:space="preserve">                                                        </t>
    </r>
    <r>
      <rPr>
        <sz val="12"/>
        <rFont val="Calibri"/>
        <family val="2"/>
        <scheme val="minor"/>
      </rPr>
      <t xml:space="preserve">                                                                                                                                                                                                                                                                                                                                                                                   </t>
    </r>
  </si>
  <si>
    <r>
      <t xml:space="preserve">CABLING - INSTALL
</t>
    </r>
    <r>
      <rPr>
        <sz val="12"/>
        <rFont val="Calibri"/>
        <family val="2"/>
        <scheme val="minor"/>
      </rPr>
      <t>All costs for equipment, labour, terminations and other expenses  shall be included in the tendered rates for installation as set out in the measurement and payment clauses of each piece of equipment and in the schedule of quantities.   All cost for moving of the equipmet from designated storage area into the room to be included.</t>
    </r>
    <r>
      <rPr>
        <b/>
        <sz val="12"/>
        <rFont val="Calibri"/>
        <family val="2"/>
        <scheme val="minor"/>
      </rPr>
      <t xml:space="preserve">                                                   </t>
    </r>
    <r>
      <rPr>
        <sz val="12"/>
        <rFont val="Calibri"/>
        <family val="2"/>
        <scheme val="minor"/>
      </rPr>
      <t xml:space="preserve">                                                                                                                                                                                                                                                                                                                                                                                   </t>
    </r>
  </si>
  <si>
    <r>
      <t xml:space="preserve">STEEL FRAMING - INSTALL
</t>
    </r>
    <r>
      <rPr>
        <sz val="12"/>
        <rFont val="Calibri"/>
        <family val="2"/>
        <scheme val="minor"/>
      </rPr>
      <t xml:space="preserve">All costs for equipment, labour and other expenses  shall be included in the tendered rates for installation as set out in the measurement and payment clauses of each piece of equipment and in the schedule of quantities.   All cost for moving of the equipmet from designated storage area into the room to be included. </t>
    </r>
  </si>
  <si>
    <r>
      <t xml:space="preserve">ELECTRICAL DISTRIBUTION BOARDS - INSTALL
</t>
    </r>
    <r>
      <rPr>
        <sz val="12"/>
        <rFont val="Calibri"/>
        <family val="2"/>
        <scheme val="minor"/>
      </rPr>
      <t xml:space="preserve">All costs for equipment, labour and other expenses  shall be included in the tendered rates for installation as set out in the measurement and payment clauses of each piece of equipment and in the schedule of quantities.   All cost for moving of the equipmet from designated storage area into the room to be included. </t>
    </r>
  </si>
  <si>
    <t>20.1</t>
  </si>
  <si>
    <t>25.1</t>
  </si>
  <si>
    <t>27.1</t>
  </si>
  <si>
    <t>28.1</t>
  </si>
  <si>
    <r>
      <t xml:space="preserve">DAYWORK UNIT RATES: LABOUR
</t>
    </r>
    <r>
      <rPr>
        <sz val="12"/>
        <rFont val="Calibri"/>
        <family val="2"/>
        <scheme val="minor"/>
      </rPr>
      <t>Note that the quantities indicated below are only for evaluation purposes and to determine the contract unit rates. The final quantities will be based on works orders.</t>
    </r>
  </si>
  <si>
    <t>Unit rate per hour</t>
  </si>
  <si>
    <t>Unskilled labourers</t>
  </si>
  <si>
    <t>Semi - skilled labourers</t>
  </si>
  <si>
    <t>Artisans</t>
  </si>
  <si>
    <t xml:space="preserve">Foreman/supervision </t>
  </si>
  <si>
    <r>
      <t xml:space="preserve">PLANT UNIT RATES: 
</t>
    </r>
    <r>
      <rPr>
        <sz val="12"/>
        <rFont val="Calibri"/>
        <family val="2"/>
        <scheme val="minor"/>
      </rPr>
      <t xml:space="preserve">Note that the quantities indicated below are only for evaluation purposes and to determine the contract unit rates. The final quantities will be based on works orders </t>
    </r>
  </si>
  <si>
    <t>Plant</t>
  </si>
  <si>
    <t>Unit rate per day</t>
  </si>
  <si>
    <r>
      <t xml:space="preserve">TRANSPORT UNIT RATES: LABOUR
</t>
    </r>
    <r>
      <rPr>
        <sz val="12"/>
        <rFont val="Calibri"/>
        <family val="2"/>
        <scheme val="minor"/>
      </rPr>
      <t>Note that the quantities indicated below are only for evaluation purposes and to determine the contract unit rates. The final quantities will be based on works orders</t>
    </r>
  </si>
  <si>
    <t>Transport - specify</t>
  </si>
  <si>
    <t>Unit rate per km</t>
  </si>
  <si>
    <t>29.1</t>
  </si>
  <si>
    <t>30.1</t>
  </si>
  <si>
    <t>SkilledLabour</t>
  </si>
  <si>
    <t>28.2</t>
  </si>
  <si>
    <t>FAT attendance, measurement and other equipment required.</t>
  </si>
  <si>
    <r>
      <t xml:space="preserve">DISCONNECTION OF EXISTING CABLING AND BUSBARS
</t>
    </r>
    <r>
      <rPr>
        <sz val="12"/>
        <rFont val="Calibri"/>
        <family val="2"/>
        <scheme val="minor"/>
      </rPr>
      <t>All costs for equipment, labour and other expenses shall be included in the tendered rates.</t>
    </r>
  </si>
  <si>
    <r>
      <t xml:space="preserve">UPS DB - CABLES RE-INSTALL
</t>
    </r>
    <r>
      <rPr>
        <sz val="12"/>
        <rFont val="Calibri"/>
        <family val="2"/>
        <scheme val="minor"/>
      </rPr>
      <t>All costs for equipment, labour and other expenses for the on-site testing and commissioning of equipment shall be included in the tendered rates for testing and commissioning as set out in the measurement and payment clauses of each pieces of equipment and in the schedule of quantities. Any additional tests specified in the standard and detail specifications shall also be included in the tendered rates.</t>
    </r>
  </si>
  <si>
    <r>
      <t xml:space="preserve">REMOVAL EXISTING DISTRIBUTION BOARDS AND CABLING
</t>
    </r>
    <r>
      <rPr>
        <sz val="12"/>
        <rFont val="Calibri"/>
        <family val="2"/>
        <scheme val="minor"/>
      </rPr>
      <t>All costs for preparing support frames for moving  from works to site to the dedicated storage area at Centurion Data Centre.</t>
    </r>
  </si>
  <si>
    <t>14.4</t>
  </si>
  <si>
    <t>14.5</t>
  </si>
  <si>
    <t>14.6</t>
  </si>
  <si>
    <t>15.4</t>
  </si>
  <si>
    <t>15.5</t>
  </si>
  <si>
    <t>15.6</t>
  </si>
  <si>
    <t>16.3</t>
  </si>
  <si>
    <t>17.3</t>
  </si>
  <si>
    <t>18.2</t>
  </si>
  <si>
    <t>19.2</t>
  </si>
  <si>
    <t>21.1</t>
  </si>
  <si>
    <t>22.1</t>
  </si>
  <si>
    <t>23.1</t>
  </si>
  <si>
    <t>24.1</t>
  </si>
  <si>
    <t>27.2</t>
  </si>
  <si>
    <t>28.3</t>
  </si>
  <si>
    <t xml:space="preserve">70mm2 LV Earth CABLES : Kwena Cable
</t>
  </si>
  <si>
    <t xml:space="preserve">50mm2 LV Earth CABLES : Kwena Cable
</t>
  </si>
  <si>
    <r>
      <t xml:space="preserve">IEC 60309 CEE ROUND SOCKETS WITH INTERGRAL SWITCH - SUPPLY, DELIVERY AND OFF-LOADING
</t>
    </r>
    <r>
      <rPr>
        <sz val="12"/>
        <rFont val="Calibri"/>
        <family val="2"/>
        <scheme val="minor"/>
      </rPr>
      <t xml:space="preserve">All costs for preparing for shipping loading at works transportation from works to site. Cost for packing material, wrapping or crating of panels to be included. Cost for off loading on site and placing in designated laydown area including required barricading and protection on site. </t>
    </r>
    <r>
      <rPr>
        <b/>
        <sz val="12"/>
        <rFont val="Calibri"/>
        <family val="2"/>
        <scheme val="minor"/>
      </rPr>
      <t xml:space="preserve">
</t>
    </r>
  </si>
  <si>
    <r>
      <t xml:space="preserve">IEC 60309 CEE ROUND SOCKETS WITH INTERGRAL SWITCH - INSTALL
</t>
    </r>
    <r>
      <rPr>
        <sz val="12"/>
        <rFont val="Calibri"/>
        <family val="2"/>
        <scheme val="minor"/>
      </rPr>
      <t xml:space="preserve">All costs for equipment, labour and other expenses  shall be included in the tendered rates for installation as set out in the measurement and payment clauses of each piece of equipment and in the schedule of quantities.   All cost for moving of the equipmet from designated storage area into the room to be included. </t>
    </r>
  </si>
  <si>
    <t xml:space="preserve">63A Single Phase: 1ph
</t>
  </si>
  <si>
    <t xml:space="preserve">63A Three Phase: 3pH
</t>
  </si>
  <si>
    <t>6mm2 LV Cable: HO7 RN-F Flexible Trailing Cable 3 Core</t>
  </si>
  <si>
    <t>6mm2 LV Cable: HO7 RN-F Flexible Trailing Cable 5 Core</t>
  </si>
  <si>
    <r>
      <t xml:space="preserve">CREATE OPENING IN EXISTING WALL
</t>
    </r>
    <r>
      <rPr>
        <sz val="12"/>
        <rFont val="Calibri"/>
        <family val="2"/>
        <scheme val="minor"/>
      </rPr>
      <t xml:space="preserve">All Costs include creating of the opening and closure after installations are complete, labour, materials, travelling and equipment </t>
    </r>
  </si>
  <si>
    <r>
      <t xml:space="preserve">SMOKE DETECTION
</t>
    </r>
    <r>
      <rPr>
        <sz val="12"/>
        <rFont val="Calibri"/>
        <family val="2"/>
        <scheme val="minor"/>
      </rPr>
      <t>All cost to include extention existing smoke, aspiration detection, heat detection and fire suppression piping to cover the raised floor, labour, material, travelling and equipment</t>
    </r>
    <r>
      <rPr>
        <b/>
        <sz val="12"/>
        <rFont val="Calibri"/>
        <family val="2"/>
        <scheme val="minor"/>
      </rPr>
      <t xml:space="preserve">
</t>
    </r>
  </si>
  <si>
    <t>Extend existing fire protection system</t>
  </si>
  <si>
    <t xml:space="preserve">600 x 600mm Modular and interchangeable board panel access flooring including pedestals panels finished with factory bonded "Granite" laminate (access flooring to finish 600mm above concrete sub-floor)
</t>
  </si>
  <si>
    <t>metres</t>
  </si>
  <si>
    <t>5.4</t>
  </si>
  <si>
    <t>2.1</t>
  </si>
  <si>
    <t xml:space="preserve">25mm2 LV Earth CABLES : Kwena Cable
</t>
  </si>
  <si>
    <t>7.8</t>
  </si>
  <si>
    <t>8.8</t>
  </si>
  <si>
    <t xml:space="preserve">Straight length - 1000A TP 3PH + N+E (AL)
</t>
  </si>
  <si>
    <t xml:space="preserve">Elbow - 1000A TP 3PH + N+E (AL)
</t>
  </si>
  <si>
    <t xml:space="preserve">Bends - 1000A TP 3PH + N+E (AL)
</t>
  </si>
  <si>
    <t>Busbar End Connections to Distrubution Boards (Prismaset - 1000A TP 3PH + N+E (AL)</t>
  </si>
  <si>
    <t>5.5</t>
  </si>
  <si>
    <t>Busbar End Connections to Distrubution Boards (Prismaset - 2000A TP 3PH + N+E (AL)</t>
  </si>
  <si>
    <t>6.4</t>
  </si>
  <si>
    <t>6.5</t>
  </si>
  <si>
    <t xml:space="preserve">Disconnect existing busbars terminations TP 3ph N+E (Cu) (Qty:20)
</t>
  </si>
  <si>
    <r>
      <t>Disconnect existing cables terminations 3 x 150mm</t>
    </r>
    <r>
      <rPr>
        <vertAlign val="superscript"/>
        <sz val="12"/>
        <color theme="1"/>
        <rFont val="Calibri"/>
        <family val="2"/>
        <scheme val="minor"/>
      </rPr>
      <t>2</t>
    </r>
    <r>
      <rPr>
        <sz val="12"/>
        <color theme="1"/>
        <rFont val="Calibri"/>
        <family val="2"/>
        <scheme val="minor"/>
      </rPr>
      <t xml:space="preserve"> 4C Cu (Provision) (Qty:10)
</t>
    </r>
  </si>
  <si>
    <r>
      <t>Disconnect existing cables terminations 3 x 95mm</t>
    </r>
    <r>
      <rPr>
        <vertAlign val="superscript"/>
        <sz val="12"/>
        <color theme="1"/>
        <rFont val="Calibri"/>
        <family val="2"/>
        <scheme val="minor"/>
      </rPr>
      <t>2</t>
    </r>
    <r>
      <rPr>
        <sz val="12"/>
        <color theme="1"/>
        <rFont val="Calibri"/>
        <family val="2"/>
        <scheme val="minor"/>
      </rPr>
      <t xml:space="preserve"> 4C Cu (Provision) (Qty:30)
</t>
    </r>
  </si>
  <si>
    <r>
      <t>Disconnect existing cables terminations 3 x 70mm</t>
    </r>
    <r>
      <rPr>
        <vertAlign val="superscript"/>
        <sz val="12"/>
        <color theme="1"/>
        <rFont val="Calibri"/>
        <family val="2"/>
        <scheme val="minor"/>
      </rPr>
      <t>2</t>
    </r>
    <r>
      <rPr>
        <sz val="12"/>
        <color theme="1"/>
        <rFont val="Calibri"/>
        <family val="2"/>
        <scheme val="minor"/>
      </rPr>
      <t xml:space="preserve"> 4C Cu (Provision) (Qty:10)
</t>
    </r>
  </si>
  <si>
    <t>13.2</t>
  </si>
  <si>
    <t>13.3</t>
  </si>
  <si>
    <r>
      <t>Termination existing cables terminations 150mm</t>
    </r>
    <r>
      <rPr>
        <vertAlign val="superscript"/>
        <sz val="12"/>
        <color theme="1"/>
        <rFont val="Calibri"/>
        <family val="2"/>
        <scheme val="minor"/>
      </rPr>
      <t>2</t>
    </r>
    <r>
      <rPr>
        <sz val="12"/>
        <color theme="1"/>
        <rFont val="Calibri"/>
        <family val="2"/>
        <scheme val="minor"/>
      </rPr>
      <t xml:space="preserve"> 4C Cu (Provision)
</t>
    </r>
  </si>
  <si>
    <r>
      <t>Termination existing cables terminations 95mm</t>
    </r>
    <r>
      <rPr>
        <vertAlign val="superscript"/>
        <sz val="12"/>
        <color theme="1"/>
        <rFont val="Calibri"/>
        <family val="2"/>
        <scheme val="minor"/>
      </rPr>
      <t>2</t>
    </r>
    <r>
      <rPr>
        <sz val="12"/>
        <color theme="1"/>
        <rFont val="Calibri"/>
        <family val="2"/>
        <scheme val="minor"/>
      </rPr>
      <t xml:space="preserve"> 4C Cu (Provision)
</t>
    </r>
  </si>
  <si>
    <r>
      <t>Termination existing cables terminations 70mm</t>
    </r>
    <r>
      <rPr>
        <vertAlign val="superscript"/>
        <sz val="12"/>
        <color theme="1"/>
        <rFont val="Calibri"/>
        <family val="2"/>
        <scheme val="minor"/>
      </rPr>
      <t>2</t>
    </r>
    <r>
      <rPr>
        <sz val="12"/>
        <color theme="1"/>
        <rFont val="Calibri"/>
        <family val="2"/>
        <scheme val="minor"/>
      </rPr>
      <t xml:space="preserve"> 4C Cu (Provision)
</t>
    </r>
  </si>
  <si>
    <t xml:space="preserve">600W - Straight
</t>
  </si>
  <si>
    <t xml:space="preserve">600W - Bend
</t>
  </si>
  <si>
    <t>600W - T Piece</t>
  </si>
  <si>
    <t>14.7</t>
  </si>
  <si>
    <t>14.8</t>
  </si>
  <si>
    <t>14.9</t>
  </si>
  <si>
    <t xml:space="preserve">400W - Bends
</t>
  </si>
  <si>
    <t>15.7</t>
  </si>
  <si>
    <t>15.8</t>
  </si>
  <si>
    <t>15.9</t>
  </si>
  <si>
    <t xml:space="preserve">300W - Bends
</t>
  </si>
  <si>
    <t>16.4</t>
  </si>
  <si>
    <t>16.5</t>
  </si>
  <si>
    <t>16.6</t>
  </si>
  <si>
    <t>17.4</t>
  </si>
  <si>
    <t>17.5</t>
  </si>
  <si>
    <t>17.6</t>
  </si>
  <si>
    <t>22.2</t>
  </si>
  <si>
    <t>25.2</t>
  </si>
  <si>
    <t>26.1</t>
  </si>
  <si>
    <t>26.2</t>
  </si>
  <si>
    <t>26.3</t>
  </si>
  <si>
    <t xml:space="preserve">Concrete, 500mm thick, 800mm x 400mm
</t>
  </si>
  <si>
    <t xml:space="preserve">Brick,  500mm thick, 800mm x 400mm
</t>
  </si>
  <si>
    <t>28.4</t>
  </si>
  <si>
    <t>28.5</t>
  </si>
  <si>
    <r>
      <t xml:space="preserve">BUSBAR TRUNKING-SUPPLY, DELIVERY AND OFF-LOADING
</t>
    </r>
    <r>
      <rPr>
        <sz val="12"/>
        <rFont val="Calibri"/>
        <family val="2"/>
        <scheme val="minor"/>
      </rPr>
      <t>All costs for preparing panels for shipping loading at works, transportation from works to site. Cost for packing material, wrapping or crating of panels to be included. Costs for off loading on site and placing busbartrunking in designated laydown area including required barricading and protection on site.</t>
    </r>
  </si>
  <si>
    <r>
      <t xml:space="preserve">BUSBAR TRUNKING - INSTALL
</t>
    </r>
    <r>
      <rPr>
        <sz val="12"/>
        <rFont val="Calibri"/>
        <family val="2"/>
        <scheme val="minor"/>
      </rPr>
      <t>All cost for moving of the panels from designated storage area into the room to be included. Removal of package materials, placing busbar trunking in position, installation of busbars as well as bolting down to floor.</t>
    </r>
  </si>
  <si>
    <t>Provide "as-built" drawings, Data Books and Comissioning Documentation</t>
  </si>
  <si>
    <t xml:space="preserve">240mm2 LV Cu CABLE : 1-Core 
</t>
  </si>
  <si>
    <t>7.9</t>
  </si>
  <si>
    <t>8.9</t>
  </si>
  <si>
    <t>RFB 2565/2022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</si>
</sst>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0.00_-;\-&quot;R&quot;* #,##0.00_-;_-&quot;R&quot;* &quot;-&quot;??_-;_-@_-"/>
    <numFmt numFmtId="43" formatCode="_-* #,##0.00_-;\-* #,##0.00_-;_-* &quot;-&quot;??_-;_-@_-"/>
    <numFmt numFmtId="164" formatCode="_-[$R-1C09]* #,##0.00_-;\-[$R-1C09]* #,##0.00_-;_-[$R-1C09]* &quot;-&quot;??_-;_-@_-"/>
    <numFmt numFmtId="166" formatCode="&quot;R&quot;#,##0.00_);\(&quot;R&quot;#,##0.00\)"/>
  </numFmts>
  <fonts count="29" x14ac:knownFonts="1">
    <font>
      <sz val="11"/>
      <color theme="1"/>
      <name val="Calibri"/>
      <family val="2"/>
      <scheme val="minor"/>
    </font>
    <font>
      <b/>
      <sz val="11"/>
      <color theme="1"/>
      <name val="Calibri"/>
      <family val="2"/>
      <scheme val="minor"/>
    </font>
    <font>
      <sz val="12"/>
      <color theme="1"/>
      <name val="Calibri"/>
      <family val="2"/>
      <scheme val="minor"/>
    </font>
    <font>
      <b/>
      <sz val="12"/>
      <color theme="1"/>
      <name val="Calibri"/>
      <family val="2"/>
      <scheme val="minor"/>
    </font>
    <font>
      <b/>
      <sz val="12"/>
      <color theme="0"/>
      <name val="Calibri"/>
      <family val="2"/>
      <scheme val="minor"/>
    </font>
    <font>
      <b/>
      <sz val="12"/>
      <name val="Calibri"/>
      <family val="2"/>
      <scheme val="minor"/>
    </font>
    <font>
      <sz val="12"/>
      <name val="Calibri"/>
      <family val="2"/>
      <scheme val="minor"/>
    </font>
    <font>
      <sz val="24"/>
      <color theme="1"/>
      <name val="Calibri"/>
      <family val="2"/>
      <scheme val="minor"/>
    </font>
    <font>
      <sz val="24"/>
      <color rgb="FF002060"/>
      <name val="Calibri"/>
      <family val="2"/>
      <scheme val="minor"/>
    </font>
    <font>
      <sz val="18"/>
      <color rgb="FF002060"/>
      <name val="Calibri"/>
      <family val="2"/>
      <scheme val="minor"/>
    </font>
    <font>
      <b/>
      <sz val="12"/>
      <color rgb="FF000066"/>
      <name val="Calibri"/>
      <family val="2"/>
      <scheme val="minor"/>
    </font>
    <font>
      <sz val="11"/>
      <color theme="1"/>
      <name val="Calibri"/>
      <family val="2"/>
      <scheme val="minor"/>
    </font>
    <font>
      <sz val="8"/>
      <name val="Calibri"/>
      <family val="2"/>
      <scheme val="minor"/>
    </font>
    <font>
      <sz val="11"/>
      <name val="Calibri"/>
      <family val="2"/>
      <scheme val="minor"/>
    </font>
    <font>
      <b/>
      <sz val="11"/>
      <name val="Calibri"/>
      <family val="2"/>
      <scheme val="minor"/>
    </font>
    <font>
      <sz val="12"/>
      <color rgb="FFFF0000"/>
      <name val="Calibri"/>
      <family val="2"/>
      <scheme val="minor"/>
    </font>
    <font>
      <sz val="10"/>
      <name val="Arial"/>
      <family val="2"/>
    </font>
    <font>
      <sz val="10"/>
      <color theme="1"/>
      <name val="Calibri"/>
      <family val="2"/>
      <scheme val="minor"/>
    </font>
    <font>
      <sz val="10"/>
      <name val="Arial"/>
      <family val="2"/>
    </font>
    <font>
      <b/>
      <u/>
      <sz val="10"/>
      <name val="Times New Roman"/>
      <family val="1"/>
    </font>
    <font>
      <u/>
      <sz val="10"/>
      <name val="Times New Roman"/>
      <family val="1"/>
    </font>
    <font>
      <sz val="12"/>
      <name val="Courier"/>
      <family val="3"/>
    </font>
    <font>
      <i/>
      <sz val="10"/>
      <color rgb="FF7F7F7F"/>
      <name val="Calibri"/>
      <family val="2"/>
      <scheme val="minor"/>
    </font>
    <font>
      <b/>
      <sz val="10"/>
      <color theme="1"/>
      <name val="Calibri"/>
      <family val="2"/>
      <scheme val="minor"/>
    </font>
    <font>
      <sz val="10"/>
      <name val="Calibri"/>
      <family val="2"/>
      <scheme val="minor"/>
    </font>
    <font>
      <u/>
      <sz val="10"/>
      <color theme="10"/>
      <name val="Calibri"/>
      <family val="2"/>
      <scheme val="minor"/>
    </font>
    <font>
      <b/>
      <sz val="10"/>
      <name val="Calibri"/>
      <family val="2"/>
      <scheme val="minor"/>
    </font>
    <font>
      <vertAlign val="superscript"/>
      <sz val="11"/>
      <color theme="1"/>
      <name val="Calibri"/>
      <family val="2"/>
      <scheme val="minor"/>
    </font>
    <font>
      <vertAlign val="superscript"/>
      <sz val="12"/>
      <color theme="1"/>
      <name val="Calibri"/>
      <family val="2"/>
      <scheme val="minor"/>
    </font>
  </fonts>
  <fills count="8">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FF99"/>
        <bgColor indexed="64"/>
      </patternFill>
    </fill>
    <fill>
      <patternFill patternType="solid">
        <fgColor theme="8" tint="0.79998168889431442"/>
        <bgColor indexed="64"/>
      </patternFill>
    </fill>
  </fills>
  <borders count="25">
    <border>
      <left/>
      <right/>
      <top/>
      <bottom/>
      <diagonal/>
    </border>
    <border>
      <left style="thin">
        <color theme="4"/>
      </left>
      <right style="thin">
        <color theme="4"/>
      </right>
      <top style="thin">
        <color theme="4"/>
      </top>
      <bottom style="thin">
        <color theme="4"/>
      </bottom>
      <diagonal/>
    </border>
    <border>
      <left style="thin">
        <color theme="4"/>
      </left>
      <right/>
      <top style="thin">
        <color theme="4"/>
      </top>
      <bottom style="thin">
        <color theme="4"/>
      </bottom>
      <diagonal/>
    </border>
    <border>
      <left style="thin">
        <color theme="4"/>
      </left>
      <right style="thin">
        <color theme="4"/>
      </right>
      <top style="thin">
        <color theme="4"/>
      </top>
      <bottom/>
      <diagonal/>
    </border>
    <border>
      <left/>
      <right style="thin">
        <color theme="4"/>
      </right>
      <top style="thin">
        <color theme="4"/>
      </top>
      <bottom style="thin">
        <color theme="4"/>
      </bottom>
      <diagonal/>
    </border>
    <border>
      <left style="thin">
        <color theme="8"/>
      </left>
      <right style="thin">
        <color theme="8"/>
      </right>
      <top style="thin">
        <color theme="8"/>
      </top>
      <bottom style="thin">
        <color theme="8"/>
      </bottom>
      <diagonal/>
    </border>
    <border>
      <left style="thin">
        <color theme="8"/>
      </left>
      <right/>
      <top/>
      <bottom/>
      <diagonal/>
    </border>
    <border>
      <left style="thin">
        <color theme="8"/>
      </left>
      <right/>
      <top style="thin">
        <color theme="8"/>
      </top>
      <bottom style="thin">
        <color theme="8"/>
      </bottom>
      <diagonal/>
    </border>
    <border>
      <left/>
      <right style="medium">
        <color theme="8"/>
      </right>
      <top style="thin">
        <color theme="8"/>
      </top>
      <bottom style="medium">
        <color theme="8"/>
      </bottom>
      <diagonal/>
    </border>
    <border>
      <left style="thin">
        <color theme="8"/>
      </left>
      <right/>
      <top style="medium">
        <color theme="8"/>
      </top>
      <bottom style="thin">
        <color theme="8"/>
      </bottom>
      <diagonal/>
    </border>
    <border>
      <left/>
      <right/>
      <top style="medium">
        <color theme="8"/>
      </top>
      <bottom style="thin">
        <color theme="8"/>
      </bottom>
      <diagonal/>
    </border>
    <border>
      <left style="thin">
        <color theme="8"/>
      </left>
      <right/>
      <top style="thin">
        <color theme="8"/>
      </top>
      <bottom style="medium">
        <color theme="8"/>
      </bottom>
      <diagonal/>
    </border>
    <border>
      <left/>
      <right style="medium">
        <color theme="8"/>
      </right>
      <top style="thin">
        <color theme="8"/>
      </top>
      <bottom style="thin">
        <color theme="8"/>
      </bottom>
      <diagonal/>
    </border>
    <border>
      <left/>
      <right style="medium">
        <color theme="8"/>
      </right>
      <top style="medium">
        <color theme="8"/>
      </top>
      <bottom style="thin">
        <color theme="8"/>
      </bottom>
      <diagonal/>
    </border>
    <border>
      <left style="medium">
        <color theme="8"/>
      </left>
      <right style="thin">
        <color theme="8"/>
      </right>
      <top style="medium">
        <color theme="8"/>
      </top>
      <bottom/>
      <diagonal/>
    </border>
    <border>
      <left style="medium">
        <color theme="8"/>
      </left>
      <right style="thin">
        <color theme="8"/>
      </right>
      <top/>
      <bottom/>
      <diagonal/>
    </border>
    <border>
      <left style="medium">
        <color theme="8"/>
      </left>
      <right style="thin">
        <color theme="8"/>
      </right>
      <top/>
      <bottom style="medium">
        <color theme="8"/>
      </bottom>
      <diagonal/>
    </border>
    <border>
      <left style="thin">
        <color theme="4"/>
      </left>
      <right style="thin">
        <color theme="4"/>
      </right>
      <top/>
      <bottom style="thin">
        <color theme="4"/>
      </bottom>
      <diagonal/>
    </border>
    <border>
      <left style="thin">
        <color theme="4"/>
      </left>
      <right/>
      <top/>
      <bottom style="thin">
        <color theme="4"/>
      </bottom>
      <diagonal/>
    </border>
    <border>
      <left/>
      <right/>
      <top/>
      <bottom style="thin">
        <color theme="4"/>
      </bottom>
      <diagonal/>
    </border>
    <border>
      <left/>
      <right/>
      <top style="thin">
        <color theme="8"/>
      </top>
      <bottom style="thin">
        <color theme="8"/>
      </bottom>
      <diagonal/>
    </border>
    <border>
      <left/>
      <right/>
      <top style="thin">
        <color theme="8"/>
      </top>
      <bottom style="medium">
        <color theme="8"/>
      </bottom>
      <diagonal/>
    </border>
    <border>
      <left/>
      <right/>
      <top style="thin">
        <color theme="4"/>
      </top>
      <bottom style="thin">
        <color theme="4"/>
      </bottom>
      <diagonal/>
    </border>
    <border>
      <left style="thin">
        <color theme="8"/>
      </left>
      <right style="thin">
        <color theme="8"/>
      </right>
      <top style="thin">
        <color theme="8"/>
      </top>
      <bottom/>
      <diagonal/>
    </border>
    <border>
      <left/>
      <right style="thin">
        <color theme="4"/>
      </right>
      <top/>
      <bottom style="thin">
        <color theme="4"/>
      </bottom>
      <diagonal/>
    </border>
  </borders>
  <cellStyleXfs count="17">
    <xf numFmtId="0" fontId="0" fillId="0" borderId="0"/>
    <xf numFmtId="43" fontId="11" fillId="0" borderId="0" applyFont="0" applyFill="0" applyBorder="0" applyAlignment="0" applyProtection="0"/>
    <xf numFmtId="9" fontId="11" fillId="0" borderId="0" applyFont="0" applyFill="0" applyBorder="0" applyAlignment="0" applyProtection="0"/>
    <xf numFmtId="0" fontId="16" fillId="0" borderId="0"/>
    <xf numFmtId="43" fontId="18" fillId="0" borderId="0" applyFont="0" applyFill="0" applyBorder="0" applyAlignment="0" applyProtection="0"/>
    <xf numFmtId="3" fontId="18" fillId="0" borderId="0" applyFont="0" applyFill="0" applyBorder="0" applyAlignment="0" applyProtection="0"/>
    <xf numFmtId="0" fontId="19" fillId="0" borderId="0"/>
    <xf numFmtId="0" fontId="20" fillId="0" borderId="0"/>
    <xf numFmtId="0" fontId="18" fillId="0" borderId="0"/>
    <xf numFmtId="0" fontId="21" fillId="0" borderId="0"/>
    <xf numFmtId="43" fontId="18" fillId="0" borderId="0" applyFont="0" applyFill="0" applyBorder="0" applyAlignment="0" applyProtection="0"/>
    <xf numFmtId="0" fontId="18" fillId="0" borderId="0"/>
    <xf numFmtId="0" fontId="22" fillId="0" borderId="0" applyNumberFormat="0" applyFill="0" applyBorder="0" applyAlignment="0" applyProtection="0"/>
    <xf numFmtId="0" fontId="24" fillId="0" borderId="0"/>
    <xf numFmtId="0" fontId="17" fillId="0" borderId="0"/>
    <xf numFmtId="0" fontId="25" fillId="0" borderId="0" applyNumberFormat="0" applyFill="0" applyBorder="0" applyAlignment="0" applyProtection="0"/>
    <xf numFmtId="0" fontId="11" fillId="0" borderId="0"/>
  </cellStyleXfs>
  <cellXfs count="140">
    <xf numFmtId="0" fontId="0" fillId="0" borderId="0" xfId="0"/>
    <xf numFmtId="0" fontId="1" fillId="0" borderId="0" xfId="0" applyFont="1" applyAlignment="1">
      <alignment vertical="top"/>
    </xf>
    <xf numFmtId="0" fontId="7" fillId="2" borderId="0" xfId="0" applyFont="1" applyFill="1"/>
    <xf numFmtId="0" fontId="8" fillId="2" borderId="0" xfId="0" applyFont="1" applyFill="1" applyAlignment="1">
      <alignment horizontal="left" vertical="top"/>
    </xf>
    <xf numFmtId="0" fontId="8" fillId="2" borderId="0" xfId="0" applyFont="1" applyFill="1" applyAlignment="1">
      <alignment horizontal="center" vertical="top"/>
    </xf>
    <xf numFmtId="0" fontId="9" fillId="2" borderId="0" xfId="0" applyFont="1" applyFill="1" applyAlignment="1">
      <alignment horizontal="center" vertical="top"/>
    </xf>
    <xf numFmtId="0" fontId="2" fillId="3" borderId="0" xfId="0" applyFont="1" applyFill="1"/>
    <xf numFmtId="0" fontId="5" fillId="2" borderId="1" xfId="0" applyFont="1" applyFill="1" applyBorder="1" applyAlignment="1">
      <alignment vertical="top" wrapText="1"/>
    </xf>
    <xf numFmtId="0" fontId="2" fillId="0" borderId="1" xfId="0" applyFont="1" applyBorder="1" applyAlignment="1">
      <alignment vertical="top" wrapText="1"/>
    </xf>
    <xf numFmtId="0" fontId="2" fillId="0" borderId="1" xfId="0" applyFont="1" applyBorder="1" applyAlignment="1">
      <alignment horizontal="center" vertical="top" wrapText="1"/>
    </xf>
    <xf numFmtId="0" fontId="5" fillId="3" borderId="0" xfId="0" applyFont="1" applyFill="1" applyAlignment="1">
      <alignment wrapText="1"/>
    </xf>
    <xf numFmtId="0" fontId="5" fillId="3" borderId="0" xfId="0" applyFont="1" applyFill="1"/>
    <xf numFmtId="0" fontId="2" fillId="3" borderId="0" xfId="0" applyFont="1" applyFill="1" applyAlignment="1">
      <alignment horizontal="left" vertical="center" wrapText="1"/>
    </xf>
    <xf numFmtId="44" fontId="2" fillId="3" borderId="0" xfId="0" applyNumberFormat="1" applyFont="1" applyFill="1" applyAlignment="1">
      <alignment horizontal="center" vertical="center" wrapText="1"/>
    </xf>
    <xf numFmtId="0" fontId="6" fillId="3" borderId="0" xfId="0" applyFont="1" applyFill="1"/>
    <xf numFmtId="0" fontId="6" fillId="3" borderId="0" xfId="0" applyFont="1" applyFill="1" applyAlignment="1">
      <alignment vertical="top"/>
    </xf>
    <xf numFmtId="0" fontId="5" fillId="3" borderId="0" xfId="0" applyFont="1" applyFill="1" applyAlignment="1">
      <alignment vertical="top"/>
    </xf>
    <xf numFmtId="0" fontId="5" fillId="3" borderId="0" xfId="0" applyFont="1" applyFill="1" applyAlignment="1">
      <alignment horizontal="center" vertical="top" wrapText="1"/>
    </xf>
    <xf numFmtId="0" fontId="9" fillId="2" borderId="0" xfId="0" applyFont="1" applyFill="1" applyAlignment="1">
      <alignment horizontal="left" vertical="top" wrapText="1"/>
    </xf>
    <xf numFmtId="0" fontId="5" fillId="3" borderId="0" xfId="0" applyFont="1" applyFill="1" applyAlignment="1">
      <alignment vertical="top" wrapText="1"/>
    </xf>
    <xf numFmtId="0" fontId="2" fillId="5" borderId="1" xfId="0" applyFont="1" applyFill="1" applyBorder="1" applyAlignment="1">
      <alignment vertical="center" wrapText="1"/>
    </xf>
    <xf numFmtId="9" fontId="5" fillId="4" borderId="1" xfId="2" applyFont="1" applyFill="1" applyBorder="1" applyAlignment="1">
      <alignment horizontal="center" vertical="top"/>
    </xf>
    <xf numFmtId="0" fontId="5" fillId="4" borderId="1" xfId="0" applyFont="1" applyFill="1" applyBorder="1" applyAlignment="1">
      <alignment horizontal="center" vertical="top"/>
    </xf>
    <xf numFmtId="0" fontId="7" fillId="0" borderId="0" xfId="0" applyFont="1"/>
    <xf numFmtId="0" fontId="0" fillId="2" borderId="0" xfId="0" applyFill="1"/>
    <xf numFmtId="0" fontId="0" fillId="3" borderId="0" xfId="0" applyFill="1"/>
    <xf numFmtId="0" fontId="0" fillId="0" borderId="0" xfId="0" applyAlignment="1">
      <alignment vertical="top"/>
    </xf>
    <xf numFmtId="0" fontId="0" fillId="0" borderId="0" xfId="0" applyAlignment="1">
      <alignment horizontal="center" vertical="top"/>
    </xf>
    <xf numFmtId="0" fontId="3" fillId="2" borderId="2" xfId="0" applyFont="1" applyFill="1" applyBorder="1" applyAlignment="1">
      <alignment vertical="center" wrapText="1"/>
    </xf>
    <xf numFmtId="0" fontId="5" fillId="0" borderId="0" xfId="0" applyFont="1" applyAlignment="1">
      <alignment wrapText="1"/>
    </xf>
    <xf numFmtId="0" fontId="5" fillId="0" borderId="3" xfId="0" applyFont="1" applyBorder="1" applyAlignment="1">
      <alignment horizontal="left" vertical="top" wrapText="1"/>
    </xf>
    <xf numFmtId="0" fontId="5" fillId="6" borderId="5" xfId="0" applyFont="1" applyFill="1" applyBorder="1" applyAlignment="1">
      <alignment horizontal="left" vertical="top" wrapText="1"/>
    </xf>
    <xf numFmtId="0" fontId="0" fillId="3" borderId="0" xfId="0" applyFill="1" applyAlignment="1">
      <alignment horizontal="right" vertical="top"/>
    </xf>
    <xf numFmtId="0" fontId="0" fillId="3" borderId="0" xfId="0" applyFill="1" applyAlignment="1">
      <alignment horizontal="center" vertical="top"/>
    </xf>
    <xf numFmtId="0" fontId="0" fillId="3" borderId="0" xfId="0" applyFill="1" applyAlignment="1">
      <alignment vertical="top"/>
    </xf>
    <xf numFmtId="0" fontId="5" fillId="2" borderId="1" xfId="0" applyFont="1" applyFill="1" applyBorder="1" applyAlignment="1">
      <alignment horizontal="center" vertical="top" wrapText="1"/>
    </xf>
    <xf numFmtId="1" fontId="7" fillId="2" borderId="0" xfId="0" applyNumberFormat="1" applyFont="1" applyFill="1" applyAlignment="1">
      <alignment horizontal="right"/>
    </xf>
    <xf numFmtId="1" fontId="0" fillId="2" borderId="0" xfId="0" applyNumberFormat="1" applyFill="1" applyAlignment="1">
      <alignment horizontal="right"/>
    </xf>
    <xf numFmtId="1" fontId="5" fillId="3" borderId="0" xfId="0" applyNumberFormat="1" applyFont="1" applyFill="1" applyAlignment="1">
      <alignment horizontal="right" vertical="top"/>
    </xf>
    <xf numFmtId="1" fontId="5" fillId="3" borderId="0" xfId="0" applyNumberFormat="1" applyFont="1" applyFill="1" applyAlignment="1">
      <alignment horizontal="right" vertical="top" wrapText="1"/>
    </xf>
    <xf numFmtId="1" fontId="5" fillId="3" borderId="0" xfId="0" applyNumberFormat="1" applyFont="1" applyFill="1" applyAlignment="1">
      <alignment horizontal="right"/>
    </xf>
    <xf numFmtId="1" fontId="5" fillId="0" borderId="0" xfId="0" applyNumberFormat="1" applyFont="1" applyAlignment="1">
      <alignment horizontal="right"/>
    </xf>
    <xf numFmtId="1" fontId="5" fillId="6" borderId="5" xfId="0" applyNumberFormat="1" applyFont="1" applyFill="1" applyBorder="1" applyAlignment="1">
      <alignment horizontal="right" vertical="center"/>
    </xf>
    <xf numFmtId="1" fontId="0" fillId="3" borderId="0" xfId="0" applyNumberFormat="1" applyFill="1" applyAlignment="1">
      <alignment horizontal="right" vertical="top"/>
    </xf>
    <xf numFmtId="1" fontId="0" fillId="0" borderId="0" xfId="0" applyNumberFormat="1" applyAlignment="1">
      <alignment horizontal="right" vertical="top"/>
    </xf>
    <xf numFmtId="0" fontId="2" fillId="3" borderId="0" xfId="0" applyFont="1" applyFill="1" applyAlignment="1">
      <alignment horizontal="center" vertical="center" wrapText="1"/>
    </xf>
    <xf numFmtId="0" fontId="2" fillId="3" borderId="0" xfId="0" applyFont="1" applyFill="1" applyAlignment="1">
      <alignment horizontal="center"/>
    </xf>
    <xf numFmtId="0" fontId="6" fillId="3" borderId="0" xfId="0" applyFont="1" applyFill="1" applyAlignment="1">
      <alignment horizontal="center" vertical="top"/>
    </xf>
    <xf numFmtId="0" fontId="5" fillId="4" borderId="1" xfId="0" applyFont="1" applyFill="1" applyBorder="1" applyAlignment="1">
      <alignment vertical="top"/>
    </xf>
    <xf numFmtId="0" fontId="0" fillId="3" borderId="0" xfId="0" applyFill="1" applyAlignment="1">
      <alignment horizontal="center"/>
    </xf>
    <xf numFmtId="0" fontId="0" fillId="0" borderId="0" xfId="0" applyAlignment="1">
      <alignment horizontal="center"/>
    </xf>
    <xf numFmtId="1" fontId="5" fillId="2" borderId="1" xfId="0" applyNumberFormat="1" applyFont="1" applyFill="1" applyBorder="1" applyAlignment="1">
      <alignment horizontal="center" vertical="top" wrapText="1"/>
    </xf>
    <xf numFmtId="1" fontId="5" fillId="4" borderId="1" xfId="0" applyNumberFormat="1" applyFont="1" applyFill="1" applyBorder="1" applyAlignment="1">
      <alignment horizontal="center" vertical="top"/>
    </xf>
    <xf numFmtId="0" fontId="14" fillId="6" borderId="1"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1" xfId="0" applyFont="1" applyFill="1" applyBorder="1" applyAlignment="1">
      <alignment horizontal="center" vertical="center" wrapText="1"/>
    </xf>
    <xf numFmtId="0" fontId="3" fillId="4" borderId="3" xfId="0" applyFont="1" applyFill="1" applyBorder="1" applyAlignment="1">
      <alignment vertical="top" wrapText="1"/>
    </xf>
    <xf numFmtId="9" fontId="5" fillId="4" borderId="3" xfId="2" applyFont="1" applyFill="1" applyBorder="1" applyAlignment="1">
      <alignment horizontal="center" vertical="top"/>
    </xf>
    <xf numFmtId="0" fontId="5" fillId="4" borderId="1" xfId="0" applyFont="1" applyFill="1" applyBorder="1" applyAlignment="1">
      <alignment vertical="top" wrapText="1"/>
    </xf>
    <xf numFmtId="0" fontId="0" fillId="0" borderId="1" xfId="0" applyBorder="1" applyAlignment="1">
      <alignment horizontal="center" vertical="top"/>
    </xf>
    <xf numFmtId="0" fontId="13" fillId="0" borderId="0" xfId="0" applyFont="1" applyAlignment="1">
      <alignment vertical="top"/>
    </xf>
    <xf numFmtId="0" fontId="24" fillId="6" borderId="4" xfId="0" applyFont="1" applyFill="1" applyBorder="1" applyAlignment="1">
      <alignment horizontal="center" vertical="center" wrapText="1"/>
    </xf>
    <xf numFmtId="0" fontId="24" fillId="6" borderId="17" xfId="0" applyFont="1" applyFill="1" applyBorder="1" applyAlignment="1">
      <alignment horizontal="center" vertical="center" wrapText="1"/>
    </xf>
    <xf numFmtId="0" fontId="17" fillId="0" borderId="0" xfId="0" applyFont="1" applyAlignment="1">
      <alignment vertical="top"/>
    </xf>
    <xf numFmtId="0" fontId="5" fillId="2" borderId="23" xfId="0" applyFont="1" applyFill="1" applyBorder="1" applyAlignment="1">
      <alignment horizontal="center" vertical="top" wrapText="1"/>
    </xf>
    <xf numFmtId="0" fontId="14" fillId="6" borderId="17" xfId="0" applyFont="1" applyFill="1" applyBorder="1" applyAlignment="1">
      <alignment horizontal="center" vertical="center" wrapText="1"/>
    </xf>
    <xf numFmtId="164" fontId="5" fillId="2" borderId="1" xfId="0" applyNumberFormat="1" applyFont="1" applyFill="1" applyBorder="1" applyAlignment="1">
      <alignment horizontal="center" vertical="top" wrapText="1"/>
    </xf>
    <xf numFmtId="0" fontId="7" fillId="2" borderId="0" xfId="0" applyFont="1" applyFill="1" applyAlignment="1">
      <alignment horizontal="center" vertical="top"/>
    </xf>
    <xf numFmtId="0" fontId="0" fillId="2" borderId="0" xfId="0" applyFill="1" applyAlignment="1">
      <alignment horizontal="center" vertical="top"/>
    </xf>
    <xf numFmtId="0" fontId="6" fillId="5" borderId="1" xfId="0" applyFont="1" applyFill="1" applyBorder="1" applyAlignment="1">
      <alignment horizontal="center" vertical="top"/>
    </xf>
    <xf numFmtId="0" fontId="6" fillId="5" borderId="3" xfId="0" applyFont="1" applyFill="1" applyBorder="1" applyAlignment="1">
      <alignment horizontal="center" vertical="top"/>
    </xf>
    <xf numFmtId="0" fontId="6" fillId="5" borderId="5" xfId="0" applyFont="1" applyFill="1" applyBorder="1" applyAlignment="1">
      <alignment horizontal="center" vertical="top" wrapText="1"/>
    </xf>
    <xf numFmtId="0" fontId="6" fillId="0" borderId="0" xfId="0" applyFont="1" applyAlignment="1">
      <alignment horizontal="center" vertical="top"/>
    </xf>
    <xf numFmtId="0" fontId="5" fillId="4" borderId="1" xfId="0" applyFont="1" applyFill="1" applyBorder="1" applyAlignment="1">
      <alignment horizontal="center" vertical="top" wrapText="1"/>
    </xf>
    <xf numFmtId="0" fontId="2" fillId="0" borderId="1" xfId="0" quotePrefix="1" applyFont="1" applyBorder="1" applyAlignment="1">
      <alignment horizontal="center" vertical="top" wrapText="1"/>
    </xf>
    <xf numFmtId="0" fontId="3" fillId="4" borderId="1" xfId="0" applyFont="1" applyFill="1" applyBorder="1" applyAlignment="1">
      <alignment horizontal="center" vertical="top" wrapText="1"/>
    </xf>
    <xf numFmtId="0" fontId="2" fillId="0" borderId="2" xfId="0" quotePrefix="1" applyFont="1" applyBorder="1" applyAlignment="1">
      <alignment horizontal="center" vertical="top" wrapText="1"/>
    </xf>
    <xf numFmtId="164" fontId="4" fillId="4" borderId="1" xfId="0" applyNumberFormat="1" applyFont="1" applyFill="1" applyBorder="1" applyAlignment="1">
      <alignment horizontal="center" vertical="top" wrapText="1"/>
    </xf>
    <xf numFmtId="164" fontId="5" fillId="4" borderId="1" xfId="0" applyNumberFormat="1" applyFont="1" applyFill="1" applyBorder="1" applyAlignment="1">
      <alignment horizontal="center" vertical="top" wrapText="1"/>
    </xf>
    <xf numFmtId="9" fontId="2" fillId="6" borderId="1" xfId="2" applyFont="1" applyFill="1" applyBorder="1" applyAlignment="1">
      <alignment horizontal="center" vertical="top" wrapText="1"/>
    </xf>
    <xf numFmtId="1" fontId="2" fillId="0" borderId="1" xfId="0" applyNumberFormat="1" applyFont="1" applyBorder="1" applyAlignment="1">
      <alignment horizontal="center" vertical="top" wrapText="1"/>
    </xf>
    <xf numFmtId="164" fontId="2" fillId="6" borderId="1" xfId="0" applyNumberFormat="1" applyFont="1" applyFill="1" applyBorder="1" applyAlignment="1">
      <alignment horizontal="center" vertical="top" wrapText="1"/>
    </xf>
    <xf numFmtId="9" fontId="2" fillId="6" borderId="4" xfId="2" applyFont="1" applyFill="1" applyBorder="1" applyAlignment="1">
      <alignment horizontal="center" vertical="top" wrapText="1"/>
    </xf>
    <xf numFmtId="1" fontId="2" fillId="0" borderId="1" xfId="1" applyNumberFormat="1" applyFont="1" applyFill="1" applyBorder="1" applyAlignment="1">
      <alignment horizontal="center" vertical="top" wrapText="1"/>
    </xf>
    <xf numFmtId="1" fontId="4" fillId="4" borderId="1" xfId="0" applyNumberFormat="1" applyFont="1" applyFill="1" applyBorder="1" applyAlignment="1">
      <alignment horizontal="center" vertical="top" wrapText="1"/>
    </xf>
    <xf numFmtId="0" fontId="2" fillId="0" borderId="1" xfId="0" applyFont="1" applyBorder="1" applyAlignment="1">
      <alignment horizontal="left" vertical="top" wrapText="1"/>
    </xf>
    <xf numFmtId="1" fontId="5" fillId="4" borderId="1" xfId="2" applyNumberFormat="1" applyFont="1" applyFill="1" applyBorder="1" applyAlignment="1">
      <alignment horizontal="center" vertical="top"/>
    </xf>
    <xf numFmtId="44" fontId="3" fillId="3" borderId="2" xfId="0" applyNumberFormat="1" applyFont="1" applyFill="1" applyBorder="1" applyAlignment="1">
      <alignment horizontal="center" vertical="top" wrapText="1"/>
    </xf>
    <xf numFmtId="44" fontId="0" fillId="3" borderId="2" xfId="0" applyNumberFormat="1" applyFill="1" applyBorder="1" applyAlignment="1">
      <alignment horizontal="center" vertical="top"/>
    </xf>
    <xf numFmtId="44" fontId="23" fillId="7" borderId="1" xfId="0" applyNumberFormat="1" applyFont="1" applyFill="1" applyBorder="1" applyAlignment="1">
      <alignment horizontal="left" vertical="top" wrapText="1"/>
    </xf>
    <xf numFmtId="164" fontId="26" fillId="7" borderId="1" xfId="0" applyNumberFormat="1" applyFont="1" applyFill="1" applyBorder="1" applyAlignment="1">
      <alignment horizontal="left" vertical="top" wrapText="1"/>
    </xf>
    <xf numFmtId="0" fontId="10" fillId="3" borderId="0" xfId="0" applyFont="1" applyFill="1" applyAlignment="1">
      <alignment horizontal="left" vertical="center"/>
    </xf>
    <xf numFmtId="0" fontId="2" fillId="3" borderId="0" xfId="0" applyFont="1" applyFill="1" applyAlignment="1">
      <alignment horizontal="left" vertical="top"/>
    </xf>
    <xf numFmtId="0" fontId="2" fillId="3" borderId="0" xfId="0" applyFont="1" applyFill="1" applyAlignment="1">
      <alignment horizontal="left" vertical="center"/>
    </xf>
    <xf numFmtId="0" fontId="2" fillId="3" borderId="1" xfId="0" quotePrefix="1" applyFont="1" applyFill="1" applyBorder="1" applyAlignment="1">
      <alignment horizontal="center" vertical="top" wrapText="1"/>
    </xf>
    <xf numFmtId="0" fontId="2" fillId="3" borderId="1" xfId="0" applyFont="1" applyFill="1" applyBorder="1" applyAlignment="1">
      <alignment vertical="top" wrapText="1"/>
    </xf>
    <xf numFmtId="0" fontId="0" fillId="3" borderId="1" xfId="0" applyFill="1" applyBorder="1" applyAlignment="1">
      <alignment horizontal="center" vertical="top"/>
    </xf>
    <xf numFmtId="1" fontId="2" fillId="3" borderId="1" xfId="0" applyNumberFormat="1" applyFont="1" applyFill="1" applyBorder="1" applyAlignment="1">
      <alignment horizontal="center" vertical="top" wrapText="1"/>
    </xf>
    <xf numFmtId="0" fontId="0" fillId="0" borderId="1" xfId="0" applyFill="1" applyBorder="1" applyAlignment="1">
      <alignment horizontal="center" vertical="top"/>
    </xf>
    <xf numFmtId="1" fontId="2" fillId="0" borderId="1" xfId="0" applyNumberFormat="1" applyFont="1" applyFill="1" applyBorder="1" applyAlignment="1">
      <alignment horizontal="center" vertical="top" wrapText="1"/>
    </xf>
    <xf numFmtId="0" fontId="0" fillId="0" borderId="0" xfId="0" applyFill="1" applyAlignment="1">
      <alignment vertical="top"/>
    </xf>
    <xf numFmtId="0" fontId="6" fillId="0" borderId="1" xfId="0" quotePrefix="1" applyFont="1" applyBorder="1" applyAlignment="1">
      <alignment horizontal="center" vertical="top" wrapText="1"/>
    </xf>
    <xf numFmtId="0" fontId="16" fillId="0" borderId="1" xfId="0" applyFont="1" applyBorder="1" applyAlignment="1">
      <alignment vertical="top"/>
    </xf>
    <xf numFmtId="0" fontId="13" fillId="0" borderId="1" xfId="0" applyFont="1" applyBorder="1" applyAlignment="1">
      <alignment horizontal="center" vertical="top"/>
    </xf>
    <xf numFmtId="9" fontId="6" fillId="6" borderId="17" xfId="2" applyFont="1" applyFill="1" applyBorder="1" applyAlignment="1">
      <alignment horizontal="center" vertical="top" wrapText="1"/>
    </xf>
    <xf numFmtId="1" fontId="6" fillId="0" borderId="17" xfId="1" applyNumberFormat="1" applyFont="1" applyFill="1" applyBorder="1" applyAlignment="1">
      <alignment horizontal="center" vertical="top" wrapText="1"/>
    </xf>
    <xf numFmtId="164" fontId="6" fillId="6" borderId="17" xfId="0" applyNumberFormat="1" applyFont="1" applyFill="1" applyBorder="1" applyAlignment="1">
      <alignment horizontal="center" vertical="top" wrapText="1"/>
    </xf>
    <xf numFmtId="9" fontId="6" fillId="6" borderId="1" xfId="2" applyFont="1" applyFill="1" applyBorder="1" applyAlignment="1">
      <alignment horizontal="center" vertical="top" wrapText="1"/>
    </xf>
    <xf numFmtId="1" fontId="6" fillId="0" borderId="1" xfId="1" applyNumberFormat="1" applyFont="1" applyFill="1" applyBorder="1" applyAlignment="1">
      <alignment horizontal="center" vertical="top" wrapText="1"/>
    </xf>
    <xf numFmtId="164" fontId="6" fillId="6" borderId="1" xfId="0" applyNumberFormat="1" applyFont="1" applyFill="1" applyBorder="1" applyAlignment="1">
      <alignment horizontal="center" vertical="top" wrapText="1"/>
    </xf>
    <xf numFmtId="0" fontId="13" fillId="6" borderId="4" xfId="0" applyFont="1" applyFill="1" applyBorder="1" applyAlignment="1">
      <alignment horizontal="center" vertical="center" wrapText="1"/>
    </xf>
    <xf numFmtId="44" fontId="5" fillId="3" borderId="1" xfId="0" applyNumberFormat="1" applyFont="1" applyFill="1" applyBorder="1" applyAlignment="1">
      <alignment horizontal="center" vertical="top" wrapText="1"/>
    </xf>
    <xf numFmtId="44" fontId="5" fillId="3" borderId="2" xfId="0" applyNumberFormat="1" applyFont="1" applyFill="1" applyBorder="1" applyAlignment="1">
      <alignment horizontal="center" vertical="top" wrapText="1"/>
    </xf>
    <xf numFmtId="0" fontId="2" fillId="0" borderId="1" xfId="0" applyFont="1" applyFill="1" applyBorder="1" applyAlignment="1">
      <alignment vertical="top" wrapText="1"/>
    </xf>
    <xf numFmtId="0" fontId="2" fillId="0" borderId="3" xfId="0" applyFont="1" applyBorder="1" applyAlignment="1">
      <alignment vertical="top" wrapText="1"/>
    </xf>
    <xf numFmtId="0" fontId="6" fillId="3" borderId="1" xfId="0" applyFont="1" applyFill="1" applyBorder="1" applyAlignment="1">
      <alignment vertical="top" wrapText="1"/>
    </xf>
    <xf numFmtId="0" fontId="3" fillId="2" borderId="5" xfId="0" applyFont="1" applyFill="1" applyBorder="1" applyAlignment="1">
      <alignment horizontal="center" vertical="center" wrapText="1"/>
    </xf>
    <xf numFmtId="0" fontId="5" fillId="3" borderId="6" xfId="0" applyFont="1" applyFill="1" applyBorder="1" applyAlignment="1">
      <alignment horizontal="left" vertical="center" wrapText="1"/>
    </xf>
    <xf numFmtId="0" fontId="5" fillId="4" borderId="2" xfId="0" applyFont="1" applyFill="1" applyBorder="1" applyAlignment="1">
      <alignment horizontal="center" vertical="top" wrapText="1"/>
    </xf>
    <xf numFmtId="0" fontId="5" fillId="4" borderId="22" xfId="0" applyFont="1" applyFill="1" applyBorder="1" applyAlignment="1">
      <alignment horizontal="center" vertical="top" wrapText="1"/>
    </xf>
    <xf numFmtId="0" fontId="5" fillId="4" borderId="19" xfId="0" applyFont="1" applyFill="1" applyBorder="1" applyAlignment="1">
      <alignment horizontal="center" vertical="top" wrapText="1"/>
    </xf>
    <xf numFmtId="0" fontId="5" fillId="4" borderId="24" xfId="0" applyFont="1" applyFill="1" applyBorder="1" applyAlignment="1">
      <alignment horizontal="center" vertical="top" wrapText="1"/>
    </xf>
    <xf numFmtId="0" fontId="2" fillId="3" borderId="14" xfId="0" applyFont="1" applyFill="1" applyBorder="1" applyAlignment="1">
      <alignment horizontal="left" vertical="top" wrapText="1"/>
    </xf>
    <xf numFmtId="0" fontId="2" fillId="3" borderId="15" xfId="0" applyFont="1" applyFill="1" applyBorder="1" applyAlignment="1">
      <alignment horizontal="left" vertical="top" wrapText="1"/>
    </xf>
    <xf numFmtId="0" fontId="2" fillId="3" borderId="16" xfId="0" applyFont="1" applyFill="1" applyBorder="1" applyAlignment="1">
      <alignment horizontal="left" vertical="top" wrapText="1"/>
    </xf>
    <xf numFmtId="0" fontId="1" fillId="3" borderId="9" xfId="0" applyFont="1" applyFill="1" applyBorder="1" applyAlignment="1">
      <alignment horizontal="center" vertical="center" wrapText="1"/>
    </xf>
    <xf numFmtId="0" fontId="1" fillId="3" borderId="10" xfId="0" applyFont="1" applyFill="1" applyBorder="1" applyAlignment="1">
      <alignment horizontal="center" vertical="center" wrapText="1"/>
    </xf>
    <xf numFmtId="0" fontId="1" fillId="3" borderId="13" xfId="0" applyFont="1" applyFill="1" applyBorder="1" applyAlignment="1">
      <alignment horizontal="center" vertical="center" wrapText="1"/>
    </xf>
    <xf numFmtId="0" fontId="1" fillId="3" borderId="7" xfId="0" applyFont="1" applyFill="1" applyBorder="1" applyAlignment="1">
      <alignment horizontal="center" vertical="top"/>
    </xf>
    <xf numFmtId="0" fontId="1" fillId="3" borderId="20" xfId="0" applyFont="1" applyFill="1" applyBorder="1" applyAlignment="1">
      <alignment horizontal="center" vertical="top"/>
    </xf>
    <xf numFmtId="0" fontId="1" fillId="3" borderId="12" xfId="0" applyFont="1" applyFill="1" applyBorder="1" applyAlignment="1">
      <alignment horizontal="center" vertical="top"/>
    </xf>
    <xf numFmtId="0" fontId="1" fillId="3" borderId="11" xfId="0" applyFont="1" applyFill="1" applyBorder="1" applyAlignment="1">
      <alignment horizontal="center" vertical="top"/>
    </xf>
    <xf numFmtId="0" fontId="1" fillId="3" borderId="21" xfId="0" applyFont="1" applyFill="1" applyBorder="1" applyAlignment="1">
      <alignment horizontal="center" vertical="top"/>
    </xf>
    <xf numFmtId="0" fontId="1" fillId="3" borderId="8" xfId="0" applyFont="1" applyFill="1" applyBorder="1" applyAlignment="1">
      <alignment horizontal="center" vertical="top"/>
    </xf>
    <xf numFmtId="0" fontId="3" fillId="7" borderId="2" xfId="0" applyFont="1" applyFill="1" applyBorder="1" applyAlignment="1">
      <alignment horizontal="center" vertical="top" wrapText="1"/>
    </xf>
    <xf numFmtId="0" fontId="3" fillId="7" borderId="22" xfId="0" applyFont="1" applyFill="1" applyBorder="1" applyAlignment="1">
      <alignment horizontal="center" vertical="top" wrapText="1"/>
    </xf>
    <xf numFmtId="0" fontId="3" fillId="7" borderId="4" xfId="0" applyFont="1" applyFill="1" applyBorder="1" applyAlignment="1">
      <alignment horizontal="center" vertical="top" wrapText="1"/>
    </xf>
    <xf numFmtId="166" fontId="15" fillId="3" borderId="17" xfId="0" applyNumberFormat="1" applyFont="1" applyFill="1" applyBorder="1" applyAlignment="1">
      <alignment horizontal="center" vertical="center" wrapText="1"/>
    </xf>
    <xf numFmtId="166" fontId="15" fillId="3" borderId="18" xfId="0" applyNumberFormat="1" applyFont="1" applyFill="1" applyBorder="1" applyAlignment="1">
      <alignment horizontal="center" vertical="center" wrapText="1"/>
    </xf>
    <xf numFmtId="0" fontId="5" fillId="0" borderId="1" xfId="0" applyFont="1" applyBorder="1" applyAlignment="1">
      <alignment horizontal="left" vertical="top"/>
    </xf>
  </cellXfs>
  <cellStyles count="17">
    <cellStyle name="Comma" xfId="1" builtinId="3"/>
    <cellStyle name="Comma 2" xfId="10" xr:uid="{00000000-0005-0000-0000-000001000000}"/>
    <cellStyle name="Comma 3" xfId="4" xr:uid="{00000000-0005-0000-0000-00002F000000}"/>
    <cellStyle name="Comma0" xfId="5" xr:uid="{00000000-0005-0000-0000-000002000000}"/>
    <cellStyle name="Explanatory Text 2" xfId="12" xr:uid="{00000000-0005-0000-0000-000032000000}"/>
    <cellStyle name="Hyperlink 2" xfId="15" xr:uid="{FABF747B-A5C9-4514-856D-8A5D19FDA178}"/>
    <cellStyle name="Normal" xfId="0" builtinId="0"/>
    <cellStyle name="Normal 2" xfId="9" xr:uid="{00000000-0005-0000-0000-000005000000}"/>
    <cellStyle name="Normal 2 2" xfId="13" xr:uid="{07A9B10C-FC75-4DF6-9AE3-E11B8E797DED}"/>
    <cellStyle name="Normal 3" xfId="8" xr:uid="{00000000-0005-0000-0000-000006000000}"/>
    <cellStyle name="Normal 4" xfId="11" xr:uid="{00000000-0005-0000-0000-000007000000}"/>
    <cellStyle name="Normal 5" xfId="14" xr:uid="{58B9504A-D064-4BBF-B68D-EE9C9AF1BCBC}"/>
    <cellStyle name="Normal 6" xfId="3" xr:uid="{00000000-0005-0000-0000-000035000000}"/>
    <cellStyle name="Normal 7 10" xfId="16" xr:uid="{95FE33E8-B9F2-441F-841E-BB087B9BCC12}"/>
    <cellStyle name="OPSKRIF" xfId="6" xr:uid="{00000000-0005-0000-0000-000008000000}"/>
    <cellStyle name="OPSKRIFTE" xfId="7" xr:uid="{00000000-0005-0000-0000-000009000000}"/>
    <cellStyle name="Percent" xfId="2" builtinId="5"/>
  </cellStyles>
  <dxfs count="0"/>
  <tableStyles count="0" defaultTableStyle="TableStyleMedium2" defaultPivotStyle="PivotStyleLight16"/>
  <colors>
    <mruColors>
      <color rgb="FFFFFF99"/>
      <color rgb="FFFFFF00"/>
      <color rgb="FFCCFFCC"/>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12" Type="http://schemas.openxmlformats.org/officeDocument/2006/relationships/customXml" Target="../customXml/item7.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11" Type="http://schemas.openxmlformats.org/officeDocument/2006/relationships/customXml" Target="../customXml/item6.xml"/><Relationship Id="rId5" Type="http://schemas.openxmlformats.org/officeDocument/2006/relationships/calcChain" Target="calcChain.xml"/><Relationship Id="rId10" Type="http://schemas.openxmlformats.org/officeDocument/2006/relationships/customXml" Target="../customXml/item5.xml"/><Relationship Id="rId4" Type="http://schemas.openxmlformats.org/officeDocument/2006/relationships/sharedStrings" Target="sharedStrings.xml"/><Relationship Id="rId9"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0</xdr:col>
      <xdr:colOff>689298</xdr:colOff>
      <xdr:row>1</xdr:row>
      <xdr:rowOff>286372</xdr:rowOff>
    </xdr:to>
    <xdr:pic>
      <xdr:nvPicPr>
        <xdr:cNvPr id="2" name="Picture 1" descr="SITA Logo">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66725" cy="60428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O195"/>
  <sheetViews>
    <sheetView tabSelected="1" zoomScale="60" zoomScaleNormal="60" workbookViewId="0">
      <selection activeCell="F4" sqref="F4"/>
    </sheetView>
  </sheetViews>
  <sheetFormatPr defaultColWidth="9.109375" defaultRowHeight="14.4" x14ac:dyDescent="0.3"/>
  <cols>
    <col min="1" max="1" width="13.5546875" style="27" customWidth="1"/>
    <col min="2" max="2" width="73" style="26" customWidth="1"/>
    <col min="3" max="3" width="18.33203125" style="27" customWidth="1"/>
    <col min="4" max="4" width="10.6640625" style="27" customWidth="1"/>
    <col min="5" max="5" width="8.44140625" style="44" bestFit="1" customWidth="1"/>
    <col min="6" max="8" width="40.6640625" style="26" customWidth="1"/>
    <col min="9" max="9" width="32.6640625" style="26" customWidth="1"/>
    <col min="10" max="10" width="36.6640625" style="26" customWidth="1"/>
    <col min="11" max="16384" width="9.109375" style="26"/>
  </cols>
  <sheetData>
    <row r="1" spans="1:15" s="23" customFormat="1" ht="31.2" x14ac:dyDescent="0.6">
      <c r="A1" s="67"/>
      <c r="B1" s="3" t="s">
        <v>0</v>
      </c>
      <c r="C1" s="4"/>
      <c r="D1" s="4"/>
      <c r="E1" s="36"/>
      <c r="F1" s="2"/>
      <c r="G1" s="2"/>
      <c r="H1" s="2"/>
      <c r="I1" s="2"/>
      <c r="J1" s="2"/>
    </row>
    <row r="2" spans="1:15" customFormat="1" ht="28.95" customHeight="1" x14ac:dyDescent="0.3">
      <c r="A2" s="68"/>
      <c r="B2" s="18" t="s">
        <v>1</v>
      </c>
      <c r="C2" s="5"/>
      <c r="D2" s="5"/>
      <c r="E2" s="37"/>
      <c r="F2" s="24"/>
      <c r="G2" s="24"/>
      <c r="H2" s="24"/>
      <c r="I2" s="24"/>
      <c r="J2" s="24"/>
    </row>
    <row r="3" spans="1:15" customFormat="1" ht="15.6" x14ac:dyDescent="0.3">
      <c r="A3" s="69" t="s">
        <v>2</v>
      </c>
      <c r="B3" s="139" t="s">
        <v>277</v>
      </c>
      <c r="C3" s="17"/>
      <c r="D3" s="17"/>
      <c r="E3" s="38"/>
      <c r="F3" s="16"/>
      <c r="G3" s="25"/>
      <c r="H3" s="25"/>
      <c r="I3" s="25"/>
      <c r="J3" s="25"/>
      <c r="K3" s="25"/>
      <c r="L3" s="25"/>
      <c r="M3" s="25"/>
      <c r="N3" s="25"/>
      <c r="O3" s="25"/>
    </row>
    <row r="4" spans="1:15" customFormat="1" ht="38.4" customHeight="1" x14ac:dyDescent="0.3">
      <c r="A4" s="70" t="s">
        <v>3</v>
      </c>
      <c r="B4" s="30" t="s">
        <v>103</v>
      </c>
      <c r="C4" s="17"/>
      <c r="D4" s="17"/>
      <c r="E4" s="39"/>
      <c r="F4" s="19"/>
      <c r="G4" s="25"/>
      <c r="H4" s="25"/>
      <c r="I4" s="25"/>
      <c r="J4" s="25"/>
      <c r="K4" s="25"/>
      <c r="L4" s="25"/>
      <c r="M4" s="25"/>
      <c r="N4" s="25"/>
      <c r="O4" s="25"/>
    </row>
    <row r="5" spans="1:15" customFormat="1" ht="15.6" x14ac:dyDescent="0.3">
      <c r="A5" s="71" t="s">
        <v>4</v>
      </c>
      <c r="B5" s="31"/>
      <c r="C5" s="17"/>
      <c r="D5" s="17"/>
      <c r="E5" s="40"/>
      <c r="F5" s="11"/>
      <c r="G5" s="25"/>
      <c r="H5" s="25"/>
      <c r="I5" s="25"/>
      <c r="J5" s="25"/>
      <c r="K5" s="25"/>
      <c r="L5" s="25"/>
      <c r="M5" s="25"/>
      <c r="N5" s="25"/>
      <c r="O5" s="25"/>
    </row>
    <row r="6" spans="1:15" customFormat="1" ht="15.6" x14ac:dyDescent="0.3">
      <c r="A6" s="72"/>
      <c r="B6" s="29"/>
      <c r="C6" s="17"/>
      <c r="D6" s="17"/>
      <c r="E6" s="40"/>
      <c r="F6" s="11"/>
      <c r="G6" s="25"/>
      <c r="H6" s="25"/>
      <c r="I6" s="25"/>
      <c r="J6" s="25"/>
      <c r="K6" s="25"/>
      <c r="L6" s="25"/>
      <c r="M6" s="25"/>
      <c r="N6" s="25"/>
      <c r="O6" s="25"/>
    </row>
    <row r="7" spans="1:15" s="25" customFormat="1" ht="15.6" x14ac:dyDescent="0.3">
      <c r="A7" s="91" t="s">
        <v>5</v>
      </c>
      <c r="B7" s="12"/>
      <c r="C7" s="45"/>
      <c r="D7" s="13"/>
      <c r="E7" s="40"/>
      <c r="F7" s="11"/>
    </row>
    <row r="8" spans="1:15" s="25" customFormat="1" ht="15.6" x14ac:dyDescent="0.3">
      <c r="A8" s="92" t="s">
        <v>6</v>
      </c>
      <c r="B8" s="14"/>
      <c r="C8" s="47"/>
      <c r="D8" s="15"/>
      <c r="E8" s="40"/>
      <c r="F8" s="11"/>
    </row>
    <row r="9" spans="1:15" s="25" customFormat="1" ht="15.6" x14ac:dyDescent="0.3">
      <c r="A9" s="93" t="s">
        <v>7</v>
      </c>
      <c r="B9" s="6"/>
      <c r="C9" s="46"/>
      <c r="D9" s="6"/>
      <c r="E9" s="40"/>
      <c r="F9" s="11"/>
    </row>
    <row r="10" spans="1:15" s="25" customFormat="1" ht="15.6" x14ac:dyDescent="0.3">
      <c r="A10" s="93" t="s">
        <v>78</v>
      </c>
      <c r="B10" s="6"/>
      <c r="C10" s="46"/>
      <c r="D10" s="6"/>
      <c r="E10" s="40"/>
      <c r="F10" s="11"/>
    </row>
    <row r="11" spans="1:15" s="25" customFormat="1" ht="15.6" x14ac:dyDescent="0.3">
      <c r="A11" s="93" t="s">
        <v>8</v>
      </c>
      <c r="B11" s="6"/>
      <c r="C11" s="46"/>
      <c r="D11" s="6"/>
      <c r="E11" s="40"/>
      <c r="F11" s="11"/>
    </row>
    <row r="12" spans="1:15" s="25" customFormat="1" ht="15.6" x14ac:dyDescent="0.3">
      <c r="A12" s="46"/>
      <c r="B12" s="28" t="s">
        <v>9</v>
      </c>
      <c r="C12" s="116" t="s">
        <v>10</v>
      </c>
      <c r="D12" s="116"/>
      <c r="E12" s="41"/>
      <c r="F12" s="11"/>
    </row>
    <row r="13" spans="1:15" s="25" customFormat="1" ht="15.6" x14ac:dyDescent="0.3">
      <c r="A13" s="46"/>
      <c r="B13" s="20" t="s">
        <v>11</v>
      </c>
      <c r="C13" s="137">
        <v>18.3</v>
      </c>
      <c r="D13" s="138"/>
      <c r="E13" s="42"/>
      <c r="F13" s="117" t="s">
        <v>12</v>
      </c>
    </row>
    <row r="14" spans="1:15" s="25" customFormat="1" ht="15.6" customHeight="1" x14ac:dyDescent="0.3">
      <c r="A14" s="46"/>
      <c r="B14" s="20" t="s">
        <v>13</v>
      </c>
      <c r="C14" s="137">
        <v>18.149999999999999</v>
      </c>
      <c r="D14" s="138"/>
      <c r="E14" s="42"/>
      <c r="F14" s="117"/>
    </row>
    <row r="15" spans="1:15" s="25" customFormat="1" ht="15.6" x14ac:dyDescent="0.3">
      <c r="A15" s="46"/>
      <c r="B15" s="20" t="s">
        <v>14</v>
      </c>
      <c r="C15" s="137">
        <v>21.16</v>
      </c>
      <c r="D15" s="138"/>
      <c r="E15" s="42"/>
      <c r="F15" s="117"/>
    </row>
    <row r="16" spans="1:15" s="25" customFormat="1" ht="15.6" x14ac:dyDescent="0.3">
      <c r="A16" s="47"/>
      <c r="B16" s="10"/>
      <c r="C16" s="17"/>
      <c r="D16" s="17"/>
    </row>
    <row r="17" spans="1:10" customFormat="1" ht="15.6" x14ac:dyDescent="0.3">
      <c r="A17" s="35"/>
      <c r="B17" s="7"/>
      <c r="C17" s="35"/>
      <c r="D17" s="35"/>
      <c r="G17" s="64" t="s">
        <v>15</v>
      </c>
      <c r="H17" s="49"/>
      <c r="I17" s="49"/>
      <c r="J17" s="50"/>
    </row>
    <row r="18" spans="1:10" ht="31.2" x14ac:dyDescent="0.3">
      <c r="A18" s="35" t="s">
        <v>16</v>
      </c>
      <c r="B18" s="7" t="s">
        <v>17</v>
      </c>
      <c r="C18" s="35" t="s">
        <v>18</v>
      </c>
      <c r="D18" s="35" t="s">
        <v>19</v>
      </c>
      <c r="E18" s="51" t="s">
        <v>20</v>
      </c>
      <c r="F18" s="7" t="s">
        <v>21</v>
      </c>
      <c r="G18" s="66" t="s">
        <v>79</v>
      </c>
      <c r="H18" s="66" t="s">
        <v>22</v>
      </c>
      <c r="I18" s="66" t="s">
        <v>23</v>
      </c>
      <c r="J18" s="66" t="s">
        <v>24</v>
      </c>
    </row>
    <row r="19" spans="1:10" ht="15.6" x14ac:dyDescent="0.3">
      <c r="A19" s="35"/>
      <c r="B19" s="7"/>
      <c r="C19" s="35"/>
      <c r="D19" s="35"/>
      <c r="E19" s="51"/>
      <c r="F19" s="7"/>
      <c r="G19" s="66"/>
      <c r="H19" s="66"/>
      <c r="I19" s="66"/>
      <c r="J19" s="66"/>
    </row>
    <row r="20" spans="1:10" s="1" customFormat="1" ht="15.6" x14ac:dyDescent="0.3">
      <c r="A20" s="118" t="s">
        <v>25</v>
      </c>
      <c r="B20" s="119"/>
      <c r="C20" s="119"/>
      <c r="D20" s="119"/>
      <c r="E20" s="119"/>
      <c r="F20" s="120"/>
      <c r="G20" s="120"/>
      <c r="H20" s="121"/>
      <c r="I20" s="65"/>
      <c r="J20" s="54"/>
    </row>
    <row r="21" spans="1:10" s="1" customFormat="1" ht="35.4" customHeight="1" x14ac:dyDescent="0.3">
      <c r="A21" s="73">
        <v>1</v>
      </c>
      <c r="B21" s="48" t="s">
        <v>26</v>
      </c>
      <c r="C21" s="21"/>
      <c r="D21" s="21"/>
      <c r="E21" s="52"/>
      <c r="F21" s="77"/>
      <c r="G21" s="78">
        <f>SUBTOTAL(9, G22:G26)</f>
        <v>0</v>
      </c>
      <c r="H21" s="78">
        <f>SUBTOTAL(9, H22:H26)</f>
        <v>0</v>
      </c>
      <c r="I21" s="53"/>
      <c r="J21" s="54"/>
    </row>
    <row r="22" spans="1:10" s="1" customFormat="1" ht="69.599999999999994" customHeight="1" x14ac:dyDescent="0.3">
      <c r="A22" s="74" t="s">
        <v>27</v>
      </c>
      <c r="B22" s="8" t="s">
        <v>28</v>
      </c>
      <c r="C22" s="9" t="s">
        <v>29</v>
      </c>
      <c r="D22" s="79">
        <v>0</v>
      </c>
      <c r="E22" s="80">
        <v>1</v>
      </c>
      <c r="F22" s="81"/>
      <c r="G22" s="87">
        <f>F22*E22</f>
        <v>0</v>
      </c>
      <c r="H22" s="88">
        <f t="shared" ref="H22" si="0">D22*G22</f>
        <v>0</v>
      </c>
      <c r="I22" s="53"/>
      <c r="J22" s="54"/>
    </row>
    <row r="23" spans="1:10" s="1" customFormat="1" ht="20.399999999999999" customHeight="1" x14ac:dyDescent="0.3">
      <c r="A23" s="74" t="s">
        <v>30</v>
      </c>
      <c r="B23" s="8" t="s">
        <v>33</v>
      </c>
      <c r="C23" s="9" t="s">
        <v>29</v>
      </c>
      <c r="D23" s="79">
        <v>0</v>
      </c>
      <c r="E23" s="80">
        <v>1</v>
      </c>
      <c r="F23" s="81"/>
      <c r="G23" s="87">
        <f t="shared" ref="G23:G25" si="1">F23*E23</f>
        <v>0</v>
      </c>
      <c r="H23" s="88">
        <f t="shared" ref="H23:H25" si="2">D23*G23</f>
        <v>0</v>
      </c>
      <c r="I23" s="53"/>
      <c r="J23" s="54"/>
    </row>
    <row r="24" spans="1:10" s="1" customFormat="1" ht="33.6" customHeight="1" x14ac:dyDescent="0.3">
      <c r="A24" s="74" t="s">
        <v>31</v>
      </c>
      <c r="B24" s="8" t="s">
        <v>273</v>
      </c>
      <c r="C24" s="9" t="s">
        <v>29</v>
      </c>
      <c r="D24" s="79">
        <v>0</v>
      </c>
      <c r="E24" s="80">
        <v>1</v>
      </c>
      <c r="F24" s="81"/>
      <c r="G24" s="87">
        <f t="shared" si="1"/>
        <v>0</v>
      </c>
      <c r="H24" s="88">
        <f t="shared" si="2"/>
        <v>0</v>
      </c>
      <c r="I24" s="53"/>
      <c r="J24" s="54"/>
    </row>
    <row r="25" spans="1:10" s="1" customFormat="1" ht="20.399999999999999" customHeight="1" x14ac:dyDescent="0.3">
      <c r="A25" s="74" t="s">
        <v>32</v>
      </c>
      <c r="B25" s="8" t="s">
        <v>35</v>
      </c>
      <c r="C25" s="9" t="s">
        <v>29</v>
      </c>
      <c r="D25" s="79">
        <v>0</v>
      </c>
      <c r="E25" s="80">
        <v>1</v>
      </c>
      <c r="F25" s="81"/>
      <c r="G25" s="87">
        <f t="shared" si="1"/>
        <v>0</v>
      </c>
      <c r="H25" s="88">
        <f t="shared" si="2"/>
        <v>0</v>
      </c>
      <c r="I25" s="53"/>
      <c r="J25" s="54"/>
    </row>
    <row r="26" spans="1:10" s="1" customFormat="1" ht="20.399999999999999" customHeight="1" x14ac:dyDescent="0.3">
      <c r="A26" s="74" t="s">
        <v>34</v>
      </c>
      <c r="B26" s="114" t="s">
        <v>190</v>
      </c>
      <c r="C26" s="9" t="s">
        <v>29</v>
      </c>
      <c r="D26" s="79">
        <v>0</v>
      </c>
      <c r="E26" s="80">
        <v>1</v>
      </c>
      <c r="F26" s="81"/>
      <c r="G26" s="87"/>
      <c r="H26" s="88"/>
      <c r="I26" s="53"/>
      <c r="J26" s="54"/>
    </row>
    <row r="27" spans="1:10" ht="34.950000000000003" customHeight="1" x14ac:dyDescent="0.3">
      <c r="A27" s="75">
        <v>2</v>
      </c>
      <c r="B27" s="56" t="s">
        <v>36</v>
      </c>
      <c r="C27" s="57"/>
      <c r="D27" s="57"/>
      <c r="E27" s="52"/>
      <c r="F27" s="52"/>
      <c r="G27" s="78">
        <f>SUBTOTAL(9, G28)</f>
        <v>0</v>
      </c>
      <c r="H27" s="78">
        <f>SUBTOTAL(9, H28)</f>
        <v>0</v>
      </c>
      <c r="I27" s="55"/>
      <c r="J27" s="54"/>
    </row>
    <row r="28" spans="1:10" ht="15.6" x14ac:dyDescent="0.3">
      <c r="A28" s="76" t="s">
        <v>224</v>
      </c>
      <c r="B28" s="8" t="s">
        <v>37</v>
      </c>
      <c r="C28" s="9" t="s">
        <v>29</v>
      </c>
      <c r="D28" s="82">
        <v>0</v>
      </c>
      <c r="E28" s="83">
        <v>1</v>
      </c>
      <c r="F28" s="81"/>
      <c r="G28" s="87">
        <f t="shared" ref="G28" si="3">F28*E28</f>
        <v>0</v>
      </c>
      <c r="H28" s="88">
        <f t="shared" ref="H28" si="4">D28*G28</f>
        <v>0</v>
      </c>
      <c r="I28" s="55"/>
      <c r="J28" s="54"/>
    </row>
    <row r="29" spans="1:10" ht="109.2" x14ac:dyDescent="0.3">
      <c r="A29" s="73">
        <v>3</v>
      </c>
      <c r="B29" s="58" t="s">
        <v>104</v>
      </c>
      <c r="C29" s="22"/>
      <c r="D29" s="22"/>
      <c r="E29" s="84"/>
      <c r="F29" s="84"/>
      <c r="G29" s="78">
        <f>SUBTOTAL(9, G30:G41)</f>
        <v>0</v>
      </c>
      <c r="H29" s="78">
        <f>SUBTOTAL(9, H30:H41)</f>
        <v>0</v>
      </c>
      <c r="I29" s="54"/>
      <c r="J29" s="54"/>
    </row>
    <row r="30" spans="1:10" ht="31.2" x14ac:dyDescent="0.3">
      <c r="A30" s="74" t="s">
        <v>106</v>
      </c>
      <c r="B30" s="85" t="s">
        <v>55</v>
      </c>
      <c r="C30" s="59" t="s">
        <v>39</v>
      </c>
      <c r="D30" s="79">
        <v>0</v>
      </c>
      <c r="E30" s="80">
        <v>1</v>
      </c>
      <c r="F30" s="81"/>
      <c r="G30" s="87">
        <f t="shared" ref="G30:G41" si="5">F30*E30</f>
        <v>0</v>
      </c>
      <c r="H30" s="88">
        <f t="shared" ref="H30:H41" si="6">D30*G30</f>
        <v>0</v>
      </c>
      <c r="I30" s="55"/>
      <c r="J30" s="54"/>
    </row>
    <row r="31" spans="1:10" ht="31.2" x14ac:dyDescent="0.3">
      <c r="A31" s="74" t="s">
        <v>40</v>
      </c>
      <c r="B31" s="8" t="s">
        <v>57</v>
      </c>
      <c r="C31" s="59" t="s">
        <v>39</v>
      </c>
      <c r="D31" s="79">
        <v>0</v>
      </c>
      <c r="E31" s="80">
        <v>1</v>
      </c>
      <c r="F31" s="81"/>
      <c r="G31" s="87">
        <f t="shared" si="5"/>
        <v>0</v>
      </c>
      <c r="H31" s="88">
        <f t="shared" si="6"/>
        <v>0</v>
      </c>
      <c r="I31" s="55"/>
      <c r="J31" s="54"/>
    </row>
    <row r="32" spans="1:10" ht="31.2" x14ac:dyDescent="0.3">
      <c r="A32" s="74" t="s">
        <v>42</v>
      </c>
      <c r="B32" s="8" t="s">
        <v>59</v>
      </c>
      <c r="C32" s="59" t="s">
        <v>39</v>
      </c>
      <c r="D32" s="79">
        <v>0</v>
      </c>
      <c r="E32" s="80">
        <v>1</v>
      </c>
      <c r="F32" s="81"/>
      <c r="G32" s="87">
        <f t="shared" si="5"/>
        <v>0</v>
      </c>
      <c r="H32" s="88">
        <f t="shared" si="6"/>
        <v>0</v>
      </c>
      <c r="I32" s="55"/>
      <c r="J32" s="54"/>
    </row>
    <row r="33" spans="1:10" ht="29.4" customHeight="1" x14ac:dyDescent="0.3">
      <c r="A33" s="74" t="s">
        <v>44</v>
      </c>
      <c r="B33" s="8" t="s">
        <v>60</v>
      </c>
      <c r="C33" s="59" t="s">
        <v>39</v>
      </c>
      <c r="D33" s="79">
        <v>0</v>
      </c>
      <c r="E33" s="80">
        <v>1</v>
      </c>
      <c r="F33" s="81"/>
      <c r="G33" s="87">
        <f t="shared" si="5"/>
        <v>0</v>
      </c>
      <c r="H33" s="88">
        <f t="shared" si="6"/>
        <v>0</v>
      </c>
      <c r="I33" s="55"/>
      <c r="J33" s="54"/>
    </row>
    <row r="34" spans="1:10" ht="31.2" x14ac:dyDescent="0.3">
      <c r="A34" s="74" t="s">
        <v>46</v>
      </c>
      <c r="B34" s="85" t="s">
        <v>38</v>
      </c>
      <c r="C34" s="59" t="s">
        <v>39</v>
      </c>
      <c r="D34" s="79">
        <v>0</v>
      </c>
      <c r="E34" s="80">
        <v>1</v>
      </c>
      <c r="F34" s="81"/>
      <c r="G34" s="87">
        <f t="shared" si="5"/>
        <v>0</v>
      </c>
      <c r="H34" s="88">
        <f t="shared" si="6"/>
        <v>0</v>
      </c>
      <c r="I34" s="55"/>
      <c r="J34" s="54"/>
    </row>
    <row r="35" spans="1:10" ht="31.2" x14ac:dyDescent="0.3">
      <c r="A35" s="74" t="s">
        <v>48</v>
      </c>
      <c r="B35" s="8" t="s">
        <v>41</v>
      </c>
      <c r="C35" s="59" t="s">
        <v>39</v>
      </c>
      <c r="D35" s="79">
        <v>0</v>
      </c>
      <c r="E35" s="80">
        <v>1</v>
      </c>
      <c r="F35" s="81"/>
      <c r="G35" s="87">
        <f t="shared" si="5"/>
        <v>0</v>
      </c>
      <c r="H35" s="88">
        <f t="shared" si="6"/>
        <v>0</v>
      </c>
      <c r="I35" s="55"/>
      <c r="J35" s="54"/>
    </row>
    <row r="36" spans="1:10" ht="31.2" x14ac:dyDescent="0.3">
      <c r="A36" s="74" t="s">
        <v>50</v>
      </c>
      <c r="B36" s="8" t="s">
        <v>43</v>
      </c>
      <c r="C36" s="59" t="s">
        <v>39</v>
      </c>
      <c r="D36" s="79">
        <v>0</v>
      </c>
      <c r="E36" s="80">
        <v>1</v>
      </c>
      <c r="F36" s="81"/>
      <c r="G36" s="87">
        <f t="shared" si="5"/>
        <v>0</v>
      </c>
      <c r="H36" s="88">
        <f t="shared" si="6"/>
        <v>0</v>
      </c>
      <c r="I36" s="55"/>
      <c r="J36" s="54"/>
    </row>
    <row r="37" spans="1:10" ht="31.2" x14ac:dyDescent="0.3">
      <c r="A37" s="74" t="s">
        <v>52</v>
      </c>
      <c r="B37" s="8" t="s">
        <v>45</v>
      </c>
      <c r="C37" s="59" t="s">
        <v>39</v>
      </c>
      <c r="D37" s="79">
        <v>0</v>
      </c>
      <c r="E37" s="80">
        <v>1</v>
      </c>
      <c r="F37" s="81"/>
      <c r="G37" s="87">
        <f t="shared" si="5"/>
        <v>0</v>
      </c>
      <c r="H37" s="88">
        <f t="shared" si="6"/>
        <v>0</v>
      </c>
      <c r="I37" s="55"/>
      <c r="J37" s="54"/>
    </row>
    <row r="38" spans="1:10" ht="31.2" x14ac:dyDescent="0.3">
      <c r="A38" s="74" t="s">
        <v>107</v>
      </c>
      <c r="B38" s="85" t="s">
        <v>47</v>
      </c>
      <c r="C38" s="59" t="s">
        <v>39</v>
      </c>
      <c r="D38" s="79">
        <v>0</v>
      </c>
      <c r="E38" s="80">
        <v>1</v>
      </c>
      <c r="F38" s="81"/>
      <c r="G38" s="87">
        <f t="shared" si="5"/>
        <v>0</v>
      </c>
      <c r="H38" s="88">
        <f t="shared" si="6"/>
        <v>0</v>
      </c>
      <c r="I38" s="55"/>
      <c r="J38" s="54"/>
    </row>
    <row r="39" spans="1:10" ht="31.2" x14ac:dyDescent="0.3">
      <c r="A39" s="74" t="s">
        <v>108</v>
      </c>
      <c r="B39" s="8" t="s">
        <v>49</v>
      </c>
      <c r="C39" s="59" t="s">
        <v>39</v>
      </c>
      <c r="D39" s="79">
        <v>0</v>
      </c>
      <c r="E39" s="80">
        <v>1</v>
      </c>
      <c r="F39" s="81"/>
      <c r="G39" s="87">
        <f t="shared" si="5"/>
        <v>0</v>
      </c>
      <c r="H39" s="88">
        <f t="shared" si="6"/>
        <v>0</v>
      </c>
      <c r="I39" s="55"/>
      <c r="J39" s="54"/>
    </row>
    <row r="40" spans="1:10" ht="31.2" x14ac:dyDescent="0.3">
      <c r="A40" s="74" t="s">
        <v>109</v>
      </c>
      <c r="B40" s="8" t="s">
        <v>51</v>
      </c>
      <c r="C40" s="59" t="s">
        <v>39</v>
      </c>
      <c r="D40" s="79">
        <v>0</v>
      </c>
      <c r="E40" s="80">
        <v>1</v>
      </c>
      <c r="F40" s="81"/>
      <c r="G40" s="87">
        <f t="shared" si="5"/>
        <v>0</v>
      </c>
      <c r="H40" s="88">
        <f t="shared" si="6"/>
        <v>0</v>
      </c>
      <c r="I40" s="55"/>
      <c r="J40" s="54"/>
    </row>
    <row r="41" spans="1:10" ht="31.2" x14ac:dyDescent="0.3">
      <c r="A41" s="74" t="s">
        <v>110</v>
      </c>
      <c r="B41" s="8" t="s">
        <v>53</v>
      </c>
      <c r="C41" s="59" t="s">
        <v>39</v>
      </c>
      <c r="D41" s="79">
        <v>0</v>
      </c>
      <c r="E41" s="80">
        <v>1</v>
      </c>
      <c r="F41" s="81"/>
      <c r="G41" s="87">
        <f t="shared" si="5"/>
        <v>0</v>
      </c>
      <c r="H41" s="88">
        <f t="shared" si="6"/>
        <v>0</v>
      </c>
      <c r="I41" s="55"/>
      <c r="J41" s="54"/>
    </row>
    <row r="42" spans="1:10" ht="112.8" customHeight="1" x14ac:dyDescent="0.3">
      <c r="A42" s="73">
        <v>4</v>
      </c>
      <c r="B42" s="58" t="s">
        <v>169</v>
      </c>
      <c r="C42" s="22"/>
      <c r="D42" s="22"/>
      <c r="E42" s="84"/>
      <c r="F42" s="84"/>
      <c r="G42" s="78">
        <f>SUBTOTAL(9, G43:G54)</f>
        <v>0</v>
      </c>
      <c r="H42" s="78">
        <f>SUBTOTAL(9, H43:H54)</f>
        <v>0</v>
      </c>
      <c r="I42" s="54"/>
      <c r="J42" s="54"/>
    </row>
    <row r="43" spans="1:10" ht="31.2" x14ac:dyDescent="0.3">
      <c r="A43" s="74" t="s">
        <v>111</v>
      </c>
      <c r="B43" s="85" t="s">
        <v>55</v>
      </c>
      <c r="C43" s="59" t="s">
        <v>39</v>
      </c>
      <c r="D43" s="79">
        <v>0</v>
      </c>
      <c r="E43" s="80">
        <v>1</v>
      </c>
      <c r="F43" s="81"/>
      <c r="G43" s="87">
        <f t="shared" ref="G43:G54" si="7">F43*E43</f>
        <v>0</v>
      </c>
      <c r="H43" s="88">
        <f t="shared" ref="H43:H54" si="8">D43*G43</f>
        <v>0</v>
      </c>
      <c r="I43" s="55"/>
      <c r="J43" s="54"/>
    </row>
    <row r="44" spans="1:10" ht="31.2" x14ac:dyDescent="0.3">
      <c r="A44" s="74" t="s">
        <v>112</v>
      </c>
      <c r="B44" s="8" t="s">
        <v>57</v>
      </c>
      <c r="C44" s="59" t="s">
        <v>39</v>
      </c>
      <c r="D44" s="79">
        <v>0</v>
      </c>
      <c r="E44" s="80">
        <v>1</v>
      </c>
      <c r="F44" s="81"/>
      <c r="G44" s="87">
        <f t="shared" si="7"/>
        <v>0</v>
      </c>
      <c r="H44" s="88">
        <f t="shared" si="8"/>
        <v>0</v>
      </c>
      <c r="I44" s="55"/>
      <c r="J44" s="54"/>
    </row>
    <row r="45" spans="1:10" ht="31.2" x14ac:dyDescent="0.3">
      <c r="A45" s="74" t="s">
        <v>113</v>
      </c>
      <c r="B45" s="8" t="s">
        <v>59</v>
      </c>
      <c r="C45" s="59" t="s">
        <v>39</v>
      </c>
      <c r="D45" s="79">
        <v>0</v>
      </c>
      <c r="E45" s="80">
        <v>1</v>
      </c>
      <c r="F45" s="81"/>
      <c r="G45" s="87">
        <f t="shared" si="7"/>
        <v>0</v>
      </c>
      <c r="H45" s="88">
        <f t="shared" si="8"/>
        <v>0</v>
      </c>
      <c r="I45" s="55"/>
      <c r="J45" s="54"/>
    </row>
    <row r="46" spans="1:10" ht="29.4" customHeight="1" x14ac:dyDescent="0.3">
      <c r="A46" s="74" t="s">
        <v>114</v>
      </c>
      <c r="B46" s="8" t="s">
        <v>60</v>
      </c>
      <c r="C46" s="59" t="s">
        <v>39</v>
      </c>
      <c r="D46" s="79">
        <v>0</v>
      </c>
      <c r="E46" s="80">
        <v>1</v>
      </c>
      <c r="F46" s="81"/>
      <c r="G46" s="87">
        <f t="shared" si="7"/>
        <v>0</v>
      </c>
      <c r="H46" s="88">
        <f t="shared" si="8"/>
        <v>0</v>
      </c>
      <c r="I46" s="55"/>
      <c r="J46" s="54"/>
    </row>
    <row r="47" spans="1:10" ht="31.2" x14ac:dyDescent="0.3">
      <c r="A47" s="74" t="s">
        <v>115</v>
      </c>
      <c r="B47" s="85" t="s">
        <v>38</v>
      </c>
      <c r="C47" s="59" t="s">
        <v>39</v>
      </c>
      <c r="D47" s="79">
        <v>0</v>
      </c>
      <c r="E47" s="80">
        <v>1</v>
      </c>
      <c r="F47" s="81"/>
      <c r="G47" s="87">
        <f t="shared" si="7"/>
        <v>0</v>
      </c>
      <c r="H47" s="88">
        <f t="shared" si="8"/>
        <v>0</v>
      </c>
      <c r="I47" s="55"/>
      <c r="J47" s="54"/>
    </row>
    <row r="48" spans="1:10" ht="31.2" x14ac:dyDescent="0.3">
      <c r="A48" s="74" t="s">
        <v>116</v>
      </c>
      <c r="B48" s="8" t="s">
        <v>41</v>
      </c>
      <c r="C48" s="59" t="s">
        <v>39</v>
      </c>
      <c r="D48" s="79">
        <v>0</v>
      </c>
      <c r="E48" s="80">
        <v>1</v>
      </c>
      <c r="F48" s="81"/>
      <c r="G48" s="87">
        <f t="shared" si="7"/>
        <v>0</v>
      </c>
      <c r="H48" s="88">
        <f t="shared" si="8"/>
        <v>0</v>
      </c>
      <c r="I48" s="55"/>
      <c r="J48" s="54"/>
    </row>
    <row r="49" spans="1:10" ht="31.2" x14ac:dyDescent="0.3">
      <c r="A49" s="74" t="s">
        <v>117</v>
      </c>
      <c r="B49" s="8" t="s">
        <v>43</v>
      </c>
      <c r="C49" s="59" t="s">
        <v>39</v>
      </c>
      <c r="D49" s="79">
        <v>0</v>
      </c>
      <c r="E49" s="80">
        <v>1</v>
      </c>
      <c r="F49" s="81"/>
      <c r="G49" s="87">
        <f t="shared" si="7"/>
        <v>0</v>
      </c>
      <c r="H49" s="88">
        <f t="shared" si="8"/>
        <v>0</v>
      </c>
      <c r="I49" s="55"/>
      <c r="J49" s="54"/>
    </row>
    <row r="50" spans="1:10" ht="31.2" x14ac:dyDescent="0.3">
      <c r="A50" s="74" t="s">
        <v>118</v>
      </c>
      <c r="B50" s="8" t="s">
        <v>45</v>
      </c>
      <c r="C50" s="59" t="s">
        <v>39</v>
      </c>
      <c r="D50" s="79">
        <v>0</v>
      </c>
      <c r="E50" s="80">
        <v>1</v>
      </c>
      <c r="F50" s="81"/>
      <c r="G50" s="87">
        <f t="shared" si="7"/>
        <v>0</v>
      </c>
      <c r="H50" s="88">
        <f t="shared" si="8"/>
        <v>0</v>
      </c>
      <c r="I50" s="55"/>
      <c r="J50" s="54"/>
    </row>
    <row r="51" spans="1:10" ht="31.2" x14ac:dyDescent="0.3">
      <c r="A51" s="74" t="s">
        <v>119</v>
      </c>
      <c r="B51" s="85" t="s">
        <v>47</v>
      </c>
      <c r="C51" s="59" t="s">
        <v>39</v>
      </c>
      <c r="D51" s="79">
        <v>0</v>
      </c>
      <c r="E51" s="80">
        <v>1</v>
      </c>
      <c r="F51" s="81"/>
      <c r="G51" s="87">
        <f t="shared" si="7"/>
        <v>0</v>
      </c>
      <c r="H51" s="88">
        <f t="shared" si="8"/>
        <v>0</v>
      </c>
      <c r="I51" s="55"/>
      <c r="J51" s="54"/>
    </row>
    <row r="52" spans="1:10" ht="31.2" x14ac:dyDescent="0.3">
      <c r="A52" s="74" t="s">
        <v>120</v>
      </c>
      <c r="B52" s="8" t="s">
        <v>49</v>
      </c>
      <c r="C52" s="59" t="s">
        <v>39</v>
      </c>
      <c r="D52" s="79">
        <v>0</v>
      </c>
      <c r="E52" s="80">
        <v>1</v>
      </c>
      <c r="F52" s="81"/>
      <c r="G52" s="87">
        <f t="shared" si="7"/>
        <v>0</v>
      </c>
      <c r="H52" s="88">
        <f t="shared" si="8"/>
        <v>0</v>
      </c>
      <c r="I52" s="55"/>
      <c r="J52" s="54"/>
    </row>
    <row r="53" spans="1:10" ht="31.2" x14ac:dyDescent="0.3">
      <c r="A53" s="74" t="s">
        <v>121</v>
      </c>
      <c r="B53" s="8" t="s">
        <v>51</v>
      </c>
      <c r="C53" s="59" t="s">
        <v>39</v>
      </c>
      <c r="D53" s="79">
        <v>0</v>
      </c>
      <c r="E53" s="80">
        <v>1</v>
      </c>
      <c r="F53" s="81"/>
      <c r="G53" s="87">
        <f t="shared" si="7"/>
        <v>0</v>
      </c>
      <c r="H53" s="88">
        <f t="shared" si="8"/>
        <v>0</v>
      </c>
      <c r="I53" s="55"/>
      <c r="J53" s="54"/>
    </row>
    <row r="54" spans="1:10" ht="31.2" x14ac:dyDescent="0.3">
      <c r="A54" s="74" t="s">
        <v>122</v>
      </c>
      <c r="B54" s="8" t="s">
        <v>53</v>
      </c>
      <c r="C54" s="59" t="s">
        <v>39</v>
      </c>
      <c r="D54" s="79">
        <v>0</v>
      </c>
      <c r="E54" s="80">
        <v>1</v>
      </c>
      <c r="F54" s="81"/>
      <c r="G54" s="87">
        <f t="shared" si="7"/>
        <v>0</v>
      </c>
      <c r="H54" s="88">
        <f t="shared" si="8"/>
        <v>0</v>
      </c>
      <c r="I54" s="55"/>
      <c r="J54" s="54"/>
    </row>
    <row r="55" spans="1:10" ht="116.4" customHeight="1" x14ac:dyDescent="0.3">
      <c r="A55" s="73">
        <v>5</v>
      </c>
      <c r="B55" s="58" t="s">
        <v>105</v>
      </c>
      <c r="C55" s="22"/>
      <c r="D55" s="22"/>
      <c r="E55" s="84"/>
      <c r="F55" s="84"/>
      <c r="G55" s="78">
        <f>SUBTOTAL(9, G56:G57)</f>
        <v>0</v>
      </c>
      <c r="H55" s="78">
        <f>SUBTOTAL(9, H56:H57)</f>
        <v>0</v>
      </c>
      <c r="I55" s="54"/>
      <c r="J55" s="54"/>
    </row>
    <row r="56" spans="1:10" ht="31.2" x14ac:dyDescent="0.3">
      <c r="A56" s="74" t="s">
        <v>54</v>
      </c>
      <c r="B56" s="85" t="s">
        <v>62</v>
      </c>
      <c r="C56" s="59" t="s">
        <v>39</v>
      </c>
      <c r="D56" s="79">
        <v>0</v>
      </c>
      <c r="E56" s="80">
        <v>8</v>
      </c>
      <c r="F56" s="81"/>
      <c r="G56" s="87">
        <f t="shared" ref="G56:G57" si="9">F56*E56</f>
        <v>0</v>
      </c>
      <c r="H56" s="88">
        <f t="shared" ref="H56:H57" si="10">D56*G56</f>
        <v>0</v>
      </c>
      <c r="I56" s="55"/>
      <c r="J56" s="54"/>
    </row>
    <row r="57" spans="1:10" ht="31.2" x14ac:dyDescent="0.3">
      <c r="A57" s="74" t="s">
        <v>56</v>
      </c>
      <c r="B57" s="85" t="s">
        <v>64</v>
      </c>
      <c r="C57" s="59" t="s">
        <v>39</v>
      </c>
      <c r="D57" s="79">
        <v>0</v>
      </c>
      <c r="E57" s="80">
        <v>4</v>
      </c>
      <c r="F57" s="81"/>
      <c r="G57" s="87">
        <f t="shared" si="9"/>
        <v>0</v>
      </c>
      <c r="H57" s="88">
        <f t="shared" si="10"/>
        <v>0</v>
      </c>
      <c r="I57" s="55"/>
      <c r="J57" s="54"/>
    </row>
    <row r="58" spans="1:10" ht="112.8" customHeight="1" x14ac:dyDescent="0.3">
      <c r="A58" s="73">
        <v>6</v>
      </c>
      <c r="B58" s="58" t="s">
        <v>168</v>
      </c>
      <c r="C58" s="22"/>
      <c r="D58" s="22"/>
      <c r="E58" s="84"/>
      <c r="F58" s="84"/>
      <c r="G58" s="78">
        <f>SUBTOTAL(9, G59:G60)</f>
        <v>0</v>
      </c>
      <c r="H58" s="78">
        <f>SUBTOTAL(9, H59:H60)</f>
        <v>0</v>
      </c>
      <c r="I58" s="54"/>
      <c r="J58" s="54"/>
    </row>
    <row r="59" spans="1:10" ht="31.2" x14ac:dyDescent="0.3">
      <c r="A59" s="74" t="s">
        <v>123</v>
      </c>
      <c r="B59" s="85" t="s">
        <v>62</v>
      </c>
      <c r="C59" s="59" t="s">
        <v>39</v>
      </c>
      <c r="D59" s="79">
        <v>0</v>
      </c>
      <c r="E59" s="80">
        <v>8</v>
      </c>
      <c r="F59" s="81"/>
      <c r="G59" s="87">
        <f t="shared" ref="G59:G60" si="11">F59*E59</f>
        <v>0</v>
      </c>
      <c r="H59" s="88">
        <f t="shared" ref="H59:H60" si="12">D59*G59</f>
        <v>0</v>
      </c>
      <c r="I59" s="55"/>
      <c r="J59" s="54"/>
    </row>
    <row r="60" spans="1:10" ht="31.2" x14ac:dyDescent="0.3">
      <c r="A60" s="74" t="s">
        <v>124</v>
      </c>
      <c r="B60" s="85" t="s">
        <v>64</v>
      </c>
      <c r="C60" s="59" t="s">
        <v>39</v>
      </c>
      <c r="D60" s="79">
        <v>0</v>
      </c>
      <c r="E60" s="80">
        <v>4</v>
      </c>
      <c r="F60" s="81"/>
      <c r="G60" s="87">
        <f t="shared" si="11"/>
        <v>0</v>
      </c>
      <c r="H60" s="88">
        <f t="shared" si="12"/>
        <v>0</v>
      </c>
      <c r="I60" s="55"/>
      <c r="J60" s="54"/>
    </row>
    <row r="61" spans="1:10" ht="107.4" customHeight="1" x14ac:dyDescent="0.3">
      <c r="A61" s="73">
        <v>7</v>
      </c>
      <c r="B61" s="58" t="s">
        <v>96</v>
      </c>
      <c r="C61" s="22"/>
      <c r="D61" s="22"/>
      <c r="E61" s="84"/>
      <c r="F61" s="84"/>
      <c r="G61" s="78">
        <f>SUBTOTAL(9, G62:G70)</f>
        <v>0</v>
      </c>
      <c r="H61" s="78">
        <f>SUBTOTAL(9, H62:H70)</f>
        <v>0</v>
      </c>
      <c r="I61" s="54"/>
      <c r="J61" s="54"/>
    </row>
    <row r="62" spans="1:10" s="34" customFormat="1" ht="31.2" x14ac:dyDescent="0.3">
      <c r="A62" s="74" t="s">
        <v>61</v>
      </c>
      <c r="B62" s="95" t="s">
        <v>92</v>
      </c>
      <c r="C62" s="96" t="s">
        <v>82</v>
      </c>
      <c r="D62" s="79">
        <v>0</v>
      </c>
      <c r="E62" s="97">
        <v>440</v>
      </c>
      <c r="F62" s="79"/>
      <c r="G62" s="87">
        <f t="shared" ref="G62:G70" si="13">F62*E62</f>
        <v>0</v>
      </c>
      <c r="H62" s="88">
        <f t="shared" ref="H62:H70" si="14">D62*G62</f>
        <v>0</v>
      </c>
      <c r="I62" s="54"/>
      <c r="J62" s="54"/>
    </row>
    <row r="63" spans="1:10" s="34" customFormat="1" ht="31.2" x14ac:dyDescent="0.3">
      <c r="A63" s="74" t="s">
        <v>63</v>
      </c>
      <c r="B63" s="95" t="s">
        <v>274</v>
      </c>
      <c r="C63" s="96" t="s">
        <v>82</v>
      </c>
      <c r="D63" s="79">
        <v>0</v>
      </c>
      <c r="E63" s="97">
        <v>500</v>
      </c>
      <c r="F63" s="79"/>
      <c r="G63" s="87">
        <f t="shared" si="13"/>
        <v>0</v>
      </c>
      <c r="H63" s="88">
        <f t="shared" si="14"/>
        <v>0</v>
      </c>
      <c r="I63" s="54"/>
      <c r="J63" s="54"/>
    </row>
    <row r="64" spans="1:10" s="34" customFormat="1" ht="31.2" x14ac:dyDescent="0.3">
      <c r="A64" s="74" t="s">
        <v>126</v>
      </c>
      <c r="B64" s="95" t="s">
        <v>93</v>
      </c>
      <c r="C64" s="96" t="s">
        <v>82</v>
      </c>
      <c r="D64" s="79">
        <v>0</v>
      </c>
      <c r="E64" s="97">
        <v>1500</v>
      </c>
      <c r="F64" s="79"/>
      <c r="G64" s="87">
        <f t="shared" si="13"/>
        <v>0</v>
      </c>
      <c r="H64" s="88">
        <f t="shared" si="14"/>
        <v>0</v>
      </c>
      <c r="I64" s="54"/>
      <c r="J64" s="54"/>
    </row>
    <row r="65" spans="1:10" s="34" customFormat="1" ht="31.2" x14ac:dyDescent="0.3">
      <c r="A65" s="74" t="s">
        <v>127</v>
      </c>
      <c r="B65" s="95" t="s">
        <v>210</v>
      </c>
      <c r="C65" s="96" t="s">
        <v>82</v>
      </c>
      <c r="D65" s="79">
        <v>0</v>
      </c>
      <c r="E65" s="97">
        <f>E62</f>
        <v>440</v>
      </c>
      <c r="F65" s="79"/>
      <c r="G65" s="87">
        <f t="shared" si="13"/>
        <v>0</v>
      </c>
      <c r="H65" s="88">
        <f t="shared" si="14"/>
        <v>0</v>
      </c>
      <c r="I65" s="54"/>
      <c r="J65" s="54"/>
    </row>
    <row r="66" spans="1:10" s="34" customFormat="1" ht="31.2" x14ac:dyDescent="0.3">
      <c r="A66" s="74" t="s">
        <v>128</v>
      </c>
      <c r="B66" s="95" t="s">
        <v>211</v>
      </c>
      <c r="C66" s="96" t="s">
        <v>82</v>
      </c>
      <c r="D66" s="79">
        <v>0</v>
      </c>
      <c r="E66" s="97">
        <v>1500</v>
      </c>
      <c r="F66" s="79"/>
      <c r="G66" s="87">
        <f t="shared" si="13"/>
        <v>0</v>
      </c>
      <c r="H66" s="88">
        <f t="shared" si="14"/>
        <v>0</v>
      </c>
      <c r="I66" s="54"/>
      <c r="J66" s="54"/>
    </row>
    <row r="67" spans="1:10" s="34" customFormat="1" ht="31.2" x14ac:dyDescent="0.3">
      <c r="A67" s="74" t="s">
        <v>129</v>
      </c>
      <c r="B67" s="95" t="s">
        <v>225</v>
      </c>
      <c r="C67" s="96" t="s">
        <v>82</v>
      </c>
      <c r="D67" s="79">
        <v>0</v>
      </c>
      <c r="E67" s="97">
        <v>1500</v>
      </c>
      <c r="F67" s="79"/>
      <c r="G67" s="87">
        <f t="shared" si="13"/>
        <v>0</v>
      </c>
      <c r="H67" s="88">
        <f t="shared" si="14"/>
        <v>0</v>
      </c>
      <c r="I67" s="54"/>
      <c r="J67" s="54"/>
    </row>
    <row r="68" spans="1:10" ht="31.2" x14ac:dyDescent="0.3">
      <c r="A68" s="74" t="s">
        <v>130</v>
      </c>
      <c r="B68" s="113" t="s">
        <v>94</v>
      </c>
      <c r="C68" s="59" t="s">
        <v>82</v>
      </c>
      <c r="D68" s="79">
        <v>0</v>
      </c>
      <c r="E68" s="80">
        <v>3600</v>
      </c>
      <c r="F68" s="81"/>
      <c r="G68" s="87">
        <f t="shared" si="13"/>
        <v>0</v>
      </c>
      <c r="H68" s="88">
        <f t="shared" si="14"/>
        <v>0</v>
      </c>
      <c r="I68" s="55"/>
      <c r="J68" s="54"/>
    </row>
    <row r="69" spans="1:10" s="34" customFormat="1" ht="24.6" customHeight="1" x14ac:dyDescent="0.3">
      <c r="A69" s="74" t="s">
        <v>226</v>
      </c>
      <c r="B69" s="95" t="s">
        <v>217</v>
      </c>
      <c r="C69" s="96" t="s">
        <v>82</v>
      </c>
      <c r="D69" s="79">
        <v>0</v>
      </c>
      <c r="E69" s="97">
        <v>1000</v>
      </c>
      <c r="F69" s="81"/>
      <c r="G69" s="87">
        <f t="shared" si="13"/>
        <v>0</v>
      </c>
      <c r="H69" s="88">
        <f t="shared" si="14"/>
        <v>0</v>
      </c>
      <c r="I69" s="55"/>
      <c r="J69" s="54"/>
    </row>
    <row r="70" spans="1:10" s="34" customFormat="1" ht="30.6" customHeight="1" x14ac:dyDescent="0.3">
      <c r="A70" s="74" t="s">
        <v>275</v>
      </c>
      <c r="B70" s="95" t="s">
        <v>216</v>
      </c>
      <c r="C70" s="96" t="s">
        <v>82</v>
      </c>
      <c r="D70" s="79">
        <v>0</v>
      </c>
      <c r="E70" s="97">
        <v>10000</v>
      </c>
      <c r="F70" s="81"/>
      <c r="G70" s="87">
        <f t="shared" si="13"/>
        <v>0</v>
      </c>
      <c r="H70" s="88">
        <f t="shared" si="14"/>
        <v>0</v>
      </c>
      <c r="I70" s="55"/>
      <c r="J70" s="54"/>
    </row>
    <row r="71" spans="1:10" ht="98.4" customHeight="1" x14ac:dyDescent="0.3">
      <c r="A71" s="73">
        <v>8</v>
      </c>
      <c r="B71" s="58" t="s">
        <v>167</v>
      </c>
      <c r="C71" s="22"/>
      <c r="D71" s="22"/>
      <c r="E71" s="84"/>
      <c r="F71" s="84"/>
      <c r="G71" s="78">
        <f>SUBTOTAL(9, G72:G80)</f>
        <v>0</v>
      </c>
      <c r="H71" s="78">
        <f>SUBTOTAL(9, H72:H80)</f>
        <v>0</v>
      </c>
      <c r="I71" s="54"/>
      <c r="J71" s="54"/>
    </row>
    <row r="72" spans="1:10" s="34" customFormat="1" ht="31.2" x14ac:dyDescent="0.3">
      <c r="A72" s="94" t="s">
        <v>66</v>
      </c>
      <c r="B72" s="95" t="s">
        <v>92</v>
      </c>
      <c r="C72" s="96" t="s">
        <v>82</v>
      </c>
      <c r="D72" s="79">
        <v>0</v>
      </c>
      <c r="E72" s="97">
        <f>E62</f>
        <v>440</v>
      </c>
      <c r="F72" s="79"/>
      <c r="G72" s="87">
        <f t="shared" ref="G72:G80" si="15">F72*E72</f>
        <v>0</v>
      </c>
      <c r="H72" s="88">
        <f t="shared" ref="H72:H80" si="16">D72*G72</f>
        <v>0</v>
      </c>
      <c r="I72" s="54"/>
      <c r="J72" s="54"/>
    </row>
    <row r="73" spans="1:10" s="34" customFormat="1" ht="31.2" x14ac:dyDescent="0.3">
      <c r="A73" s="94" t="s">
        <v>68</v>
      </c>
      <c r="B73" s="95" t="s">
        <v>274</v>
      </c>
      <c r="C73" s="96" t="s">
        <v>82</v>
      </c>
      <c r="D73" s="79">
        <v>0</v>
      </c>
      <c r="E73" s="97">
        <v>500</v>
      </c>
      <c r="F73" s="79"/>
      <c r="G73" s="87">
        <f t="shared" si="15"/>
        <v>0</v>
      </c>
      <c r="H73" s="88">
        <f t="shared" si="16"/>
        <v>0</v>
      </c>
      <c r="I73" s="54"/>
      <c r="J73" s="54"/>
    </row>
    <row r="74" spans="1:10" s="34" customFormat="1" ht="31.2" x14ac:dyDescent="0.3">
      <c r="A74" s="94" t="s">
        <v>131</v>
      </c>
      <c r="B74" s="95" t="s">
        <v>93</v>
      </c>
      <c r="C74" s="96" t="s">
        <v>82</v>
      </c>
      <c r="D74" s="79">
        <v>0</v>
      </c>
      <c r="E74" s="97">
        <v>1500</v>
      </c>
      <c r="F74" s="79"/>
      <c r="G74" s="87">
        <f t="shared" si="15"/>
        <v>0</v>
      </c>
      <c r="H74" s="88">
        <f t="shared" si="16"/>
        <v>0</v>
      </c>
      <c r="I74" s="54"/>
      <c r="J74" s="54"/>
    </row>
    <row r="75" spans="1:10" s="34" customFormat="1" ht="31.2" x14ac:dyDescent="0.3">
      <c r="A75" s="94" t="s">
        <v>132</v>
      </c>
      <c r="B75" s="95" t="s">
        <v>210</v>
      </c>
      <c r="C75" s="96" t="s">
        <v>82</v>
      </c>
      <c r="D75" s="79">
        <v>0</v>
      </c>
      <c r="E75" s="97">
        <f>E72</f>
        <v>440</v>
      </c>
      <c r="F75" s="79"/>
      <c r="G75" s="87">
        <f t="shared" si="15"/>
        <v>0</v>
      </c>
      <c r="H75" s="88">
        <f t="shared" si="16"/>
        <v>0</v>
      </c>
      <c r="I75" s="54"/>
      <c r="J75" s="54"/>
    </row>
    <row r="76" spans="1:10" s="34" customFormat="1" ht="31.2" x14ac:dyDescent="0.3">
      <c r="A76" s="94" t="s">
        <v>133</v>
      </c>
      <c r="B76" s="95" t="s">
        <v>211</v>
      </c>
      <c r="C76" s="96" t="s">
        <v>82</v>
      </c>
      <c r="D76" s="79">
        <v>0</v>
      </c>
      <c r="E76" s="97">
        <v>1500</v>
      </c>
      <c r="F76" s="79"/>
      <c r="G76" s="87">
        <f t="shared" si="15"/>
        <v>0</v>
      </c>
      <c r="H76" s="88">
        <f t="shared" si="16"/>
        <v>0</v>
      </c>
      <c r="I76" s="54"/>
      <c r="J76" s="54"/>
    </row>
    <row r="77" spans="1:10" s="34" customFormat="1" ht="31.2" x14ac:dyDescent="0.3">
      <c r="A77" s="94" t="s">
        <v>134</v>
      </c>
      <c r="B77" s="95" t="s">
        <v>225</v>
      </c>
      <c r="C77" s="96" t="s">
        <v>82</v>
      </c>
      <c r="D77" s="79">
        <v>0</v>
      </c>
      <c r="E77" s="97">
        <v>1500</v>
      </c>
      <c r="F77" s="79"/>
      <c r="G77" s="87">
        <f t="shared" si="15"/>
        <v>0</v>
      </c>
      <c r="H77" s="88">
        <f t="shared" si="16"/>
        <v>0</v>
      </c>
      <c r="I77" s="54"/>
      <c r="J77" s="54"/>
    </row>
    <row r="78" spans="1:10" ht="31.2" x14ac:dyDescent="0.3">
      <c r="A78" s="94" t="s">
        <v>135</v>
      </c>
      <c r="B78" s="113" t="s">
        <v>94</v>
      </c>
      <c r="C78" s="59" t="s">
        <v>82</v>
      </c>
      <c r="D78" s="79">
        <v>0</v>
      </c>
      <c r="E78" s="80">
        <v>3600</v>
      </c>
      <c r="F78" s="81"/>
      <c r="G78" s="87">
        <f t="shared" si="15"/>
        <v>0</v>
      </c>
      <c r="H78" s="88">
        <f t="shared" si="16"/>
        <v>0</v>
      </c>
      <c r="I78" s="55"/>
      <c r="J78" s="54"/>
    </row>
    <row r="79" spans="1:10" s="34" customFormat="1" ht="26.4" customHeight="1" x14ac:dyDescent="0.3">
      <c r="A79" s="94" t="s">
        <v>227</v>
      </c>
      <c r="B79" s="95" t="s">
        <v>217</v>
      </c>
      <c r="C79" s="96" t="s">
        <v>82</v>
      </c>
      <c r="D79" s="79">
        <v>0</v>
      </c>
      <c r="E79" s="97">
        <v>1000</v>
      </c>
      <c r="F79" s="81"/>
      <c r="G79" s="87">
        <f t="shared" si="15"/>
        <v>0</v>
      </c>
      <c r="H79" s="88">
        <f t="shared" si="16"/>
        <v>0</v>
      </c>
      <c r="I79" s="55"/>
      <c r="J79" s="54"/>
    </row>
    <row r="80" spans="1:10" s="34" customFormat="1" ht="26.4" customHeight="1" x14ac:dyDescent="0.3">
      <c r="A80" s="94" t="s">
        <v>276</v>
      </c>
      <c r="B80" s="95" t="s">
        <v>216</v>
      </c>
      <c r="C80" s="96" t="s">
        <v>82</v>
      </c>
      <c r="D80" s="79">
        <v>0</v>
      </c>
      <c r="E80" s="97">
        <v>10000</v>
      </c>
      <c r="F80" s="81"/>
      <c r="G80" s="87">
        <f t="shared" si="15"/>
        <v>0</v>
      </c>
      <c r="H80" s="88">
        <f t="shared" si="16"/>
        <v>0</v>
      </c>
      <c r="I80" s="55"/>
      <c r="J80" s="54"/>
    </row>
    <row r="81" spans="1:10" ht="94.8" customHeight="1" x14ac:dyDescent="0.3">
      <c r="A81" s="73">
        <v>9</v>
      </c>
      <c r="B81" s="58" t="s">
        <v>95</v>
      </c>
      <c r="C81" s="22"/>
      <c r="D81" s="22"/>
      <c r="E81" s="84"/>
      <c r="F81" s="84"/>
      <c r="G81" s="78">
        <f>SUBTOTAL(9, G82:G88)</f>
        <v>0</v>
      </c>
      <c r="H81" s="78">
        <f>SUBTOTAL(9, H82:H88)</f>
        <v>0</v>
      </c>
      <c r="I81" s="54"/>
      <c r="J81" s="54"/>
    </row>
    <row r="82" spans="1:10" ht="31.2" x14ac:dyDescent="0.3">
      <c r="A82" s="74" t="s">
        <v>70</v>
      </c>
      <c r="B82" s="95" t="s">
        <v>92</v>
      </c>
      <c r="C82" s="59" t="s">
        <v>39</v>
      </c>
      <c r="D82" s="79">
        <v>0</v>
      </c>
      <c r="E82" s="80">
        <v>64</v>
      </c>
      <c r="F82" s="81"/>
      <c r="G82" s="87">
        <f t="shared" ref="G82:G88" si="17">F82*E82</f>
        <v>0</v>
      </c>
      <c r="H82" s="88">
        <f t="shared" ref="H82:H88" si="18">D82*G82</f>
        <v>0</v>
      </c>
      <c r="I82" s="55"/>
      <c r="J82" s="54"/>
    </row>
    <row r="83" spans="1:10" ht="31.2" x14ac:dyDescent="0.3">
      <c r="A83" s="74" t="s">
        <v>136</v>
      </c>
      <c r="B83" s="95" t="s">
        <v>93</v>
      </c>
      <c r="C83" s="59" t="s">
        <v>39</v>
      </c>
      <c r="D83" s="79">
        <v>0</v>
      </c>
      <c r="E83" s="80">
        <v>64</v>
      </c>
      <c r="F83" s="81"/>
      <c r="G83" s="87">
        <f t="shared" si="17"/>
        <v>0</v>
      </c>
      <c r="H83" s="88">
        <f t="shared" si="18"/>
        <v>0</v>
      </c>
      <c r="I83" s="55"/>
      <c r="J83" s="54"/>
    </row>
    <row r="84" spans="1:10" ht="31.2" x14ac:dyDescent="0.3">
      <c r="A84" s="74" t="s">
        <v>137</v>
      </c>
      <c r="B84" s="95" t="s">
        <v>210</v>
      </c>
      <c r="C84" s="59" t="s">
        <v>39</v>
      </c>
      <c r="D84" s="79">
        <v>0</v>
      </c>
      <c r="E84" s="80">
        <f>E82</f>
        <v>64</v>
      </c>
      <c r="F84" s="81"/>
      <c r="G84" s="87">
        <f t="shared" si="17"/>
        <v>0</v>
      </c>
      <c r="H84" s="88">
        <f t="shared" si="18"/>
        <v>0</v>
      </c>
      <c r="I84" s="55"/>
      <c r="J84" s="54"/>
    </row>
    <row r="85" spans="1:10" ht="31.2" x14ac:dyDescent="0.3">
      <c r="A85" s="74" t="s">
        <v>138</v>
      </c>
      <c r="B85" s="95" t="s">
        <v>211</v>
      </c>
      <c r="C85" s="59" t="s">
        <v>39</v>
      </c>
      <c r="D85" s="79">
        <v>0</v>
      </c>
      <c r="E85" s="80">
        <f>E83</f>
        <v>64</v>
      </c>
      <c r="F85" s="81"/>
      <c r="G85" s="87">
        <f t="shared" si="17"/>
        <v>0</v>
      </c>
      <c r="H85" s="88">
        <f t="shared" si="18"/>
        <v>0</v>
      </c>
      <c r="I85" s="55"/>
      <c r="J85" s="54"/>
    </row>
    <row r="86" spans="1:10" ht="31.2" x14ac:dyDescent="0.3">
      <c r="A86" s="74" t="s">
        <v>139</v>
      </c>
      <c r="B86" s="113" t="s">
        <v>94</v>
      </c>
      <c r="C86" s="59" t="s">
        <v>39</v>
      </c>
      <c r="D86" s="79">
        <v>0</v>
      </c>
      <c r="E86" s="80">
        <v>400</v>
      </c>
      <c r="F86" s="81"/>
      <c r="G86" s="87">
        <f t="shared" si="17"/>
        <v>0</v>
      </c>
      <c r="H86" s="88">
        <f t="shared" si="18"/>
        <v>0</v>
      </c>
      <c r="I86" s="55"/>
      <c r="J86" s="54"/>
    </row>
    <row r="87" spans="1:10" s="100" customFormat="1" ht="25.2" customHeight="1" x14ac:dyDescent="0.3">
      <c r="A87" s="74" t="s">
        <v>140</v>
      </c>
      <c r="B87" s="95" t="s">
        <v>217</v>
      </c>
      <c r="C87" s="98" t="s">
        <v>39</v>
      </c>
      <c r="D87" s="79">
        <v>0</v>
      </c>
      <c r="E87" s="99">
        <v>100</v>
      </c>
      <c r="F87" s="81"/>
      <c r="G87" s="87">
        <f t="shared" si="17"/>
        <v>0</v>
      </c>
      <c r="H87" s="88">
        <f t="shared" si="18"/>
        <v>0</v>
      </c>
      <c r="I87" s="55"/>
      <c r="J87" s="54"/>
    </row>
    <row r="88" spans="1:10" s="100" customFormat="1" ht="24.6" customHeight="1" x14ac:dyDescent="0.3">
      <c r="A88" s="74" t="s">
        <v>141</v>
      </c>
      <c r="B88" s="95" t="s">
        <v>216</v>
      </c>
      <c r="C88" s="98" t="s">
        <v>39</v>
      </c>
      <c r="D88" s="79">
        <v>0</v>
      </c>
      <c r="E88" s="99">
        <v>460</v>
      </c>
      <c r="F88" s="81"/>
      <c r="G88" s="87">
        <f t="shared" si="17"/>
        <v>0</v>
      </c>
      <c r="H88" s="88">
        <f t="shared" si="18"/>
        <v>0</v>
      </c>
      <c r="I88" s="55"/>
      <c r="J88" s="54"/>
    </row>
    <row r="89" spans="1:10" ht="111.6" customHeight="1" x14ac:dyDescent="0.3">
      <c r="A89" s="73">
        <v>5</v>
      </c>
      <c r="B89" s="58" t="s">
        <v>271</v>
      </c>
      <c r="C89" s="22"/>
      <c r="D89" s="22"/>
      <c r="E89" s="84"/>
      <c r="F89" s="84"/>
      <c r="G89" s="78">
        <f>SUBTOTAL(9,G90:G94)</f>
        <v>0</v>
      </c>
      <c r="H89" s="78">
        <f>SUBTOTAL(9,H90:H94)</f>
        <v>0</v>
      </c>
      <c r="I89" s="54"/>
      <c r="J89" s="54"/>
    </row>
    <row r="90" spans="1:10" ht="31.2" x14ac:dyDescent="0.3">
      <c r="A90" s="74" t="s">
        <v>54</v>
      </c>
      <c r="B90" s="8" t="s">
        <v>228</v>
      </c>
      <c r="C90" s="59" t="s">
        <v>222</v>
      </c>
      <c r="D90" s="79">
        <v>0</v>
      </c>
      <c r="E90" s="80">
        <v>500</v>
      </c>
      <c r="F90" s="81"/>
      <c r="G90" s="87">
        <f>F90*E90</f>
        <v>0</v>
      </c>
      <c r="H90" s="88">
        <f>D90*G90</f>
        <v>0</v>
      </c>
      <c r="I90" s="55"/>
      <c r="J90" s="54"/>
    </row>
    <row r="91" spans="1:10" ht="31.2" x14ac:dyDescent="0.3">
      <c r="A91" s="74" t="s">
        <v>56</v>
      </c>
      <c r="B91" s="8" t="s">
        <v>229</v>
      </c>
      <c r="C91" s="59" t="s">
        <v>39</v>
      </c>
      <c r="D91" s="79">
        <v>0</v>
      </c>
      <c r="E91" s="80">
        <v>20</v>
      </c>
      <c r="F91" s="81"/>
      <c r="G91" s="87">
        <f t="shared" ref="G91:G94" si="19">F91*E91</f>
        <v>0</v>
      </c>
      <c r="H91" s="88">
        <f t="shared" ref="H91:H94" si="20">D91*G91</f>
        <v>0</v>
      </c>
      <c r="I91" s="55"/>
      <c r="J91" s="54"/>
    </row>
    <row r="92" spans="1:10" ht="31.2" x14ac:dyDescent="0.3">
      <c r="A92" s="74" t="s">
        <v>58</v>
      </c>
      <c r="B92" s="8" t="s">
        <v>230</v>
      </c>
      <c r="C92" s="59" t="s">
        <v>39</v>
      </c>
      <c r="D92" s="79">
        <v>0</v>
      </c>
      <c r="E92" s="80">
        <v>20</v>
      </c>
      <c r="F92" s="81"/>
      <c r="G92" s="87">
        <f t="shared" si="19"/>
        <v>0</v>
      </c>
      <c r="H92" s="88">
        <f t="shared" si="20"/>
        <v>0</v>
      </c>
      <c r="I92" s="55"/>
      <c r="J92" s="54"/>
    </row>
    <row r="93" spans="1:10" ht="31.2" x14ac:dyDescent="0.3">
      <c r="A93" s="74" t="s">
        <v>223</v>
      </c>
      <c r="B93" s="8" t="s">
        <v>233</v>
      </c>
      <c r="C93" s="59" t="s">
        <v>39</v>
      </c>
      <c r="D93" s="79">
        <v>0</v>
      </c>
      <c r="E93" s="80">
        <v>4</v>
      </c>
      <c r="F93" s="81"/>
      <c r="G93" s="87">
        <f t="shared" si="19"/>
        <v>0</v>
      </c>
      <c r="H93" s="88">
        <f t="shared" si="20"/>
        <v>0</v>
      </c>
      <c r="I93" s="55"/>
      <c r="J93" s="54"/>
    </row>
    <row r="94" spans="1:10" ht="31.2" x14ac:dyDescent="0.3">
      <c r="A94" s="74" t="s">
        <v>232</v>
      </c>
      <c r="B94" s="8" t="s">
        <v>231</v>
      </c>
      <c r="C94" s="59" t="s">
        <v>39</v>
      </c>
      <c r="D94" s="79">
        <v>0</v>
      </c>
      <c r="E94" s="80">
        <v>16</v>
      </c>
      <c r="F94" s="81"/>
      <c r="G94" s="87">
        <f t="shared" si="19"/>
        <v>0</v>
      </c>
      <c r="H94" s="88">
        <f t="shared" si="20"/>
        <v>0</v>
      </c>
      <c r="I94" s="55"/>
      <c r="J94" s="54"/>
    </row>
    <row r="95" spans="1:10" ht="92.4" customHeight="1" x14ac:dyDescent="0.3">
      <c r="A95" s="73">
        <v>6</v>
      </c>
      <c r="B95" s="58" t="s">
        <v>272</v>
      </c>
      <c r="C95" s="22"/>
      <c r="D95" s="22"/>
      <c r="E95" s="84"/>
      <c r="F95" s="84"/>
      <c r="G95" s="78">
        <f>SUBTOTAL(9,G96:G100)</f>
        <v>0</v>
      </c>
      <c r="H95" s="78">
        <f>SUBTOTAL(9,H96:H100)</f>
        <v>0</v>
      </c>
      <c r="I95" s="54"/>
      <c r="J95" s="54"/>
    </row>
    <row r="96" spans="1:10" ht="31.2" x14ac:dyDescent="0.3">
      <c r="A96" s="74" t="s">
        <v>123</v>
      </c>
      <c r="B96" s="8" t="s">
        <v>228</v>
      </c>
      <c r="C96" s="59" t="s">
        <v>222</v>
      </c>
      <c r="D96" s="79">
        <v>0</v>
      </c>
      <c r="E96" s="80">
        <v>500</v>
      </c>
      <c r="F96" s="81"/>
      <c r="G96" s="87">
        <f t="shared" ref="G96:G100" si="21">F96*E96</f>
        <v>0</v>
      </c>
      <c r="H96" s="88">
        <f t="shared" ref="H96:H100" si="22">D96*G96</f>
        <v>0</v>
      </c>
      <c r="I96" s="55"/>
      <c r="J96" s="54"/>
    </row>
    <row r="97" spans="1:10" ht="31.2" x14ac:dyDescent="0.3">
      <c r="A97" s="74" t="s">
        <v>124</v>
      </c>
      <c r="B97" s="8" t="s">
        <v>229</v>
      </c>
      <c r="C97" s="59" t="s">
        <v>39</v>
      </c>
      <c r="D97" s="79">
        <v>0</v>
      </c>
      <c r="E97" s="80">
        <v>20</v>
      </c>
      <c r="F97" s="81"/>
      <c r="G97" s="87">
        <f t="shared" si="21"/>
        <v>0</v>
      </c>
      <c r="H97" s="88">
        <f t="shared" si="22"/>
        <v>0</v>
      </c>
      <c r="I97" s="55"/>
      <c r="J97" s="54"/>
    </row>
    <row r="98" spans="1:10" ht="31.2" x14ac:dyDescent="0.3">
      <c r="A98" s="74" t="s">
        <v>125</v>
      </c>
      <c r="B98" s="8" t="s">
        <v>230</v>
      </c>
      <c r="C98" s="59" t="s">
        <v>39</v>
      </c>
      <c r="D98" s="79">
        <v>0</v>
      </c>
      <c r="E98" s="80">
        <v>20</v>
      </c>
      <c r="F98" s="81"/>
      <c r="G98" s="87">
        <f t="shared" si="21"/>
        <v>0</v>
      </c>
      <c r="H98" s="88">
        <f t="shared" si="22"/>
        <v>0</v>
      </c>
      <c r="I98" s="55"/>
      <c r="J98" s="54"/>
    </row>
    <row r="99" spans="1:10" ht="36" customHeight="1" x14ac:dyDescent="0.3">
      <c r="A99" s="74" t="s">
        <v>234</v>
      </c>
      <c r="B99" s="8" t="s">
        <v>233</v>
      </c>
      <c r="C99" s="59" t="s">
        <v>39</v>
      </c>
      <c r="D99" s="79">
        <v>0</v>
      </c>
      <c r="E99" s="80">
        <v>4</v>
      </c>
      <c r="F99" s="81"/>
      <c r="G99" s="87">
        <f t="shared" si="21"/>
        <v>0</v>
      </c>
      <c r="H99" s="88">
        <f t="shared" si="22"/>
        <v>0</v>
      </c>
      <c r="I99" s="55"/>
      <c r="J99" s="54"/>
    </row>
    <row r="100" spans="1:10" ht="31.2" x14ac:dyDescent="0.3">
      <c r="A100" s="74" t="s">
        <v>235</v>
      </c>
      <c r="B100" s="8" t="s">
        <v>231</v>
      </c>
      <c r="C100" s="59" t="s">
        <v>39</v>
      </c>
      <c r="D100" s="79">
        <v>0</v>
      </c>
      <c r="E100" s="80">
        <v>16</v>
      </c>
      <c r="F100" s="81"/>
      <c r="G100" s="87">
        <f t="shared" si="21"/>
        <v>0</v>
      </c>
      <c r="H100" s="88">
        <f t="shared" si="22"/>
        <v>0</v>
      </c>
      <c r="I100" s="55"/>
      <c r="J100" s="54"/>
    </row>
    <row r="101" spans="1:10" ht="117.6" customHeight="1" x14ac:dyDescent="0.3">
      <c r="A101" s="73">
        <v>10</v>
      </c>
      <c r="B101" s="58" t="s">
        <v>98</v>
      </c>
      <c r="C101" s="22"/>
      <c r="D101" s="22"/>
      <c r="E101" s="84"/>
      <c r="F101" s="84"/>
      <c r="G101" s="78">
        <f>SUBTOTAL(9, G102)</f>
        <v>0</v>
      </c>
      <c r="H101" s="78">
        <f>SUBTOTAL(9, H102)</f>
        <v>0</v>
      </c>
      <c r="I101" s="54"/>
      <c r="J101" s="54"/>
    </row>
    <row r="102" spans="1:10" ht="28.2" customHeight="1" x14ac:dyDescent="0.3">
      <c r="A102" s="74" t="s">
        <v>142</v>
      </c>
      <c r="B102" s="8" t="s">
        <v>97</v>
      </c>
      <c r="C102" s="59" t="s">
        <v>82</v>
      </c>
      <c r="D102" s="79">
        <v>0</v>
      </c>
      <c r="E102" s="80">
        <v>1200</v>
      </c>
      <c r="F102" s="81"/>
      <c r="G102" s="87">
        <f>F102*E102</f>
        <v>0</v>
      </c>
      <c r="H102" s="88">
        <f t="shared" ref="H102" si="23">D102*G102</f>
        <v>0</v>
      </c>
      <c r="I102" s="55"/>
      <c r="J102" s="54"/>
    </row>
    <row r="103" spans="1:10" ht="107.4" customHeight="1" x14ac:dyDescent="0.3">
      <c r="A103" s="73">
        <v>11</v>
      </c>
      <c r="B103" s="58" t="s">
        <v>166</v>
      </c>
      <c r="C103" s="22"/>
      <c r="D103" s="22"/>
      <c r="E103" s="84"/>
      <c r="F103" s="84"/>
      <c r="G103" s="78">
        <f>SUBTOTAL(9, G104)</f>
        <v>0</v>
      </c>
      <c r="H103" s="78">
        <f>SUBTOTAL(9, H104)</f>
        <v>0</v>
      </c>
      <c r="I103" s="54"/>
      <c r="J103" s="54"/>
    </row>
    <row r="104" spans="1:10" s="34" customFormat="1" ht="31.2" x14ac:dyDescent="0.3">
      <c r="A104" s="94" t="s">
        <v>143</v>
      </c>
      <c r="B104" s="95" t="s">
        <v>97</v>
      </c>
      <c r="C104" s="96" t="s">
        <v>82</v>
      </c>
      <c r="D104" s="79">
        <v>0</v>
      </c>
      <c r="E104" s="97">
        <v>1200</v>
      </c>
      <c r="F104" s="79"/>
      <c r="G104" s="87">
        <f>F104*E104</f>
        <v>0</v>
      </c>
      <c r="H104" s="88">
        <f t="shared" ref="H104" si="24">D104*G104</f>
        <v>0</v>
      </c>
      <c r="I104" s="54"/>
      <c r="J104" s="54"/>
    </row>
    <row r="105" spans="1:10" ht="73.2" customHeight="1" x14ac:dyDescent="0.3">
      <c r="A105" s="73">
        <v>12</v>
      </c>
      <c r="B105" s="58" t="s">
        <v>191</v>
      </c>
      <c r="C105" s="22"/>
      <c r="D105" s="22"/>
      <c r="E105" s="84"/>
      <c r="F105" s="84"/>
      <c r="G105" s="78">
        <f>SUBTOTAL(9, G106:G109)</f>
        <v>0</v>
      </c>
      <c r="H105" s="78">
        <f>SUBTOTAL(9, H106:H109)</f>
        <v>0</v>
      </c>
      <c r="I105" s="54"/>
      <c r="J105" s="54"/>
    </row>
    <row r="106" spans="1:10" ht="48.6" x14ac:dyDescent="0.3">
      <c r="A106" s="74" t="s">
        <v>144</v>
      </c>
      <c r="B106" s="85" t="s">
        <v>237</v>
      </c>
      <c r="C106" s="59" t="s">
        <v>71</v>
      </c>
      <c r="D106" s="79">
        <v>0</v>
      </c>
      <c r="E106" s="80">
        <v>1</v>
      </c>
      <c r="F106" s="81"/>
      <c r="G106" s="87">
        <f t="shared" ref="G106:G109" si="25">F106*E106</f>
        <v>0</v>
      </c>
      <c r="H106" s="88">
        <f t="shared" ref="H106:H109" si="26">D106*G106</f>
        <v>0</v>
      </c>
      <c r="I106" s="55"/>
      <c r="J106" s="54"/>
    </row>
    <row r="107" spans="1:10" ht="48.6" x14ac:dyDescent="0.3">
      <c r="A107" s="74" t="s">
        <v>144</v>
      </c>
      <c r="B107" s="85" t="s">
        <v>238</v>
      </c>
      <c r="C107" s="59" t="s">
        <v>71</v>
      </c>
      <c r="D107" s="79">
        <v>0</v>
      </c>
      <c r="E107" s="80">
        <v>1</v>
      </c>
      <c r="F107" s="81"/>
      <c r="G107" s="87">
        <f t="shared" ref="G107" si="27">F107*E107</f>
        <v>0</v>
      </c>
      <c r="H107" s="88">
        <f t="shared" ref="H107" si="28">D107*G107</f>
        <v>0</v>
      </c>
      <c r="I107" s="55"/>
      <c r="J107" s="54"/>
    </row>
    <row r="108" spans="1:10" ht="48.6" x14ac:dyDescent="0.3">
      <c r="A108" s="74" t="s">
        <v>144</v>
      </c>
      <c r="B108" s="85" t="s">
        <v>239</v>
      </c>
      <c r="C108" s="59" t="s">
        <v>71</v>
      </c>
      <c r="D108" s="79">
        <v>0</v>
      </c>
      <c r="E108" s="80">
        <v>1</v>
      </c>
      <c r="F108" s="81"/>
      <c r="G108" s="87">
        <f t="shared" ref="G108" si="29">F108*E108</f>
        <v>0</v>
      </c>
      <c r="H108" s="88">
        <f t="shared" ref="H108" si="30">D108*G108</f>
        <v>0</v>
      </c>
      <c r="I108" s="55"/>
      <c r="J108" s="54"/>
    </row>
    <row r="109" spans="1:10" ht="31.2" x14ac:dyDescent="0.3">
      <c r="A109" s="74" t="s">
        <v>145</v>
      </c>
      <c r="B109" s="85" t="s">
        <v>236</v>
      </c>
      <c r="C109" s="59" t="s">
        <v>71</v>
      </c>
      <c r="D109" s="79">
        <v>0</v>
      </c>
      <c r="E109" s="80">
        <v>1</v>
      </c>
      <c r="F109" s="81"/>
      <c r="G109" s="87">
        <f t="shared" si="25"/>
        <v>0</v>
      </c>
      <c r="H109" s="88">
        <f t="shared" si="26"/>
        <v>0</v>
      </c>
      <c r="I109" s="55"/>
      <c r="J109" s="54"/>
    </row>
    <row r="110" spans="1:10" ht="133.19999999999999" customHeight="1" x14ac:dyDescent="0.3">
      <c r="A110" s="73">
        <v>13</v>
      </c>
      <c r="B110" s="58" t="s">
        <v>192</v>
      </c>
      <c r="C110" s="22"/>
      <c r="D110" s="22"/>
      <c r="E110" s="84"/>
      <c r="F110" s="84"/>
      <c r="G110" s="78">
        <f>SUBTOTAL(9, G111:G113)</f>
        <v>0</v>
      </c>
      <c r="H110" s="78">
        <f>SUBTOTAL(9, H111:H113)</f>
        <v>0</v>
      </c>
      <c r="I110" s="54"/>
      <c r="J110" s="54"/>
    </row>
    <row r="111" spans="1:10" ht="34.799999999999997" x14ac:dyDescent="0.3">
      <c r="A111" s="74" t="s">
        <v>146</v>
      </c>
      <c r="B111" s="85" t="s">
        <v>242</v>
      </c>
      <c r="C111" s="59" t="s">
        <v>39</v>
      </c>
      <c r="D111" s="79">
        <v>0</v>
      </c>
      <c r="E111" s="80">
        <v>30</v>
      </c>
      <c r="F111" s="81"/>
      <c r="G111" s="87">
        <f>F111*E111</f>
        <v>0</v>
      </c>
      <c r="H111" s="88">
        <f t="shared" ref="H111:H113" si="31">D111*G111</f>
        <v>0</v>
      </c>
      <c r="I111" s="55"/>
      <c r="J111" s="54"/>
    </row>
    <row r="112" spans="1:10" ht="34.799999999999997" x14ac:dyDescent="0.3">
      <c r="A112" s="74" t="s">
        <v>240</v>
      </c>
      <c r="B112" s="85" t="s">
        <v>243</v>
      </c>
      <c r="C112" s="59" t="s">
        <v>39</v>
      </c>
      <c r="D112" s="79">
        <v>0</v>
      </c>
      <c r="E112" s="80">
        <v>30</v>
      </c>
      <c r="F112" s="81"/>
      <c r="G112" s="87">
        <f t="shared" ref="G112:G113" si="32">F112*E112</f>
        <v>0</v>
      </c>
      <c r="H112" s="88">
        <f t="shared" si="31"/>
        <v>0</v>
      </c>
      <c r="I112" s="54"/>
      <c r="J112" s="54"/>
    </row>
    <row r="113" spans="1:10" ht="34.799999999999997" x14ac:dyDescent="0.3">
      <c r="A113" s="74" t="s">
        <v>241</v>
      </c>
      <c r="B113" s="85" t="s">
        <v>244</v>
      </c>
      <c r="C113" s="59" t="s">
        <v>39</v>
      </c>
      <c r="D113" s="79">
        <v>0</v>
      </c>
      <c r="E113" s="80">
        <v>30</v>
      </c>
      <c r="F113" s="81"/>
      <c r="G113" s="87">
        <f t="shared" si="32"/>
        <v>0</v>
      </c>
      <c r="H113" s="88">
        <f t="shared" si="31"/>
        <v>0</v>
      </c>
      <c r="I113" s="54"/>
      <c r="J113" s="54"/>
    </row>
    <row r="114" spans="1:10" ht="121.2" customHeight="1" x14ac:dyDescent="0.3">
      <c r="A114" s="73">
        <v>14</v>
      </c>
      <c r="B114" s="58" t="s">
        <v>99</v>
      </c>
      <c r="C114" s="22"/>
      <c r="D114" s="22"/>
      <c r="E114" s="84"/>
      <c r="F114" s="84"/>
      <c r="G114" s="78">
        <f>SUBTOTAL(9, G115:G123)</f>
        <v>0</v>
      </c>
      <c r="H114" s="78">
        <f>SUBTOTAL(9, H115:H123)</f>
        <v>0</v>
      </c>
      <c r="I114" s="54"/>
      <c r="J114" s="54"/>
    </row>
    <row r="115" spans="1:10" ht="31.2" x14ac:dyDescent="0.3">
      <c r="A115" s="74" t="s">
        <v>147</v>
      </c>
      <c r="B115" s="115" t="s">
        <v>245</v>
      </c>
      <c r="C115" s="59" t="s">
        <v>82</v>
      </c>
      <c r="D115" s="79">
        <v>0</v>
      </c>
      <c r="E115" s="80">
        <v>600</v>
      </c>
      <c r="F115" s="81"/>
      <c r="G115" s="87">
        <f t="shared" ref="G115:G123" si="33">F115*E115</f>
        <v>0</v>
      </c>
      <c r="H115" s="88">
        <f t="shared" ref="H115:H123" si="34">D115*G115</f>
        <v>0</v>
      </c>
      <c r="I115" s="55"/>
      <c r="J115" s="54"/>
    </row>
    <row r="116" spans="1:10" ht="31.2" x14ac:dyDescent="0.3">
      <c r="A116" s="74" t="s">
        <v>148</v>
      </c>
      <c r="B116" s="85" t="s">
        <v>246</v>
      </c>
      <c r="C116" s="59" t="s">
        <v>39</v>
      </c>
      <c r="D116" s="79">
        <v>0</v>
      </c>
      <c r="E116" s="80">
        <v>60</v>
      </c>
      <c r="F116" s="81"/>
      <c r="G116" s="87">
        <f t="shared" si="33"/>
        <v>0</v>
      </c>
      <c r="H116" s="88">
        <f t="shared" si="34"/>
        <v>0</v>
      </c>
      <c r="I116" s="55"/>
      <c r="J116" s="54"/>
    </row>
    <row r="117" spans="1:10" ht="31.2" x14ac:dyDescent="0.3">
      <c r="A117" s="74" t="s">
        <v>162</v>
      </c>
      <c r="B117" s="115" t="s">
        <v>83</v>
      </c>
      <c r="C117" s="59" t="s">
        <v>82</v>
      </c>
      <c r="D117" s="79">
        <v>0</v>
      </c>
      <c r="E117" s="80">
        <v>600</v>
      </c>
      <c r="F117" s="81"/>
      <c r="G117" s="87">
        <f t="shared" ref="G117:G118" si="35">F117*E117</f>
        <v>0</v>
      </c>
      <c r="H117" s="88">
        <f t="shared" ref="H117:H118" si="36">D117*G117</f>
        <v>0</v>
      </c>
      <c r="I117" s="55"/>
      <c r="J117" s="54"/>
    </row>
    <row r="118" spans="1:10" ht="31.2" x14ac:dyDescent="0.3">
      <c r="A118" s="74" t="s">
        <v>194</v>
      </c>
      <c r="B118" s="85" t="s">
        <v>84</v>
      </c>
      <c r="C118" s="59" t="s">
        <v>39</v>
      </c>
      <c r="D118" s="79">
        <v>0</v>
      </c>
      <c r="E118" s="80">
        <v>60</v>
      </c>
      <c r="F118" s="81"/>
      <c r="G118" s="87">
        <f t="shared" si="35"/>
        <v>0</v>
      </c>
      <c r="H118" s="88">
        <f t="shared" si="36"/>
        <v>0</v>
      </c>
      <c r="I118" s="55"/>
      <c r="J118" s="54"/>
    </row>
    <row r="119" spans="1:10" ht="31.2" x14ac:dyDescent="0.3">
      <c r="A119" s="74" t="s">
        <v>195</v>
      </c>
      <c r="B119" s="8" t="s">
        <v>85</v>
      </c>
      <c r="C119" s="59" t="s">
        <v>82</v>
      </c>
      <c r="D119" s="79">
        <v>0</v>
      </c>
      <c r="E119" s="80">
        <v>250</v>
      </c>
      <c r="F119" s="81"/>
      <c r="G119" s="87">
        <f t="shared" si="33"/>
        <v>0</v>
      </c>
      <c r="H119" s="88">
        <f t="shared" si="34"/>
        <v>0</v>
      </c>
      <c r="I119" s="55"/>
      <c r="J119" s="54"/>
    </row>
    <row r="120" spans="1:10" ht="31.2" x14ac:dyDescent="0.3">
      <c r="A120" s="74" t="s">
        <v>196</v>
      </c>
      <c r="B120" s="8" t="s">
        <v>86</v>
      </c>
      <c r="C120" s="59" t="s">
        <v>39</v>
      </c>
      <c r="D120" s="79">
        <v>0</v>
      </c>
      <c r="E120" s="80">
        <v>30</v>
      </c>
      <c r="F120" s="81"/>
      <c r="G120" s="87">
        <f t="shared" si="33"/>
        <v>0</v>
      </c>
      <c r="H120" s="88">
        <f t="shared" si="34"/>
        <v>0</v>
      </c>
      <c r="I120" s="55"/>
      <c r="J120" s="54"/>
    </row>
    <row r="121" spans="1:10" ht="25.8" customHeight="1" x14ac:dyDescent="0.3">
      <c r="A121" s="74" t="s">
        <v>248</v>
      </c>
      <c r="B121" s="8" t="s">
        <v>247</v>
      </c>
      <c r="C121" s="59" t="s">
        <v>39</v>
      </c>
      <c r="D121" s="79"/>
      <c r="E121" s="80">
        <v>100</v>
      </c>
      <c r="F121" s="81"/>
      <c r="G121" s="87">
        <f t="shared" si="33"/>
        <v>0</v>
      </c>
      <c r="H121" s="88">
        <f t="shared" si="34"/>
        <v>0</v>
      </c>
      <c r="I121" s="54"/>
      <c r="J121" s="54"/>
    </row>
    <row r="122" spans="1:10" ht="36.6" customHeight="1" x14ac:dyDescent="0.3">
      <c r="A122" s="74" t="s">
        <v>249</v>
      </c>
      <c r="B122" s="8" t="s">
        <v>160</v>
      </c>
      <c r="C122" s="59" t="s">
        <v>39</v>
      </c>
      <c r="D122" s="79">
        <v>0</v>
      </c>
      <c r="E122" s="80">
        <v>100</v>
      </c>
      <c r="F122" s="81"/>
      <c r="G122" s="87">
        <f t="shared" si="33"/>
        <v>0</v>
      </c>
      <c r="H122" s="88">
        <f t="shared" si="34"/>
        <v>0</v>
      </c>
      <c r="I122" s="54"/>
      <c r="J122" s="54"/>
    </row>
    <row r="123" spans="1:10" ht="36.6" customHeight="1" x14ac:dyDescent="0.3">
      <c r="A123" s="74" t="s">
        <v>250</v>
      </c>
      <c r="B123" s="8" t="s">
        <v>161</v>
      </c>
      <c r="C123" s="59" t="s">
        <v>39</v>
      </c>
      <c r="D123" s="79">
        <v>0</v>
      </c>
      <c r="E123" s="80">
        <v>100</v>
      </c>
      <c r="F123" s="81"/>
      <c r="G123" s="87">
        <f t="shared" si="33"/>
        <v>0</v>
      </c>
      <c r="H123" s="88">
        <f t="shared" si="34"/>
        <v>0</v>
      </c>
      <c r="I123" s="54"/>
      <c r="J123" s="54"/>
    </row>
    <row r="124" spans="1:10" ht="109.2" x14ac:dyDescent="0.3">
      <c r="A124" s="73">
        <v>15</v>
      </c>
      <c r="B124" s="58" t="s">
        <v>165</v>
      </c>
      <c r="C124" s="22"/>
      <c r="D124" s="22"/>
      <c r="E124" s="84"/>
      <c r="F124" s="84"/>
      <c r="G124" s="78">
        <f>SUBTOTAL(9, G125:G133)</f>
        <v>0</v>
      </c>
      <c r="H124" s="78">
        <f>SUBTOTAL(9, H125:H133)</f>
        <v>0</v>
      </c>
      <c r="I124" s="54"/>
      <c r="J124" s="54"/>
    </row>
    <row r="125" spans="1:10" ht="31.2" x14ac:dyDescent="0.3">
      <c r="A125" s="74" t="s">
        <v>149</v>
      </c>
      <c r="B125" s="115" t="s">
        <v>245</v>
      </c>
      <c r="C125" s="59" t="s">
        <v>82</v>
      </c>
      <c r="D125" s="79">
        <v>0</v>
      </c>
      <c r="E125" s="80">
        <v>600</v>
      </c>
      <c r="F125" s="81"/>
      <c r="G125" s="87">
        <f t="shared" ref="G125:G133" si="37">F125*E125</f>
        <v>0</v>
      </c>
      <c r="H125" s="88">
        <f t="shared" ref="H125:H132" si="38">D125*G125</f>
        <v>0</v>
      </c>
      <c r="I125" s="55"/>
      <c r="J125" s="54"/>
    </row>
    <row r="126" spans="1:10" ht="31.2" x14ac:dyDescent="0.3">
      <c r="A126" s="74" t="s">
        <v>150</v>
      </c>
      <c r="B126" s="85" t="s">
        <v>246</v>
      </c>
      <c r="C126" s="59" t="s">
        <v>39</v>
      </c>
      <c r="D126" s="79">
        <v>0</v>
      </c>
      <c r="E126" s="80">
        <v>60</v>
      </c>
      <c r="F126" s="81"/>
      <c r="G126" s="87">
        <f t="shared" si="37"/>
        <v>0</v>
      </c>
      <c r="H126" s="88">
        <f t="shared" si="38"/>
        <v>0</v>
      </c>
      <c r="I126" s="55"/>
      <c r="J126" s="54"/>
    </row>
    <row r="127" spans="1:10" ht="31.2" x14ac:dyDescent="0.3">
      <c r="A127" s="74" t="s">
        <v>151</v>
      </c>
      <c r="B127" s="115" t="s">
        <v>83</v>
      </c>
      <c r="C127" s="59" t="s">
        <v>82</v>
      </c>
      <c r="D127" s="79">
        <v>0</v>
      </c>
      <c r="E127" s="80">
        <v>600</v>
      </c>
      <c r="F127" s="81"/>
      <c r="G127" s="87">
        <f t="shared" si="37"/>
        <v>0</v>
      </c>
      <c r="H127" s="88">
        <f t="shared" si="38"/>
        <v>0</v>
      </c>
      <c r="I127" s="55"/>
      <c r="J127" s="54"/>
    </row>
    <row r="128" spans="1:10" ht="31.2" x14ac:dyDescent="0.3">
      <c r="A128" s="74" t="s">
        <v>197</v>
      </c>
      <c r="B128" s="85" t="s">
        <v>84</v>
      </c>
      <c r="C128" s="59" t="s">
        <v>39</v>
      </c>
      <c r="D128" s="79">
        <v>0</v>
      </c>
      <c r="E128" s="80">
        <v>60</v>
      </c>
      <c r="F128" s="81"/>
      <c r="G128" s="87">
        <f t="shared" si="37"/>
        <v>0</v>
      </c>
      <c r="H128" s="88">
        <f t="shared" si="38"/>
        <v>0</v>
      </c>
      <c r="I128" s="55"/>
      <c r="J128" s="54"/>
    </row>
    <row r="129" spans="1:10" ht="31.2" x14ac:dyDescent="0.3">
      <c r="A129" s="74" t="s">
        <v>198</v>
      </c>
      <c r="B129" s="8" t="s">
        <v>85</v>
      </c>
      <c r="C129" s="59" t="s">
        <v>82</v>
      </c>
      <c r="D129" s="79">
        <v>0</v>
      </c>
      <c r="E129" s="80">
        <v>250</v>
      </c>
      <c r="F129" s="81"/>
      <c r="G129" s="87">
        <f t="shared" si="37"/>
        <v>0</v>
      </c>
      <c r="H129" s="88">
        <f t="shared" si="38"/>
        <v>0</v>
      </c>
      <c r="I129" s="55"/>
      <c r="J129" s="54"/>
    </row>
    <row r="130" spans="1:10" ht="31.2" x14ac:dyDescent="0.3">
      <c r="A130" s="74" t="s">
        <v>199</v>
      </c>
      <c r="B130" s="8" t="s">
        <v>86</v>
      </c>
      <c r="C130" s="59" t="s">
        <v>39</v>
      </c>
      <c r="D130" s="79">
        <v>0</v>
      </c>
      <c r="E130" s="80">
        <v>30</v>
      </c>
      <c r="F130" s="81"/>
      <c r="G130" s="87">
        <f t="shared" si="37"/>
        <v>0</v>
      </c>
      <c r="H130" s="88">
        <f t="shared" si="38"/>
        <v>0</v>
      </c>
      <c r="I130" s="55"/>
      <c r="J130" s="54"/>
    </row>
    <row r="131" spans="1:10" ht="25.8" customHeight="1" x14ac:dyDescent="0.3">
      <c r="A131" s="74" t="s">
        <v>252</v>
      </c>
      <c r="B131" s="8" t="s">
        <v>247</v>
      </c>
      <c r="C131" s="59" t="s">
        <v>39</v>
      </c>
      <c r="D131" s="79"/>
      <c r="E131" s="80">
        <v>100</v>
      </c>
      <c r="F131" s="81"/>
      <c r="G131" s="87">
        <f t="shared" si="37"/>
        <v>0</v>
      </c>
      <c r="H131" s="88">
        <f t="shared" si="38"/>
        <v>0</v>
      </c>
      <c r="I131" s="54"/>
      <c r="J131" s="54"/>
    </row>
    <row r="132" spans="1:10" ht="36.6" customHeight="1" x14ac:dyDescent="0.3">
      <c r="A132" s="74" t="s">
        <v>253</v>
      </c>
      <c r="B132" s="8" t="s">
        <v>160</v>
      </c>
      <c r="C132" s="59" t="s">
        <v>39</v>
      </c>
      <c r="D132" s="79">
        <v>0</v>
      </c>
      <c r="E132" s="80">
        <v>100</v>
      </c>
      <c r="F132" s="81"/>
      <c r="G132" s="87">
        <f t="shared" si="37"/>
        <v>0</v>
      </c>
      <c r="H132" s="88">
        <f t="shared" si="38"/>
        <v>0</v>
      </c>
      <c r="I132" s="54"/>
      <c r="J132" s="54"/>
    </row>
    <row r="133" spans="1:10" ht="36.6" customHeight="1" x14ac:dyDescent="0.3">
      <c r="A133" s="74" t="s">
        <v>254</v>
      </c>
      <c r="B133" s="8" t="s">
        <v>161</v>
      </c>
      <c r="C133" s="59" t="s">
        <v>39</v>
      </c>
      <c r="D133" s="79">
        <v>0</v>
      </c>
      <c r="E133" s="80">
        <v>100</v>
      </c>
      <c r="F133" s="81"/>
      <c r="G133" s="87">
        <f t="shared" si="37"/>
        <v>0</v>
      </c>
      <c r="H133" s="88">
        <f t="shared" ref="H133" si="39">D133*G133</f>
        <v>0</v>
      </c>
      <c r="I133" s="54"/>
      <c r="J133" s="54"/>
    </row>
    <row r="134" spans="1:10" ht="123.6" customHeight="1" x14ac:dyDescent="0.3">
      <c r="A134" s="73">
        <v>16</v>
      </c>
      <c r="B134" s="58" t="s">
        <v>100</v>
      </c>
      <c r="C134" s="22"/>
      <c r="D134" s="22"/>
      <c r="E134" s="84"/>
      <c r="F134" s="84"/>
      <c r="G134" s="78">
        <f>SUBTOTAL(9, G135:G137)</f>
        <v>0</v>
      </c>
      <c r="H134" s="78">
        <f>SUBTOTAL(9, H135:H137)</f>
        <v>0</v>
      </c>
      <c r="I134" s="54"/>
      <c r="J134" s="54"/>
    </row>
    <row r="135" spans="1:10" ht="31.2" x14ac:dyDescent="0.3">
      <c r="A135" s="74" t="s">
        <v>152</v>
      </c>
      <c r="B135" s="85" t="s">
        <v>83</v>
      </c>
      <c r="C135" s="59" t="s">
        <v>82</v>
      </c>
      <c r="D135" s="79">
        <v>0</v>
      </c>
      <c r="E135" s="80">
        <v>2800</v>
      </c>
      <c r="F135" s="81"/>
      <c r="G135" s="87">
        <f t="shared" ref="G135:G137" si="40">F135*E135</f>
        <v>0</v>
      </c>
      <c r="H135" s="88">
        <f t="shared" ref="H135:H137" si="41">D135*G135</f>
        <v>0</v>
      </c>
      <c r="I135" s="55"/>
      <c r="J135" s="54"/>
    </row>
    <row r="136" spans="1:10" ht="31.2" x14ac:dyDescent="0.3">
      <c r="A136" s="74" t="s">
        <v>153</v>
      </c>
      <c r="B136" s="85" t="s">
        <v>251</v>
      </c>
      <c r="C136" s="59" t="s">
        <v>39</v>
      </c>
      <c r="D136" s="79">
        <v>0</v>
      </c>
      <c r="E136" s="80">
        <v>80</v>
      </c>
      <c r="F136" s="81"/>
      <c r="G136" s="87">
        <f t="shared" si="40"/>
        <v>0</v>
      </c>
      <c r="H136" s="88">
        <f t="shared" si="41"/>
        <v>0</v>
      </c>
      <c r="I136" s="55"/>
      <c r="J136" s="54"/>
    </row>
    <row r="137" spans="1:10" ht="40.799999999999997" customHeight="1" x14ac:dyDescent="0.3">
      <c r="A137" s="74" t="s">
        <v>200</v>
      </c>
      <c r="B137" s="85" t="s">
        <v>160</v>
      </c>
      <c r="C137" s="59" t="s">
        <v>39</v>
      </c>
      <c r="D137" s="79">
        <v>0</v>
      </c>
      <c r="E137" s="80">
        <v>100</v>
      </c>
      <c r="F137" s="81"/>
      <c r="G137" s="87">
        <f t="shared" si="40"/>
        <v>0</v>
      </c>
      <c r="H137" s="88">
        <f t="shared" si="41"/>
        <v>0</v>
      </c>
      <c r="I137" s="54"/>
      <c r="J137" s="54"/>
    </row>
    <row r="138" spans="1:10" ht="31.2" x14ac:dyDescent="0.3">
      <c r="A138" s="74" t="s">
        <v>256</v>
      </c>
      <c r="B138" s="85" t="s">
        <v>85</v>
      </c>
      <c r="C138" s="59" t="s">
        <v>82</v>
      </c>
      <c r="D138" s="79">
        <v>0</v>
      </c>
      <c r="E138" s="80">
        <v>2000</v>
      </c>
      <c r="F138" s="81"/>
      <c r="G138" s="87">
        <f t="shared" ref="G138:G140" si="42">F138*E138</f>
        <v>0</v>
      </c>
      <c r="H138" s="88">
        <f t="shared" ref="H138:H140" si="43">D138*G138</f>
        <v>0</v>
      </c>
      <c r="I138" s="55"/>
      <c r="J138" s="54"/>
    </row>
    <row r="139" spans="1:10" ht="31.2" x14ac:dyDescent="0.3">
      <c r="A139" s="74" t="s">
        <v>257</v>
      </c>
      <c r="B139" s="85" t="s">
        <v>255</v>
      </c>
      <c r="C139" s="59" t="s">
        <v>39</v>
      </c>
      <c r="D139" s="79">
        <v>0</v>
      </c>
      <c r="E139" s="80">
        <v>80</v>
      </c>
      <c r="F139" s="81"/>
      <c r="G139" s="87">
        <f t="shared" si="42"/>
        <v>0</v>
      </c>
      <c r="H139" s="88">
        <f t="shared" si="43"/>
        <v>0</v>
      </c>
      <c r="I139" s="55"/>
      <c r="J139" s="54"/>
    </row>
    <row r="140" spans="1:10" ht="40.799999999999997" customHeight="1" x14ac:dyDescent="0.3">
      <c r="A140" s="74" t="s">
        <v>258</v>
      </c>
      <c r="B140" s="85" t="s">
        <v>161</v>
      </c>
      <c r="C140" s="59" t="s">
        <v>39</v>
      </c>
      <c r="D140" s="79">
        <v>0</v>
      </c>
      <c r="E140" s="80">
        <v>100</v>
      </c>
      <c r="F140" s="81"/>
      <c r="G140" s="87">
        <f t="shared" si="42"/>
        <v>0</v>
      </c>
      <c r="H140" s="88">
        <f t="shared" si="43"/>
        <v>0</v>
      </c>
      <c r="I140" s="54"/>
      <c r="J140" s="54"/>
    </row>
    <row r="141" spans="1:10" ht="119.4" customHeight="1" x14ac:dyDescent="0.3">
      <c r="A141" s="73">
        <v>17</v>
      </c>
      <c r="B141" s="58" t="s">
        <v>164</v>
      </c>
      <c r="C141" s="22"/>
      <c r="D141" s="22"/>
      <c r="E141" s="84"/>
      <c r="F141" s="84"/>
      <c r="G141" s="78">
        <f>SUBTOTAL(9, G142:G147)</f>
        <v>0</v>
      </c>
      <c r="H141" s="78">
        <f>SUBTOTAL(9, H142:H147)</f>
        <v>0</v>
      </c>
      <c r="I141" s="54"/>
      <c r="J141" s="54"/>
    </row>
    <row r="142" spans="1:10" ht="31.2" x14ac:dyDescent="0.3">
      <c r="A142" s="74" t="s">
        <v>154</v>
      </c>
      <c r="B142" s="85" t="s">
        <v>83</v>
      </c>
      <c r="C142" s="59" t="s">
        <v>82</v>
      </c>
      <c r="D142" s="79">
        <v>0</v>
      </c>
      <c r="E142" s="80">
        <v>2800</v>
      </c>
      <c r="F142" s="81"/>
      <c r="G142" s="87">
        <f t="shared" ref="G142:G147" si="44">F142*E142</f>
        <v>0</v>
      </c>
      <c r="H142" s="88">
        <f t="shared" ref="H142:H147" si="45">D142*G142</f>
        <v>0</v>
      </c>
      <c r="I142" s="55"/>
      <c r="J142" s="54"/>
    </row>
    <row r="143" spans="1:10" ht="31.2" x14ac:dyDescent="0.3">
      <c r="A143" s="74" t="s">
        <v>155</v>
      </c>
      <c r="B143" s="85" t="s">
        <v>251</v>
      </c>
      <c r="C143" s="59" t="s">
        <v>39</v>
      </c>
      <c r="D143" s="79">
        <v>0</v>
      </c>
      <c r="E143" s="80">
        <v>80</v>
      </c>
      <c r="F143" s="81"/>
      <c r="G143" s="87">
        <f t="shared" si="44"/>
        <v>0</v>
      </c>
      <c r="H143" s="88">
        <f t="shared" si="45"/>
        <v>0</v>
      </c>
      <c r="I143" s="55"/>
      <c r="J143" s="54"/>
    </row>
    <row r="144" spans="1:10" ht="40.799999999999997" customHeight="1" x14ac:dyDescent="0.3">
      <c r="A144" s="74" t="s">
        <v>201</v>
      </c>
      <c r="B144" s="85" t="s">
        <v>160</v>
      </c>
      <c r="C144" s="59" t="s">
        <v>39</v>
      </c>
      <c r="D144" s="79">
        <v>0</v>
      </c>
      <c r="E144" s="80">
        <v>100</v>
      </c>
      <c r="F144" s="81"/>
      <c r="G144" s="87">
        <f t="shared" si="44"/>
        <v>0</v>
      </c>
      <c r="H144" s="88">
        <f t="shared" si="45"/>
        <v>0</v>
      </c>
      <c r="I144" s="54"/>
      <c r="J144" s="54"/>
    </row>
    <row r="145" spans="1:10" ht="31.2" x14ac:dyDescent="0.3">
      <c r="A145" s="74" t="s">
        <v>259</v>
      </c>
      <c r="B145" s="85" t="s">
        <v>85</v>
      </c>
      <c r="C145" s="59" t="s">
        <v>82</v>
      </c>
      <c r="D145" s="79">
        <v>0</v>
      </c>
      <c r="E145" s="80">
        <v>2000</v>
      </c>
      <c r="F145" s="81"/>
      <c r="G145" s="87">
        <f t="shared" si="44"/>
        <v>0</v>
      </c>
      <c r="H145" s="88">
        <f t="shared" si="45"/>
        <v>0</v>
      </c>
      <c r="I145" s="55"/>
      <c r="J145" s="54"/>
    </row>
    <row r="146" spans="1:10" ht="31.2" x14ac:dyDescent="0.3">
      <c r="A146" s="74" t="s">
        <v>260</v>
      </c>
      <c r="B146" s="85" t="s">
        <v>255</v>
      </c>
      <c r="C146" s="59" t="s">
        <v>39</v>
      </c>
      <c r="D146" s="79">
        <v>0</v>
      </c>
      <c r="E146" s="80">
        <v>80</v>
      </c>
      <c r="F146" s="81"/>
      <c r="G146" s="87">
        <f t="shared" si="44"/>
        <v>0</v>
      </c>
      <c r="H146" s="88">
        <f t="shared" si="45"/>
        <v>0</v>
      </c>
      <c r="I146" s="55"/>
      <c r="J146" s="54"/>
    </row>
    <row r="147" spans="1:10" ht="40.799999999999997" customHeight="1" x14ac:dyDescent="0.3">
      <c r="A147" s="74" t="s">
        <v>261</v>
      </c>
      <c r="B147" s="85" t="s">
        <v>161</v>
      </c>
      <c r="C147" s="59" t="s">
        <v>39</v>
      </c>
      <c r="D147" s="79">
        <v>0</v>
      </c>
      <c r="E147" s="80">
        <v>100</v>
      </c>
      <c r="F147" s="81"/>
      <c r="G147" s="87">
        <f t="shared" si="44"/>
        <v>0</v>
      </c>
      <c r="H147" s="88">
        <f t="shared" si="45"/>
        <v>0</v>
      </c>
      <c r="I147" s="54"/>
      <c r="J147" s="54"/>
    </row>
    <row r="148" spans="1:10" ht="117" customHeight="1" x14ac:dyDescent="0.3">
      <c r="A148" s="73">
        <v>18</v>
      </c>
      <c r="B148" s="58" t="s">
        <v>212</v>
      </c>
      <c r="C148" s="22"/>
      <c r="D148" s="22"/>
      <c r="E148" s="84"/>
      <c r="F148" s="84"/>
      <c r="G148" s="78">
        <f>SUBTOTAL(9, G149:G150)</f>
        <v>0</v>
      </c>
      <c r="H148" s="78">
        <f>SUBTOTAL(9, H149:H150)</f>
        <v>0</v>
      </c>
      <c r="I148" s="54"/>
      <c r="J148" s="54"/>
    </row>
    <row r="149" spans="1:10" ht="31.2" x14ac:dyDescent="0.3">
      <c r="A149" s="74" t="s">
        <v>156</v>
      </c>
      <c r="B149" s="85" t="s">
        <v>214</v>
      </c>
      <c r="C149" s="59" t="s">
        <v>39</v>
      </c>
      <c r="D149" s="79">
        <v>0</v>
      </c>
      <c r="E149" s="80">
        <v>480</v>
      </c>
      <c r="F149" s="81"/>
      <c r="G149" s="87">
        <f t="shared" ref="G149:G150" si="46">F149*E149</f>
        <v>0</v>
      </c>
      <c r="H149" s="88">
        <f t="shared" ref="H149:H150" si="47">D149*G149</f>
        <v>0</v>
      </c>
      <c r="I149" s="55"/>
      <c r="J149" s="54"/>
    </row>
    <row r="150" spans="1:10" ht="31.2" x14ac:dyDescent="0.3">
      <c r="A150" s="74" t="s">
        <v>202</v>
      </c>
      <c r="B150" s="85" t="s">
        <v>215</v>
      </c>
      <c r="C150" s="59" t="s">
        <v>39</v>
      </c>
      <c r="D150" s="79">
        <v>0</v>
      </c>
      <c r="E150" s="80">
        <v>192</v>
      </c>
      <c r="F150" s="81"/>
      <c r="G150" s="87">
        <f t="shared" si="46"/>
        <v>0</v>
      </c>
      <c r="H150" s="88">
        <f t="shared" si="47"/>
        <v>0</v>
      </c>
      <c r="I150" s="55"/>
      <c r="J150" s="54"/>
    </row>
    <row r="151" spans="1:10" ht="101.4" customHeight="1" x14ac:dyDescent="0.3">
      <c r="A151" s="73">
        <v>19</v>
      </c>
      <c r="B151" s="58" t="s">
        <v>213</v>
      </c>
      <c r="C151" s="22"/>
      <c r="D151" s="22"/>
      <c r="E151" s="84"/>
      <c r="F151" s="84"/>
      <c r="G151" s="78">
        <f>SUBTOTAL(9, G152:G153)</f>
        <v>0</v>
      </c>
      <c r="H151" s="78">
        <f>SUBTOTAL(9, H152:H153)</f>
        <v>0</v>
      </c>
      <c r="I151" s="54"/>
      <c r="J151" s="54"/>
    </row>
    <row r="152" spans="1:10" ht="31.2" x14ac:dyDescent="0.3">
      <c r="A152" s="74" t="s">
        <v>157</v>
      </c>
      <c r="B152" s="85" t="s">
        <v>214</v>
      </c>
      <c r="C152" s="59" t="s">
        <v>39</v>
      </c>
      <c r="D152" s="79">
        <v>0</v>
      </c>
      <c r="E152" s="80">
        <v>480</v>
      </c>
      <c r="F152" s="81"/>
      <c r="G152" s="87">
        <f t="shared" ref="G152:G153" si="48">F152*E152</f>
        <v>0</v>
      </c>
      <c r="H152" s="88">
        <f t="shared" ref="H152:H153" si="49">D152*G152</f>
        <v>0</v>
      </c>
      <c r="I152" s="55"/>
      <c r="J152" s="54"/>
    </row>
    <row r="153" spans="1:10" ht="31.2" x14ac:dyDescent="0.3">
      <c r="A153" s="74" t="s">
        <v>203</v>
      </c>
      <c r="B153" s="85" t="s">
        <v>215</v>
      </c>
      <c r="C153" s="59" t="s">
        <v>39</v>
      </c>
      <c r="D153" s="79">
        <v>0</v>
      </c>
      <c r="E153" s="80">
        <v>192</v>
      </c>
      <c r="F153" s="81"/>
      <c r="G153" s="87">
        <f t="shared" si="48"/>
        <v>0</v>
      </c>
      <c r="H153" s="88">
        <f t="shared" si="49"/>
        <v>0</v>
      </c>
      <c r="I153" s="55"/>
      <c r="J153" s="54"/>
    </row>
    <row r="154" spans="1:10" ht="40.799999999999997" customHeight="1" x14ac:dyDescent="0.3">
      <c r="A154" s="73">
        <v>20</v>
      </c>
      <c r="B154" s="58" t="s">
        <v>102</v>
      </c>
      <c r="C154" s="22"/>
      <c r="D154" s="22"/>
      <c r="E154" s="84"/>
      <c r="F154" s="84"/>
      <c r="G154" s="78">
        <f>SUBTOTAL(9, G155)</f>
        <v>0</v>
      </c>
      <c r="H154" s="78">
        <f>SUBTOTAL(9, H155)</f>
        <v>0</v>
      </c>
      <c r="I154" s="55"/>
      <c r="J154" s="54"/>
    </row>
    <row r="155" spans="1:10" ht="31.2" x14ac:dyDescent="0.3">
      <c r="A155" s="74" t="s">
        <v>170</v>
      </c>
      <c r="B155" s="8" t="s">
        <v>101</v>
      </c>
      <c r="C155" s="59" t="s">
        <v>71</v>
      </c>
      <c r="D155" s="79">
        <v>0</v>
      </c>
      <c r="E155" s="80">
        <v>1</v>
      </c>
      <c r="F155" s="81"/>
      <c r="G155" s="87">
        <f>F155*E155</f>
        <v>0</v>
      </c>
      <c r="H155" s="88">
        <f t="shared" ref="H155" si="50">D155*G155</f>
        <v>0</v>
      </c>
      <c r="I155" s="55"/>
      <c r="J155" s="54"/>
    </row>
    <row r="156" spans="1:10" ht="31.2" x14ac:dyDescent="0.3">
      <c r="A156" s="73">
        <v>21</v>
      </c>
      <c r="B156" s="58" t="s">
        <v>87</v>
      </c>
      <c r="C156" s="22"/>
      <c r="D156" s="22"/>
      <c r="E156" s="84"/>
      <c r="F156" s="84"/>
      <c r="G156" s="78">
        <f>SUBTOTAL(9, G157)</f>
        <v>0</v>
      </c>
      <c r="H156" s="78">
        <f>SUBTOTAL(9, H157)</f>
        <v>0</v>
      </c>
      <c r="I156" s="55"/>
      <c r="J156" s="54"/>
    </row>
    <row r="157" spans="1:10" s="63" customFormat="1" ht="31.2" x14ac:dyDescent="0.3">
      <c r="A157" s="74" t="s">
        <v>204</v>
      </c>
      <c r="B157" s="8" t="s">
        <v>159</v>
      </c>
      <c r="C157" s="59" t="s">
        <v>88</v>
      </c>
      <c r="D157" s="79">
        <v>0</v>
      </c>
      <c r="E157" s="80">
        <v>80</v>
      </c>
      <c r="F157" s="81"/>
      <c r="G157" s="87">
        <f>F157*E157</f>
        <v>0</v>
      </c>
      <c r="H157" s="88">
        <f t="shared" ref="H157" si="51">D157*G157</f>
        <v>0</v>
      </c>
      <c r="I157" s="61"/>
      <c r="J157" s="62"/>
    </row>
    <row r="158" spans="1:10" ht="31.2" x14ac:dyDescent="0.3">
      <c r="A158" s="73">
        <v>22</v>
      </c>
      <c r="B158" s="58" t="s">
        <v>158</v>
      </c>
      <c r="C158" s="22"/>
      <c r="D158" s="22"/>
      <c r="E158" s="84"/>
      <c r="F158" s="84"/>
      <c r="G158" s="78">
        <f>SUBTOTAL(9, G159:G160)</f>
        <v>0</v>
      </c>
      <c r="H158" s="78">
        <f>SUBTOTAL(9, H159:H160)</f>
        <v>0</v>
      </c>
      <c r="I158" s="55"/>
      <c r="J158" s="54"/>
    </row>
    <row r="159" spans="1:10" s="63" customFormat="1" ht="62.4" x14ac:dyDescent="0.3">
      <c r="A159" s="74" t="s">
        <v>205</v>
      </c>
      <c r="B159" s="8" t="s">
        <v>221</v>
      </c>
      <c r="C159" s="59" t="s">
        <v>88</v>
      </c>
      <c r="D159" s="79">
        <v>0</v>
      </c>
      <c r="E159" s="80">
        <v>80</v>
      </c>
      <c r="F159" s="81"/>
      <c r="G159" s="87">
        <f t="shared" ref="G159:G160" si="52">F159*E159</f>
        <v>0</v>
      </c>
      <c r="H159" s="88">
        <f t="shared" ref="H159:H160" si="53">D159*G159</f>
        <v>0</v>
      </c>
      <c r="I159" s="61"/>
      <c r="J159" s="62"/>
    </row>
    <row r="160" spans="1:10" s="63" customFormat="1" ht="31.2" x14ac:dyDescent="0.3">
      <c r="A160" s="74" t="s">
        <v>262</v>
      </c>
      <c r="B160" s="8" t="s">
        <v>89</v>
      </c>
      <c r="C160" s="59" t="s">
        <v>39</v>
      </c>
      <c r="D160" s="79">
        <v>0</v>
      </c>
      <c r="E160" s="80">
        <v>8</v>
      </c>
      <c r="F160" s="81"/>
      <c r="G160" s="87">
        <f t="shared" si="52"/>
        <v>0</v>
      </c>
      <c r="H160" s="88">
        <f t="shared" si="53"/>
        <v>0</v>
      </c>
      <c r="I160" s="61"/>
      <c r="J160" s="62"/>
    </row>
    <row r="161" spans="1:10" ht="78" x14ac:dyDescent="0.3">
      <c r="A161" s="73">
        <v>23</v>
      </c>
      <c r="B161" s="58" t="s">
        <v>219</v>
      </c>
      <c r="C161" s="22"/>
      <c r="D161" s="22"/>
      <c r="E161" s="84"/>
      <c r="F161" s="84"/>
      <c r="G161" s="78">
        <f>SUBTOTAL(9, G162)</f>
        <v>0</v>
      </c>
      <c r="H161" s="78">
        <f>SUBTOTAL(9, H162)</f>
        <v>0</v>
      </c>
      <c r="I161" s="55"/>
      <c r="J161" s="54"/>
    </row>
    <row r="162" spans="1:10" s="63" customFormat="1" ht="15.6" x14ac:dyDescent="0.3">
      <c r="A162" s="74" t="s">
        <v>206</v>
      </c>
      <c r="B162" s="8" t="s">
        <v>220</v>
      </c>
      <c r="C162" s="59" t="s">
        <v>71</v>
      </c>
      <c r="D162" s="79">
        <v>0</v>
      </c>
      <c r="E162" s="80">
        <v>1</v>
      </c>
      <c r="F162" s="81"/>
      <c r="G162" s="87">
        <f>F162*E162</f>
        <v>0</v>
      </c>
      <c r="H162" s="88">
        <f t="shared" ref="H162" si="54">D162*G162</f>
        <v>0</v>
      </c>
      <c r="I162" s="61"/>
      <c r="J162" s="62"/>
    </row>
    <row r="163" spans="1:10" ht="31.2" x14ac:dyDescent="0.3">
      <c r="A163" s="73">
        <v>24</v>
      </c>
      <c r="B163" s="58" t="s">
        <v>90</v>
      </c>
      <c r="C163" s="22"/>
      <c r="D163" s="22"/>
      <c r="E163" s="84"/>
      <c r="F163" s="84"/>
      <c r="G163" s="78">
        <f>SUBTOTAL(9, G164)</f>
        <v>0</v>
      </c>
      <c r="H163" s="78">
        <f>SUBTOTAL(9, H164)</f>
        <v>0</v>
      </c>
      <c r="I163" s="55"/>
      <c r="J163" s="54"/>
    </row>
    <row r="164" spans="1:10" s="63" customFormat="1" ht="31.2" x14ac:dyDescent="0.3">
      <c r="A164" s="74" t="s">
        <v>207</v>
      </c>
      <c r="B164" s="8" t="s">
        <v>91</v>
      </c>
      <c r="C164" s="59" t="s">
        <v>88</v>
      </c>
      <c r="D164" s="79">
        <v>0</v>
      </c>
      <c r="E164" s="80">
        <v>120</v>
      </c>
      <c r="F164" s="81"/>
      <c r="G164" s="87">
        <f>F164*E164</f>
        <v>0</v>
      </c>
      <c r="H164" s="88">
        <f t="shared" ref="H164" si="55">D164*G164</f>
        <v>0</v>
      </c>
      <c r="I164" s="61"/>
      <c r="J164" s="62"/>
    </row>
    <row r="165" spans="1:10" ht="133.19999999999999" customHeight="1" x14ac:dyDescent="0.3">
      <c r="A165" s="73">
        <v>25</v>
      </c>
      <c r="B165" s="58" t="s">
        <v>65</v>
      </c>
      <c r="C165" s="22"/>
      <c r="D165" s="22"/>
      <c r="E165" s="84"/>
      <c r="F165" s="84"/>
      <c r="G165" s="78">
        <f>SUBTOTAL(9, G166:G167)</f>
        <v>0</v>
      </c>
      <c r="H165" s="78">
        <f>SUBTOTAL(9, H166:H167)</f>
        <v>0</v>
      </c>
      <c r="I165" s="54"/>
      <c r="J165" s="54"/>
    </row>
    <row r="166" spans="1:10" ht="20.399999999999999" customHeight="1" x14ac:dyDescent="0.3">
      <c r="A166" s="74" t="s">
        <v>171</v>
      </c>
      <c r="B166" s="8" t="s">
        <v>67</v>
      </c>
      <c r="C166" s="59" t="s">
        <v>39</v>
      </c>
      <c r="D166" s="79">
        <v>0</v>
      </c>
      <c r="E166" s="80">
        <v>8</v>
      </c>
      <c r="F166" s="81"/>
      <c r="G166" s="87">
        <f t="shared" ref="G166:G167" si="56">F166*E166</f>
        <v>0</v>
      </c>
      <c r="H166" s="88">
        <f t="shared" ref="H166:H167" si="57">D166*G166</f>
        <v>0</v>
      </c>
      <c r="I166" s="55"/>
      <c r="J166" s="54"/>
    </row>
    <row r="167" spans="1:10" ht="21.6" customHeight="1" x14ac:dyDescent="0.3">
      <c r="A167" s="74" t="s">
        <v>263</v>
      </c>
      <c r="B167" s="8" t="s">
        <v>69</v>
      </c>
      <c r="C167" s="59" t="s">
        <v>39</v>
      </c>
      <c r="D167" s="79">
        <v>0</v>
      </c>
      <c r="E167" s="80">
        <v>4</v>
      </c>
      <c r="F167" s="81"/>
      <c r="G167" s="87">
        <f t="shared" si="56"/>
        <v>0</v>
      </c>
      <c r="H167" s="88">
        <f t="shared" si="57"/>
        <v>0</v>
      </c>
      <c r="I167" s="55"/>
      <c r="J167" s="54"/>
    </row>
    <row r="168" spans="1:10" s="60" customFormat="1" ht="52.2" customHeight="1" x14ac:dyDescent="0.3">
      <c r="A168" s="22">
        <v>26</v>
      </c>
      <c r="B168" s="58" t="s">
        <v>193</v>
      </c>
      <c r="C168" s="21"/>
      <c r="D168" s="21"/>
      <c r="E168" s="86"/>
      <c r="F168" s="86"/>
      <c r="G168" s="78">
        <f>SUBTOTAL(9, G169:G171)</f>
        <v>0</v>
      </c>
      <c r="H168" s="78">
        <f>SUBTOTAL(9, H169:H171)</f>
        <v>0</v>
      </c>
      <c r="I168" s="55"/>
      <c r="J168" s="55"/>
    </row>
    <row r="169" spans="1:10" s="60" customFormat="1" ht="31.2" x14ac:dyDescent="0.3">
      <c r="A169" s="74" t="s">
        <v>264</v>
      </c>
      <c r="B169" s="8" t="s">
        <v>81</v>
      </c>
      <c r="C169" s="59" t="s">
        <v>71</v>
      </c>
      <c r="D169" s="79">
        <v>0</v>
      </c>
      <c r="E169" s="80">
        <v>1</v>
      </c>
      <c r="F169" s="81"/>
      <c r="G169" s="87">
        <f t="shared" ref="G169:G171" si="58">F169*E169</f>
        <v>0</v>
      </c>
      <c r="H169" s="88">
        <f t="shared" ref="H169:H171" si="59">D169*G169</f>
        <v>0</v>
      </c>
      <c r="I169" s="55"/>
      <c r="J169" s="54"/>
    </row>
    <row r="170" spans="1:10" s="60" customFormat="1" ht="31.2" x14ac:dyDescent="0.3">
      <c r="A170" s="74" t="s">
        <v>265</v>
      </c>
      <c r="B170" s="8" t="s">
        <v>80</v>
      </c>
      <c r="C170" s="59" t="s">
        <v>71</v>
      </c>
      <c r="D170" s="79">
        <v>0</v>
      </c>
      <c r="E170" s="80">
        <v>1</v>
      </c>
      <c r="F170" s="81"/>
      <c r="G170" s="87">
        <f t="shared" si="58"/>
        <v>0</v>
      </c>
      <c r="H170" s="88">
        <f t="shared" si="59"/>
        <v>0</v>
      </c>
      <c r="I170" s="55"/>
      <c r="J170" s="54"/>
    </row>
    <row r="171" spans="1:10" s="60" customFormat="1" ht="34.799999999999997" customHeight="1" x14ac:dyDescent="0.3">
      <c r="A171" s="74" t="s">
        <v>266</v>
      </c>
      <c r="B171" s="8" t="s">
        <v>163</v>
      </c>
      <c r="C171" s="59" t="s">
        <v>71</v>
      </c>
      <c r="D171" s="79">
        <v>0</v>
      </c>
      <c r="E171" s="80">
        <v>1</v>
      </c>
      <c r="F171" s="81"/>
      <c r="G171" s="87">
        <f t="shared" si="58"/>
        <v>0</v>
      </c>
      <c r="H171" s="88">
        <f t="shared" si="59"/>
        <v>0</v>
      </c>
      <c r="I171" s="55"/>
      <c r="J171" s="54"/>
    </row>
    <row r="172" spans="1:10" ht="63.6" customHeight="1" x14ac:dyDescent="0.3">
      <c r="A172" s="73">
        <v>27</v>
      </c>
      <c r="B172" s="58" t="s">
        <v>218</v>
      </c>
      <c r="C172" s="22"/>
      <c r="D172" s="22"/>
      <c r="E172" s="84"/>
      <c r="F172" s="84"/>
      <c r="G172" s="78">
        <f>SUBTOTAL(9, G173:G174)</f>
        <v>0</v>
      </c>
      <c r="H172" s="78">
        <f>SUBTOTAL(9, H173:H174)</f>
        <v>0</v>
      </c>
      <c r="I172" s="55"/>
      <c r="J172" s="54"/>
    </row>
    <row r="173" spans="1:10" s="63" customFormat="1" ht="31.2" x14ac:dyDescent="0.3">
      <c r="A173" s="74" t="s">
        <v>172</v>
      </c>
      <c r="B173" s="8" t="s">
        <v>268</v>
      </c>
      <c r="C173" s="59" t="s">
        <v>39</v>
      </c>
      <c r="D173" s="79">
        <v>0</v>
      </c>
      <c r="E173" s="80">
        <v>12</v>
      </c>
      <c r="F173" s="81"/>
      <c r="G173" s="87">
        <f t="shared" ref="G173:G174" si="60">F173*E173</f>
        <v>0</v>
      </c>
      <c r="H173" s="88">
        <f t="shared" ref="H173:H174" si="61">D173*G173</f>
        <v>0</v>
      </c>
      <c r="I173" s="61"/>
      <c r="J173" s="62"/>
    </row>
    <row r="174" spans="1:10" s="63" customFormat="1" ht="31.2" x14ac:dyDescent="0.3">
      <c r="A174" s="74" t="s">
        <v>208</v>
      </c>
      <c r="B174" s="8" t="s">
        <v>267</v>
      </c>
      <c r="C174" s="59" t="s">
        <v>39</v>
      </c>
      <c r="D174" s="79">
        <v>0</v>
      </c>
      <c r="E174" s="80">
        <v>12</v>
      </c>
      <c r="F174" s="81"/>
      <c r="G174" s="87">
        <f t="shared" si="60"/>
        <v>0</v>
      </c>
      <c r="H174" s="88">
        <f t="shared" si="61"/>
        <v>0</v>
      </c>
      <c r="I174" s="61"/>
      <c r="J174" s="62"/>
    </row>
    <row r="175" spans="1:10" s="60" customFormat="1" ht="71.400000000000006" customHeight="1" x14ac:dyDescent="0.3">
      <c r="A175" s="22">
        <v>28</v>
      </c>
      <c r="B175" s="58" t="s">
        <v>174</v>
      </c>
      <c r="C175" s="21"/>
      <c r="D175" s="21"/>
      <c r="E175" s="86"/>
      <c r="F175" s="86"/>
      <c r="G175" s="78">
        <f>SUBTOTAL(9, G176:G180)</f>
        <v>0</v>
      </c>
      <c r="H175" s="78">
        <f>SUBTOTAL(9, H176:H180)</f>
        <v>0</v>
      </c>
      <c r="I175" s="55"/>
      <c r="J175" s="54"/>
    </row>
    <row r="176" spans="1:10" s="60" customFormat="1" ht="15.6" x14ac:dyDescent="0.3">
      <c r="A176" s="101" t="s">
        <v>173</v>
      </c>
      <c r="B176" s="102" t="s">
        <v>188</v>
      </c>
      <c r="C176" s="103" t="s">
        <v>175</v>
      </c>
      <c r="D176" s="104">
        <v>0</v>
      </c>
      <c r="E176" s="105">
        <v>400</v>
      </c>
      <c r="F176" s="106"/>
      <c r="G176" s="112">
        <f t="shared" ref="G176:G180" si="62">F176*E176</f>
        <v>0</v>
      </c>
      <c r="H176" s="112">
        <f t="shared" ref="H176:H180" si="63">D176*G176</f>
        <v>0</v>
      </c>
      <c r="I176" s="55"/>
      <c r="J176" s="54"/>
    </row>
    <row r="177" spans="1:10" s="60" customFormat="1" ht="15.6" x14ac:dyDescent="0.3">
      <c r="A177" s="101" t="s">
        <v>189</v>
      </c>
      <c r="B177" s="102" t="s">
        <v>176</v>
      </c>
      <c r="C177" s="103" t="s">
        <v>175</v>
      </c>
      <c r="D177" s="104">
        <v>0</v>
      </c>
      <c r="E177" s="105">
        <v>400</v>
      </c>
      <c r="F177" s="106"/>
      <c r="G177" s="112">
        <f t="shared" si="62"/>
        <v>0</v>
      </c>
      <c r="H177" s="112">
        <f t="shared" si="63"/>
        <v>0</v>
      </c>
      <c r="I177" s="55"/>
      <c r="J177" s="54"/>
    </row>
    <row r="178" spans="1:10" s="60" customFormat="1" ht="15.6" x14ac:dyDescent="0.3">
      <c r="A178" s="101" t="s">
        <v>209</v>
      </c>
      <c r="B178" s="102" t="s">
        <v>177</v>
      </c>
      <c r="C178" s="103" t="s">
        <v>175</v>
      </c>
      <c r="D178" s="104">
        <v>0</v>
      </c>
      <c r="E178" s="105">
        <v>400</v>
      </c>
      <c r="F178" s="106"/>
      <c r="G178" s="112">
        <f t="shared" si="62"/>
        <v>0</v>
      </c>
      <c r="H178" s="112">
        <f t="shared" si="63"/>
        <v>0</v>
      </c>
      <c r="I178" s="55"/>
      <c r="J178" s="54"/>
    </row>
    <row r="179" spans="1:10" s="60" customFormat="1" ht="15.6" x14ac:dyDescent="0.3">
      <c r="A179" s="101" t="s">
        <v>269</v>
      </c>
      <c r="B179" s="102" t="s">
        <v>178</v>
      </c>
      <c r="C179" s="103" t="s">
        <v>175</v>
      </c>
      <c r="D179" s="104">
        <v>0</v>
      </c>
      <c r="E179" s="105">
        <v>400</v>
      </c>
      <c r="F179" s="106"/>
      <c r="G179" s="112">
        <f t="shared" si="62"/>
        <v>0</v>
      </c>
      <c r="H179" s="112">
        <f t="shared" si="63"/>
        <v>0</v>
      </c>
      <c r="I179" s="55"/>
      <c r="J179" s="54"/>
    </row>
    <row r="180" spans="1:10" s="60" customFormat="1" ht="15.6" x14ac:dyDescent="0.3">
      <c r="A180" s="101" t="s">
        <v>270</v>
      </c>
      <c r="B180" s="102" t="s">
        <v>179</v>
      </c>
      <c r="C180" s="103" t="s">
        <v>175</v>
      </c>
      <c r="D180" s="104">
        <v>0</v>
      </c>
      <c r="E180" s="105">
        <v>400</v>
      </c>
      <c r="F180" s="106"/>
      <c r="G180" s="112">
        <f t="shared" si="62"/>
        <v>0</v>
      </c>
      <c r="H180" s="112">
        <f t="shared" si="63"/>
        <v>0</v>
      </c>
      <c r="I180" s="55"/>
      <c r="J180" s="54"/>
    </row>
    <row r="181" spans="1:10" s="60" customFormat="1" ht="72" customHeight="1" x14ac:dyDescent="0.3">
      <c r="A181" s="22">
        <v>29</v>
      </c>
      <c r="B181" s="58" t="s">
        <v>180</v>
      </c>
      <c r="C181" s="21"/>
      <c r="D181" s="21"/>
      <c r="E181" s="86"/>
      <c r="F181" s="86"/>
      <c r="G181" s="78">
        <f>SUBTOTAL(9, G182)</f>
        <v>0</v>
      </c>
      <c r="H181" s="78">
        <f>SUBTOTAL(9, H182)</f>
        <v>0</v>
      </c>
      <c r="I181" s="55"/>
      <c r="J181" s="54"/>
    </row>
    <row r="182" spans="1:10" s="60" customFormat="1" ht="15.6" x14ac:dyDescent="0.3">
      <c r="A182" s="101" t="s">
        <v>186</v>
      </c>
      <c r="B182" s="102" t="s">
        <v>181</v>
      </c>
      <c r="C182" s="103" t="s">
        <v>182</v>
      </c>
      <c r="D182" s="104">
        <v>0</v>
      </c>
      <c r="E182" s="105">
        <v>10</v>
      </c>
      <c r="F182" s="106"/>
      <c r="G182" s="112">
        <f>F182*E182</f>
        <v>0</v>
      </c>
      <c r="H182" s="112">
        <f t="shared" ref="H182" si="64">D182*G182</f>
        <v>0</v>
      </c>
      <c r="I182" s="55"/>
      <c r="J182" s="54"/>
    </row>
    <row r="183" spans="1:10" s="60" customFormat="1" ht="77.400000000000006" customHeight="1" x14ac:dyDescent="0.3">
      <c r="A183" s="22">
        <v>30</v>
      </c>
      <c r="B183" s="58" t="s">
        <v>183</v>
      </c>
      <c r="C183" s="21"/>
      <c r="D183" s="21"/>
      <c r="E183" s="86"/>
      <c r="F183" s="86"/>
      <c r="G183" s="78">
        <f>SUBTOTAL(9, G184)</f>
        <v>0</v>
      </c>
      <c r="H183" s="78">
        <f>SUBTOTAL(9, H184)</f>
        <v>0</v>
      </c>
      <c r="I183" s="55"/>
      <c r="J183" s="54"/>
    </row>
    <row r="184" spans="1:10" s="60" customFormat="1" ht="15.6" x14ac:dyDescent="0.3">
      <c r="A184" s="101" t="s">
        <v>187</v>
      </c>
      <c r="B184" s="102" t="s">
        <v>184</v>
      </c>
      <c r="C184" s="103" t="s">
        <v>185</v>
      </c>
      <c r="D184" s="107">
        <v>0</v>
      </c>
      <c r="E184" s="108">
        <v>2000</v>
      </c>
      <c r="F184" s="109"/>
      <c r="G184" s="111">
        <f>F184*E184</f>
        <v>0</v>
      </c>
      <c r="H184" s="111">
        <f t="shared" ref="H184" si="65">D184*G184</f>
        <v>0</v>
      </c>
      <c r="I184" s="110"/>
      <c r="J184" s="54"/>
    </row>
    <row r="185" spans="1:10" ht="15.6" customHeight="1" x14ac:dyDescent="0.3">
      <c r="A185" s="134" t="s">
        <v>72</v>
      </c>
      <c r="B185" s="135"/>
      <c r="C185" s="135"/>
      <c r="D185" s="135"/>
      <c r="E185" s="135"/>
      <c r="F185" s="136"/>
      <c r="G185" s="89">
        <f>+SUBTOTAL(9,G21:G184)</f>
        <v>0</v>
      </c>
      <c r="H185" s="89">
        <f>+SUBTOTAL(9,H21:H184)</f>
        <v>0</v>
      </c>
      <c r="I185" s="55"/>
      <c r="J185" s="55"/>
    </row>
    <row r="186" spans="1:10" ht="15.6" x14ac:dyDescent="0.3">
      <c r="A186" s="134" t="s">
        <v>73</v>
      </c>
      <c r="B186" s="135"/>
      <c r="C186" s="135"/>
      <c r="D186" s="135"/>
      <c r="E186" s="135"/>
      <c r="F186" s="136"/>
      <c r="G186" s="90">
        <f>G185*0.15</f>
        <v>0</v>
      </c>
      <c r="H186" s="90">
        <f>H185*0.15</f>
        <v>0</v>
      </c>
      <c r="I186" s="55"/>
      <c r="J186" s="55"/>
    </row>
    <row r="187" spans="1:10" ht="16.2" customHeight="1" x14ac:dyDescent="0.3">
      <c r="A187" s="134" t="s">
        <v>74</v>
      </c>
      <c r="B187" s="135"/>
      <c r="C187" s="135"/>
      <c r="D187" s="135"/>
      <c r="E187" s="135"/>
      <c r="F187" s="136"/>
      <c r="G187" s="90">
        <f>G185+G186</f>
        <v>0</v>
      </c>
      <c r="H187" s="90">
        <f>H185+H186</f>
        <v>0</v>
      </c>
      <c r="I187" s="55"/>
      <c r="J187" s="55"/>
    </row>
    <row r="188" spans="1:10" x14ac:dyDescent="0.3">
      <c r="A188" s="33"/>
      <c r="B188" s="32"/>
      <c r="C188" s="33"/>
      <c r="D188" s="33"/>
      <c r="E188" s="43"/>
      <c r="F188" s="34"/>
      <c r="G188" s="34"/>
      <c r="H188" s="34"/>
      <c r="I188" s="34"/>
      <c r="J188" s="34"/>
    </row>
    <row r="189" spans="1:10" ht="15" thickBot="1" x14ac:dyDescent="0.35">
      <c r="A189" s="33"/>
      <c r="B189" s="34"/>
      <c r="C189" s="33"/>
      <c r="D189" s="33"/>
      <c r="E189" s="43"/>
      <c r="F189" s="34"/>
      <c r="G189" s="34"/>
      <c r="H189" s="34"/>
      <c r="I189" s="34"/>
      <c r="J189" s="34"/>
    </row>
    <row r="190" spans="1:10" ht="36.6" customHeight="1" x14ac:dyDescent="0.3">
      <c r="A190" s="33"/>
      <c r="B190" s="122" t="s">
        <v>75</v>
      </c>
      <c r="C190" s="125"/>
      <c r="D190" s="126"/>
      <c r="E190" s="126"/>
      <c r="F190" s="127"/>
      <c r="G190" s="34"/>
      <c r="H190" s="34"/>
      <c r="I190" s="34"/>
      <c r="J190" s="34"/>
    </row>
    <row r="191" spans="1:10" ht="27.6" customHeight="1" x14ac:dyDescent="0.3">
      <c r="A191" s="33"/>
      <c r="B191" s="123"/>
      <c r="C191" s="128" t="s">
        <v>76</v>
      </c>
      <c r="D191" s="129"/>
      <c r="E191" s="129"/>
      <c r="F191" s="130"/>
      <c r="G191" s="34"/>
      <c r="H191" s="34"/>
      <c r="I191" s="34"/>
      <c r="J191" s="34"/>
    </row>
    <row r="192" spans="1:10" ht="34.950000000000003" customHeight="1" x14ac:dyDescent="0.3">
      <c r="A192" s="33"/>
      <c r="B192" s="123"/>
      <c r="C192" s="128"/>
      <c r="D192" s="129"/>
      <c r="E192" s="129"/>
      <c r="F192" s="130"/>
      <c r="G192" s="34"/>
      <c r="H192" s="34"/>
      <c r="I192" s="34"/>
      <c r="J192" s="34"/>
    </row>
    <row r="193" spans="1:10" ht="36" customHeight="1" thickBot="1" x14ac:dyDescent="0.35">
      <c r="A193" s="33"/>
      <c r="B193" s="124"/>
      <c r="C193" s="131" t="s">
        <v>77</v>
      </c>
      <c r="D193" s="132"/>
      <c r="E193" s="132"/>
      <c r="F193" s="133"/>
      <c r="G193" s="34"/>
      <c r="H193" s="34"/>
      <c r="I193" s="34"/>
      <c r="J193" s="34"/>
    </row>
    <row r="194" spans="1:10" x14ac:dyDescent="0.3">
      <c r="A194" s="33"/>
      <c r="B194" s="34"/>
      <c r="C194" s="33"/>
      <c r="D194" s="33"/>
      <c r="E194" s="43"/>
      <c r="F194" s="34"/>
      <c r="G194" s="34"/>
      <c r="H194" s="34"/>
      <c r="I194" s="34"/>
      <c r="J194" s="34"/>
    </row>
    <row r="195" spans="1:10" x14ac:dyDescent="0.3">
      <c r="A195" s="33"/>
      <c r="B195" s="34"/>
      <c r="C195" s="33"/>
      <c r="D195" s="33"/>
      <c r="E195" s="43"/>
      <c r="F195" s="34"/>
      <c r="G195" s="34"/>
      <c r="H195" s="34"/>
      <c r="I195" s="34"/>
      <c r="J195" s="34"/>
    </row>
  </sheetData>
  <sheetProtection formatCells="0" formatColumns="0" formatRows="0" insertRows="0" deleteRows="0"/>
  <protectedRanges>
    <protectedRange sqref="C190:F192" name="Range7"/>
    <protectedRange sqref="I185:J187 I29:J60 I20:J27 I165:J171" name="Range6"/>
    <protectedRange sqref="A20:F21 A27:F27 D166:F167 C42:F42 C58:F58 C29:F29 A165:F165 D43:F54 C55:F55 A29:B60 A168:F168 D30:F41 D56:F57 D169:F171 A22:B26 D59:F60 D22:F26 A166:B167 A169:B171 A62:A70" name="Range3"/>
    <protectedRange sqref="E13:E15" name="Range2"/>
    <protectedRange sqref="B5" name="Range1"/>
    <protectedRange sqref="I101:J104 I114:J157 I61:J88" name="Range6_1"/>
    <protectedRange sqref="A81:F81 C114:F114 C134:F134 C101:F101 D102:F102 C148:F148 C151:F151 D149:F150 D157:F157 D135:F140 A154:F154 D155:F155 A155:B155 A114:B153 D142:F147 A156:F156 A71:F71 A103:F103 D104:F104 C124:F124 C141:F141 A61:F61 A157:B157 A104:B104 D82:F88 A82:B88 D152:F153 A101:B102 D115:F123 D125:F133 B62:B70 D62:F70 A72:B80 D72:F80" name="Range3_1"/>
    <protectedRange sqref="I158:J160 I163:J164" name="Range6_2"/>
    <protectedRange sqref="A158:F158 A163:F163 A164:B164 D164:F164 D159:F160 A159:B160" name="Range3_2"/>
    <protectedRange sqref="I161:J162" name="Range6_3"/>
    <protectedRange sqref="A161:F161 A162:B162 D162:F162" name="Range3_3"/>
    <protectedRange sqref="I172:J174" name="Range6_4"/>
    <protectedRange sqref="A172:F172 D173:F174 A173:B174" name="Range3_4"/>
    <protectedRange sqref="I175:J184" name="Range6_1_1"/>
    <protectedRange sqref="A175:F175 D182:F182 A182:B182 A181:F181 A183:F183 A184:B184 D184:F184 A176:B180 D176:F180" name="Range3_1_1"/>
    <protectedRange sqref="I28:J28" name="Range6_6"/>
    <protectedRange sqref="A28:B28 D28:F28" name="Range3_6"/>
    <protectedRange sqref="I105:J113" name="Range6_7"/>
    <protectedRange sqref="C105:F105 A110:F110 D106:F109 A105:B109 A111:B113 D111:F113" name="Range3_7"/>
    <protectedRange sqref="I89:J100" name="Range6_5"/>
    <protectedRange sqref="D90:F94 A89:F89 A90:A94 D96:F100 A96:A100 A95:F95" name="Range3_5"/>
    <protectedRange sqref="B90:B94 B96:B100" name="Range3_8"/>
    <protectedRange sqref="C13:D15" name="Range2_2_1_1"/>
    <protectedRange sqref="B3:B4" name="Range1_1"/>
  </protectedRanges>
  <mergeCells count="14">
    <mergeCell ref="A20:H20"/>
    <mergeCell ref="B190:B193"/>
    <mergeCell ref="C190:F190"/>
    <mergeCell ref="C191:F191"/>
    <mergeCell ref="C193:F193"/>
    <mergeCell ref="C192:F192"/>
    <mergeCell ref="A185:F185"/>
    <mergeCell ref="A186:F186"/>
    <mergeCell ref="A187:F187"/>
    <mergeCell ref="C12:D12"/>
    <mergeCell ref="C13:D13"/>
    <mergeCell ref="C14:D14"/>
    <mergeCell ref="C15:D15"/>
    <mergeCell ref="F13:F15"/>
  </mergeCells>
  <phoneticPr fontId="12" type="noConversion"/>
  <dataValidations count="2">
    <dataValidation type="decimal" operator="greaterThanOrEqual" allowBlank="1" showInputMessage="1" showErrorMessage="1" sqref="F29:F167 E155 E157 E164 E102 E149:E150 E30:E41 E43:E54 E56:E57 E59:E60 E166:E167 E162 E173:E174 E159:E160 E168:F171 E62:E70 E104 E152:E153 F172:F174 E82:E88 E21:F28 E175:F184 E90:E94 E96:E100 E106:E109 E111:E113 E115:E123 E125:E133 E135:E140 E142:E147 E72:E80 C13:D15" xr:uid="{8C15FC5A-F30C-4ABB-9E84-56D0A532AF68}">
      <formula1>0</formula1>
    </dataValidation>
    <dataValidation type="list" allowBlank="1" showInputMessage="1" showErrorMessage="1" sqref="E13:E15" xr:uid="{A2253CC2-115D-4BD6-BBDF-A56F3784C27D}">
      <formula1>" ,X"</formula1>
    </dataValidation>
  </dataValidations>
  <pageMargins left="0.70866141732283472" right="0.70866141732283472" top="0.74803149606299213" bottom="0.74803149606299213" header="0.31496062992125984" footer="0.31496062992125984"/>
  <pageSetup paperSize="8" scale="61" fitToHeight="0" orientation="landscape" r:id="rId1"/>
  <ignoredErrors>
    <ignoredError sqref="G155:H155 G182:H182 G102:H102 G162:H162" formula="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item1.xml><?xml version="1.0" encoding="utf-8"?>
<?mso-contentType ?>
<PolicyDirtyBag xmlns="microsoft.office.server.policy.changes">
  <Microsoft.Office.RecordsManagement.PolicyFeatures.PolicyAudit op="Change"/>
</PolicyDirtyBag>
</file>

<file path=customXml/item2.xml><?xml version="1.0" encoding="utf-8"?>
<p:properties xmlns:p="http://schemas.microsoft.com/office/2006/metadata/properties" xmlns:xsi="http://www.w3.org/2001/XMLSchema-instance" xmlns:pc="http://schemas.microsoft.com/office/infopath/2007/PartnerControls">
  <documentManagement>
    <AreaAssetZone xmlns="b587f270-5343-468f-874f-e7b5a707415b" xsi:nil="true"/>
    <TransmittalPurpose xmlns="b587f270-5343-468f-874f-e7b5a707415b" xsi:nil="true"/>
    <lad1fd3da6e341e2a8ac56c4f85583e3 xmlns="b587f270-5343-468f-874f-e7b5a707415b">
      <Terms xmlns="http://schemas.microsoft.com/office/infopath/2007/PartnerControls"/>
    </lad1fd3da6e341e2a8ac56c4f85583e3>
    <ped0d251ea0f491c884d8282acce22c2 xmlns="b587f270-5343-468f-874f-e7b5a707415b">
      <Terms xmlns="http://schemas.microsoft.com/office/infopath/2007/PartnerControls"/>
    </ped0d251ea0f491c884d8282acce22c2>
    <ProjectNumber xmlns="b587f270-5343-468f-874f-e7b5a707415b">1001547</ProjectNumber>
    <_Revision xmlns="http://schemas.microsoft.com/sharepoint/v3/fields" xsi:nil="true"/>
    <PageSize xmlns="b587f270-5343-468f-874f-e7b5a707415b">A0</PageSize>
    <TransmittalNumber xmlns="b587f270-5343-468f-874f-e7b5a707415b" xsi:nil="true"/>
    <SheetNumber xmlns="b587f270-5343-468f-874f-e7b5a707415b" xsi:nil="true"/>
    <TaxCatchAll xmlns="b587f270-5343-468f-874f-e7b5a707415b" xsi:nil="true"/>
    <SequentialNumber xmlns="b587f270-5343-468f-874f-e7b5a707415b" xsi:nil="true"/>
    <PolicyOwner xmlns="b587f270-5343-468f-874f-e7b5a707415b">
      <UserInfo>
        <DisplayName/>
        <AccountId xsi:nil="true"/>
        <AccountType/>
      </UserInfo>
    </PolicyOwner>
    <EngineeringWorkPackage xmlns="b587f270-5343-468f-874f-e7b5a707415b" xsi:nil="true"/>
    <TransmittalDate xmlns="b587f270-5343-468f-874f-e7b5a707415b" xsi:nil="true"/>
  </documentManagement>
</p:properties>
</file>

<file path=customXml/item3.xml><?xml version="1.0" encoding="utf-8"?>
<?mso-contentType ?>
<SharedContentType xmlns="Microsoft.SharePoint.Taxonomy.ContentTypeSync" SourceId="c02efd5e-dc8e-4eb5-87c0-19f852f5e258" ContentTypeId="0x010100D15AA5D796C2E24885854C77671F6804" PreviousValue="false" LastSyncTimeStamp="2021-05-20T07:37:02.753Z"/>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mso-contentType ?>
<spe:Receivers xmlns:spe="http://schemas.microsoft.com/sharepoint/events">
  <Receiver>
    <Name>Policy Auditing</Name>
    <Synchronization>Synchronous</Synchronization>
    <Type>10001</Type>
    <SequenceNumber>1100</SequenceNumber>
    <Url/>
    <Assembly>Microsoft.Office.Policy, Version=16.0.0.0, Culture=neutral, PublicKeyToken=71e9bce111e9429c</Assembly>
    <Class>Microsoft.Office.RecordsManagement.Internal.AuditHandler</Class>
    <Data/>
    <Filter/>
  </Receiver>
  <Receiver>
    <Name>Policy Auditing</Name>
    <Synchronization>Synchronous</Synchronization>
    <Type>10002</Type>
    <SequenceNumber>1101</SequenceNumber>
    <Url/>
    <Assembly>Microsoft.Office.Policy, Version=16.0.0.0, Culture=neutral, PublicKeyToken=71e9bce111e9429c</Assembly>
    <Class>Microsoft.Office.RecordsManagement.Internal.AuditHandler</Class>
    <Data/>
    <Filter/>
  </Receiver>
  <Receiver>
    <Name>Policy Auditing</Name>
    <Synchronization>Synchronous</Synchronization>
    <Type>10004</Type>
    <SequenceNumber>1102</SequenceNumber>
    <Url/>
    <Assembly>Microsoft.Office.Policy, Version=16.0.0.0, Culture=neutral, PublicKeyToken=71e9bce111e9429c</Assembly>
    <Class>Microsoft.Office.RecordsManagement.Internal.AuditHandler</Class>
    <Data/>
    <Filter/>
  </Receiver>
  <Receiver>
    <Name>Policy Auditing</Name>
    <Synchronization>Synchronous</Synchronization>
    <Type>10006</Type>
    <SequenceNumber>1103</SequenceNumber>
    <Url/>
    <Assembly>Microsoft.Office.Policy, Version=16.0.0.0, Culture=neutral, PublicKeyToken=71e9bce111e9429c</Assembly>
    <Class>Microsoft.Office.RecordsManagement.Internal.AuditHandler</Class>
    <Data/>
    <Filter/>
  </Receiver>
</spe:Receivers>
</file>

<file path=customXml/item6.xml><?xml version="1.0" encoding="utf-8"?>
<?mso-contentType ?>
<p:Policy xmlns:p="office.server.policy" id="" local="true">
  <p:Name>Project Document</p:Name>
  <p:Description>Policy to track changes on the document for reporting and auditing purposes</p:Description>
  <p:Statement>All changes on this document is recorded for auditing purposes</p:Statement>
  <p:PolicyItems>
    <p:PolicyItem featureId="Microsoft.Office.RecordsManagement.PolicyFeatures.PolicyAudit" staticId="0x010100D15AA5D796C2E24885854C77671F6804|-421390505" UniqueId="2417dfdc-5a3a-4a8f-a7fd-97258f20da09">
      <p:Name>Auditing</p:Name>
      <p:Description>Audits user actions on documents and list items to the Audit Log.</p:Description>
      <p:CustomData>
        <Audit>
          <Update/>
          <DeleteRestore/>
        </Audit>
      </p:CustomData>
    </p:PolicyItem>
  </p:PolicyItems>
</p:Policy>
</file>

<file path=customXml/item7.xml><?xml version="1.0" encoding="utf-8"?>
<ct:contentTypeSchema xmlns:ct="http://schemas.microsoft.com/office/2006/metadata/contentType" xmlns:ma="http://schemas.microsoft.com/office/2006/metadata/properties/metaAttributes" ct:_="" ma:_="" ma:contentTypeName="Project Document" ma:contentTypeID="0x010100D15AA5D796C2E24885854C77671F680400E9F305B105747F4380309369DB696ED5" ma:contentTypeVersion="5" ma:contentTypeDescription="Base content type for Project Documents" ma:contentTypeScope="" ma:versionID="7d118e7c2a2af90b1d2403ad0503b327">
  <xsd:schema xmlns:xsd="http://www.w3.org/2001/XMLSchema" xmlns:xs="http://www.w3.org/2001/XMLSchema" xmlns:p="http://schemas.microsoft.com/office/2006/metadata/properties" xmlns:ns1="http://schemas.microsoft.com/sharepoint/v3" xmlns:ns2="b587f270-5343-468f-874f-e7b5a707415b" xmlns:ns3="http://schemas.microsoft.com/sharepoint/v3/fields" targetNamespace="http://schemas.microsoft.com/office/2006/metadata/properties" ma:root="true" ma:fieldsID="22f4e72a1b557c69721947378a8d33a7" ns1:_="" ns2:_="" ns3:_="">
    <xsd:import namespace="http://schemas.microsoft.com/sharepoint/v3"/>
    <xsd:import namespace="b587f270-5343-468f-874f-e7b5a707415b"/>
    <xsd:import namespace="http://schemas.microsoft.com/sharepoint/v3/fields"/>
    <xsd:element name="properties">
      <xsd:complexType>
        <xsd:sequence>
          <xsd:element name="documentManagement">
            <xsd:complexType>
              <xsd:all>
                <xsd:element ref="ns2:ProjectNumber" minOccurs="0"/>
                <xsd:element ref="ns2:AreaAssetZone" minOccurs="0"/>
                <xsd:element ref="ns2:SequentialNumber" minOccurs="0"/>
                <xsd:element ref="ns2:SheetNumber" minOccurs="0"/>
                <xsd:element ref="ns3:_Revision" minOccurs="0"/>
                <xsd:element ref="ns2:PolicyOwner" minOccurs="0"/>
                <xsd:element ref="ns2:EngineeringWorkPackage" minOccurs="0"/>
                <xsd:element ref="ns2:PageSize" minOccurs="0"/>
                <xsd:element ref="ns2:TransmittalNumber" minOccurs="0"/>
                <xsd:element ref="ns2:TransmittalDate" minOccurs="0"/>
                <xsd:element ref="ns2:TransmittalPurpose" minOccurs="0"/>
                <xsd:element ref="ns2:lad1fd3da6e341e2a8ac56c4f85583e3" minOccurs="0"/>
                <xsd:element ref="ns2:TaxCatchAll" minOccurs="0"/>
                <xsd:element ref="ns2:TaxCatchAllLabel" minOccurs="0"/>
                <xsd:element ref="ns2:ped0d251ea0f491c884d8282acce22c2" minOccurs="0"/>
                <xsd:element ref="ns1:_dlc_Exemp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dlc_Exempt" ma:index="25" nillable="true" ma:displayName="Exempt from Policy" ma:hidden="true" ma:internalName="_dlc_Exempt"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b587f270-5343-468f-874f-e7b5a707415b" elementFormDefault="qualified">
    <xsd:import namespace="http://schemas.microsoft.com/office/2006/documentManagement/types"/>
    <xsd:import namespace="http://schemas.microsoft.com/office/infopath/2007/PartnerControls"/>
    <xsd:element name="ProjectNumber" ma:index="2" nillable="true" ma:displayName="Project number" ma:internalName="ProjectNumber" ma:readOnly="false">
      <xsd:simpleType>
        <xsd:restriction base="dms:Text">
          <xsd:maxLength value="255"/>
        </xsd:restriction>
      </xsd:simpleType>
    </xsd:element>
    <xsd:element name="AreaAssetZone" ma:index="5" nillable="true" ma:displayName="Area_Asset or Zone" ma:internalName="AreaAssetZone" ma:readOnly="false">
      <xsd:simpleType>
        <xsd:restriction base="dms:Text">
          <xsd:maxLength value="4"/>
        </xsd:restriction>
      </xsd:simpleType>
    </xsd:element>
    <xsd:element name="SequentialNumber" ma:index="6" nillable="true" ma:displayName="Sequential number" ma:internalName="SequentialNumber" ma:readOnly="false">
      <xsd:simpleType>
        <xsd:restriction base="dms:Text">
          <xsd:maxLength value="5"/>
        </xsd:restriction>
      </xsd:simpleType>
    </xsd:element>
    <xsd:element name="SheetNumber" ma:index="7" nillable="true" ma:displayName="Sheet number" ma:internalName="SheetNumber" ma:readOnly="false">
      <xsd:simpleType>
        <xsd:restriction base="dms:Text">
          <xsd:maxLength value="3"/>
        </xsd:restriction>
      </xsd:simpleType>
    </xsd:element>
    <xsd:element name="PolicyOwner" ma:index="9" nillable="true" ma:displayName="Content Owner" ma:description="The owner of the content, responsible for its publication, revision and maintenance." ma:list="UserInfo" ma:SharePointGroup="0" ma:internalName="PolicyOwne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ngineeringWorkPackage" ma:index="10" nillable="true" ma:displayName="Engineering work package" ma:internalName="EngineeringWorkPackage" ma:readOnly="false">
      <xsd:simpleType>
        <xsd:restriction base="dms:Text">
          <xsd:maxLength value="255"/>
        </xsd:restriction>
      </xsd:simpleType>
    </xsd:element>
    <xsd:element name="PageSize" ma:index="11" nillable="true" ma:displayName="PageSize" ma:default="A0" ma:format="Dropdown" ma:internalName="PageSize">
      <xsd:simpleType>
        <xsd:restriction base="dms:Choice">
          <xsd:enumeration value="A0"/>
          <xsd:enumeration value="A1"/>
          <xsd:enumeration value="A2"/>
          <xsd:enumeration value="A3"/>
          <xsd:enumeration value="A4"/>
        </xsd:restriction>
      </xsd:simpleType>
    </xsd:element>
    <xsd:element name="TransmittalNumber" ma:index="12" nillable="true" ma:displayName="Transmittal number" ma:internalName="TransmittalNumber" ma:readOnly="false">
      <xsd:simpleType>
        <xsd:restriction base="dms:Text">
          <xsd:maxLength value="255"/>
        </xsd:restriction>
      </xsd:simpleType>
    </xsd:element>
    <xsd:element name="TransmittalDate" ma:index="13" nillable="true" ma:displayName="Transmittal date" ma:format="DateOnly" ma:internalName="TransmittalDate" ma:readOnly="false">
      <xsd:simpleType>
        <xsd:restriction base="dms:DateTime"/>
      </xsd:simpleType>
    </xsd:element>
    <xsd:element name="TransmittalPurpose" ma:index="14" nillable="true" ma:displayName="Transmittal purpose" ma:internalName="TransmittalPurpose" ma:readOnly="false">
      <xsd:simpleType>
        <xsd:restriction base="dms:Text">
          <xsd:maxLength value="255"/>
        </xsd:restriction>
      </xsd:simpleType>
    </xsd:element>
    <xsd:element name="lad1fd3da6e341e2a8ac56c4f85583e3" ma:index="19" nillable="true" ma:taxonomy="true" ma:internalName="lad1fd3da6e341e2a8ac56c4f85583e3" ma:taxonomyFieldName="ZutariDocumentType" ma:displayName="Document Type" ma:readOnly="false" ma:default="" ma:fieldId="{5ad1fd3d-a6e3-41e2-a8ac-56c4f85583e3}" ma:sspId="c02efd5e-dc8e-4eb5-87c0-19f852f5e258" ma:termSetId="2d2c22f9-e412-4e5f-8485-ba36c21506e5" ma:anchorId="00000000-0000-0000-0000-000000000000" ma:open="false" ma:isKeyword="false">
      <xsd:complexType>
        <xsd:sequence>
          <xsd:element ref="pc:Terms" minOccurs="0" maxOccurs="1"/>
        </xsd:sequence>
      </xsd:complexType>
    </xsd:element>
    <xsd:element name="TaxCatchAll" ma:index="20" nillable="true" ma:displayName="Taxonomy Catch All Column" ma:hidden="true" ma:list="{010e606d-fe88-46aa-a9c2-80f74f81831c}" ma:internalName="TaxCatchAll" ma:showField="CatchAllData" ma:web="264f6ece-f0dd-448e-b24a-6255706a2974">
      <xsd:complexType>
        <xsd:complexContent>
          <xsd:extension base="dms:MultiChoiceLookup">
            <xsd:sequence>
              <xsd:element name="Value" type="dms:Lookup" maxOccurs="unbounded" minOccurs="0" nillable="true"/>
            </xsd:sequence>
          </xsd:extension>
        </xsd:complexContent>
      </xsd:complexType>
    </xsd:element>
    <xsd:element name="TaxCatchAllLabel" ma:index="21" nillable="true" ma:displayName="Taxonomy Catch All Column1" ma:hidden="true" ma:list="{010e606d-fe88-46aa-a9c2-80f74f81831c}" ma:internalName="TaxCatchAllLabel" ma:readOnly="true" ma:showField="CatchAllDataLabel" ma:web="264f6ece-f0dd-448e-b24a-6255706a2974">
      <xsd:complexType>
        <xsd:complexContent>
          <xsd:extension base="dms:MultiChoiceLookup">
            <xsd:sequence>
              <xsd:element name="Value" type="dms:Lookup" maxOccurs="unbounded" minOccurs="0" nillable="true"/>
            </xsd:sequence>
          </xsd:extension>
        </xsd:complexContent>
      </xsd:complexType>
    </xsd:element>
    <xsd:element name="ped0d251ea0f491c884d8282acce22c2" ma:index="23" nillable="true" ma:taxonomy="true" ma:internalName="ped0d251ea0f491c884d8282acce22c2" ma:taxonomyFieldName="ZutariDiscipline" ma:displayName="Discipline" ma:readOnly="false" ma:default="" ma:fieldId="{9ed0d251-ea0f-491c-884d-8282acce22c2}" ma:taxonomyMulti="true" ma:sspId="c02efd5e-dc8e-4eb5-87c0-19f852f5e258" ma:termSetId="6371e852-3ee0-48e5-b000-019ef7583ed4"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Revision" ma:index="8" nillable="true" ma:displayName="Revision" ma:internalName="_Revision" ma:readOnly="fals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18"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0C62031-FE87-4FC7-86FA-0D48BF435A99}">
  <ds:schemaRefs>
    <ds:schemaRef ds:uri="microsoft.office.server.policy.changes"/>
  </ds:schemaRefs>
</ds:datastoreItem>
</file>

<file path=customXml/itemProps2.xml><?xml version="1.0" encoding="utf-8"?>
<ds:datastoreItem xmlns:ds="http://schemas.openxmlformats.org/officeDocument/2006/customXml" ds:itemID="{C19C6285-AF74-49B5-B79A-8CB3651BDBD3}">
  <ds:schemaRefs>
    <ds:schemaRef ds:uri="http://schemas.microsoft.com/office/2006/documentManagement/types"/>
    <ds:schemaRef ds:uri="http://purl.org/dc/dcmitype/"/>
    <ds:schemaRef ds:uri="http://schemas.microsoft.com/office/infopath/2007/PartnerControls"/>
    <ds:schemaRef ds:uri="http://purl.org/dc/elements/1.1/"/>
    <ds:schemaRef ds:uri="http://schemas.microsoft.com/sharepoint/v3"/>
    <ds:schemaRef ds:uri="http://schemas.openxmlformats.org/package/2006/metadata/core-properties"/>
    <ds:schemaRef ds:uri="http://purl.org/dc/terms/"/>
    <ds:schemaRef ds:uri="http://schemas.microsoft.com/sharepoint/v3/fields"/>
    <ds:schemaRef ds:uri="b587f270-5343-468f-874f-e7b5a707415b"/>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9CBC31D7-3047-4A23-AC9E-45DE2117F5EA}">
  <ds:schemaRefs>
    <ds:schemaRef ds:uri="Microsoft.SharePoint.Taxonomy.ContentTypeSync"/>
  </ds:schemaRefs>
</ds:datastoreItem>
</file>

<file path=customXml/itemProps4.xml><?xml version="1.0" encoding="utf-8"?>
<ds:datastoreItem xmlns:ds="http://schemas.openxmlformats.org/officeDocument/2006/customXml" ds:itemID="{2B72D0B7-7C11-4213-9512-ECECB31C0120}">
  <ds:schemaRefs>
    <ds:schemaRef ds:uri="http://schemas.microsoft.com/sharepoint/v3/contenttype/forms"/>
  </ds:schemaRefs>
</ds:datastoreItem>
</file>

<file path=customXml/itemProps5.xml><?xml version="1.0" encoding="utf-8"?>
<ds:datastoreItem xmlns:ds="http://schemas.openxmlformats.org/officeDocument/2006/customXml" ds:itemID="{C9EAADC3-8CB0-4A1F-9873-EAFA1B05F66A}">
  <ds:schemaRefs>
    <ds:schemaRef ds:uri="http://schemas.microsoft.com/sharepoint/events"/>
  </ds:schemaRefs>
</ds:datastoreItem>
</file>

<file path=customXml/itemProps6.xml><?xml version="1.0" encoding="utf-8"?>
<ds:datastoreItem xmlns:ds="http://schemas.openxmlformats.org/officeDocument/2006/customXml" ds:itemID="{9F0A0FD9-97FB-4E61-AF02-252DEF26554A}">
  <ds:schemaRefs>
    <ds:schemaRef ds:uri="office.server.policy"/>
  </ds:schemaRefs>
</ds:datastoreItem>
</file>

<file path=customXml/itemProps7.xml><?xml version="1.0" encoding="utf-8"?>
<ds:datastoreItem xmlns:ds="http://schemas.openxmlformats.org/officeDocument/2006/customXml" ds:itemID="{69FB95C5-BC82-4BF1-8A7B-99887ADBDBC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b587f270-5343-468f-874f-e7b5a707415b"/>
    <ds:schemaRef ds:uri="http://schemas.microsoft.com/sharepoint/v3/fields"/>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PRICING SCHEDULE</vt:lpstr>
      <vt:lpstr>'PRICING SCHEDULE'!Print_Area</vt:lpstr>
      <vt:lpstr>'PRICING SCHEDULE'!Print_Titles</vt:lpstr>
    </vt:vector>
  </TitlesOfParts>
  <Manager/>
  <Company>Toshiba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Willie Needham</dc:creator>
  <cp:keywords/>
  <dc:description/>
  <cp:lastModifiedBy>Kwena Ramasenya</cp:lastModifiedBy>
  <cp:revision/>
  <cp:lastPrinted>2022-10-24T08:53:02Z</cp:lastPrinted>
  <dcterms:created xsi:type="dcterms:W3CDTF">2017-06-15T23:28:53Z</dcterms:created>
  <dcterms:modified xsi:type="dcterms:W3CDTF">2022-11-01T16:04:57Z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0x010100D15AA5D796C2E24885854C77671F680400E9F305B105747F4380309369DB696ED5</vt:lpwstr>
  </property>
  <property fmtid="{D5CDD505-2E9C-101B-9397-08002B2CF9AE}" pid="3" name="ZutariDocumentType">
    <vt:lpwstr/>
  </property>
  <property fmtid="{D5CDD505-2E9C-101B-9397-08002B2CF9AE}" pid="4" name="ZutariDiscipline">
    <vt:lpwstr/>
  </property>
</Properties>
</file>