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202300"/>
  <mc:AlternateContent xmlns:mc="http://schemas.openxmlformats.org/markup-compatibility/2006">
    <mc:Choice Requires="x15">
      <x15ac:absPath xmlns:x15ac="http://schemas.microsoft.com/office/spreadsheetml/2010/11/ac" url="https://cityoftshwane1-my.sharepoint.com/personal/lukkiet_tshwane_gov_za/Documents/Demand man/TENDER DOCUMENTS/202627/WSBU/WSBU 05 202627 Magalies/Final tender documents/"/>
    </mc:Choice>
  </mc:AlternateContent>
  <xr:revisionPtr revIDLastSave="27" documentId="13_ncr:1_{A6656FD5-802D-4DA3-B56F-4078CD389250}" xr6:coauthVersionLast="47" xr6:coauthVersionMax="47" xr10:uidLastSave="{17DF3C6E-62E8-4E4D-9C49-76627F4E0005}"/>
  <bookViews>
    <workbookView xWindow="-108" yWindow="-108" windowWidth="23256" windowHeight="12456" firstSheet="6" activeTab="9" xr2:uid="{4D97529E-A3FF-424D-9FC0-C95213A00482}"/>
  </bookViews>
  <sheets>
    <sheet name="Series 0 - General" sheetId="2" r:id="rId1"/>
    <sheet name="Series 1 - Ancillary Work" sheetId="3" r:id="rId2"/>
    <sheet name="Series 2 - Earthworks" sheetId="4" r:id="rId3"/>
    <sheet name="Series 4 - Water Retic &amp; Mains" sheetId="5" r:id="rId4"/>
    <sheet name="Series 5 - Drainage &amp; Erosion" sheetId="6" r:id="rId5"/>
    <sheet name="Series 6 - Roads &amp; Parking" sheetId="7" state="hidden" r:id="rId6"/>
    <sheet name="Series 7 - Structures" sheetId="8" r:id="rId7"/>
    <sheet name="Series 8 - Specific Works" sheetId="9" r:id="rId8"/>
    <sheet name="Series 9 - Quality Control" sheetId="11" r:id="rId9"/>
    <sheet name="BoQ Summary" sheetId="12" r:id="rId10"/>
    <sheet name="Series 10 - Magalies" sheetId="13" state="hidden" r:id="rId11"/>
  </sheets>
  <definedNames>
    <definedName name="_Toc122406663" localSheetId="0">'Series 0 - General'!#REF!</definedName>
    <definedName name="_Toc122406664" localSheetId="0">'Series 0 - General'!#REF!</definedName>
    <definedName name="_Toc122406666" localSheetId="0">'Series 0 - General'!#REF!</definedName>
    <definedName name="_Toc122406667" localSheetId="0">'Series 0 - General'!#REF!</definedName>
    <definedName name="_xlnm.Print_Area" localSheetId="9">'BoQ Summary'!$A$1:$C$44</definedName>
    <definedName name="_xlnm.Print_Area" localSheetId="0">'Series 0 - General'!$A$1:$H$249</definedName>
    <definedName name="_xlnm.Print_Area" localSheetId="1">'Series 1 - Ancillary Work'!$A$1:$H$111</definedName>
    <definedName name="_xlnm.Print_Area" localSheetId="10">'Series 10 - Magalies'!$A$1:$H$303</definedName>
    <definedName name="_xlnm.Print_Area" localSheetId="2">'Series 2 - Earthworks'!$A$1:$H$106</definedName>
    <definedName name="_xlnm.Print_Area" localSheetId="3">'Series 4 - Water Retic &amp; Mains'!$A$1:$H$208</definedName>
    <definedName name="_xlnm.Print_Area" localSheetId="4">'Series 5 - Drainage &amp; Erosion'!$A$1:$H$214</definedName>
    <definedName name="_xlnm.Print_Area" localSheetId="5">'Series 6 - Roads &amp; Parking'!$A$1:$H$177</definedName>
    <definedName name="_xlnm.Print_Area" localSheetId="6">'Series 7 - Structures'!$A$1:$H$308</definedName>
    <definedName name="_xlnm.Print_Area" localSheetId="7">'Series 8 - Specific Works'!$A$1:$H$235</definedName>
    <definedName name="_xlnm.Print_Area" localSheetId="8">'Series 9 - Quality Control'!$A$1:$H$46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37" i="8" l="1"/>
  <c r="A66" i="4"/>
  <c r="A64" i="4"/>
  <c r="A177" i="9" l="1"/>
  <c r="A175" i="9"/>
  <c r="H43" i="9" l="1"/>
  <c r="F45" i="2" l="1"/>
  <c r="H45" i="2" s="1"/>
  <c r="A63" i="5" l="1"/>
  <c r="H62" i="5"/>
  <c r="H68" i="5" s="1"/>
  <c r="H78" i="2" l="1"/>
  <c r="H74" i="2"/>
  <c r="H39" i="2"/>
  <c r="H76" i="2"/>
  <c r="H72" i="2" l="1"/>
  <c r="H221" i="8" l="1"/>
  <c r="H111" i="3"/>
  <c r="H50" i="3"/>
  <c r="H91" i="9"/>
  <c r="A50" i="9"/>
  <c r="A48" i="9"/>
  <c r="A94" i="9"/>
  <c r="A92" i="9"/>
  <c r="H106" i="5"/>
  <c r="A107" i="5"/>
  <c r="F142" i="6" l="1"/>
  <c r="F136" i="6"/>
  <c r="F130" i="6"/>
  <c r="F132" i="6"/>
  <c r="G86" i="6"/>
  <c r="H13" i="13" l="1"/>
  <c r="H15" i="13"/>
  <c r="H17" i="13"/>
  <c r="H19" i="13"/>
  <c r="H21" i="13"/>
  <c r="H23" i="13"/>
  <c r="H25" i="13"/>
  <c r="H27" i="13"/>
  <c r="H29" i="13"/>
  <c r="H31" i="13"/>
  <c r="H33" i="13"/>
  <c r="H35" i="13"/>
  <c r="H37" i="13"/>
  <c r="A38" i="13"/>
  <c r="A69" i="13" s="1"/>
  <c r="A110" i="13" s="1"/>
  <c r="A157" i="13" s="1"/>
  <c r="A206" i="13" s="1"/>
  <c r="A244" i="13" s="1"/>
  <c r="A269" i="13" s="1"/>
  <c r="A39" i="13"/>
  <c r="A70" i="13" s="1"/>
  <c r="A111" i="13" s="1"/>
  <c r="A158" i="13" s="1"/>
  <c r="A207" i="13" s="1"/>
  <c r="A245" i="13" s="1"/>
  <c r="A270" i="13" s="1"/>
  <c r="A40" i="13"/>
  <c r="A71" i="13" s="1"/>
  <c r="A112" i="13" s="1"/>
  <c r="A159" i="13" s="1"/>
  <c r="A208" i="13" s="1"/>
  <c r="A246" i="13" s="1"/>
  <c r="A271" i="13" s="1"/>
  <c r="H43" i="13"/>
  <c r="H68" i="13" s="1"/>
  <c r="H74" i="13" s="1"/>
  <c r="H109" i="13" s="1"/>
  <c r="H115" i="13" s="1"/>
  <c r="H156" i="13" s="1"/>
  <c r="H162" i="13" s="1"/>
  <c r="H205" i="13" s="1"/>
  <c r="H211" i="13" s="1"/>
  <c r="H243" i="13" s="1"/>
  <c r="H249" i="13" s="1"/>
  <c r="H268" i="13" s="1"/>
  <c r="H274" i="13" s="1"/>
  <c r="H44" i="13"/>
  <c r="H46" i="13"/>
  <c r="H48" i="13"/>
  <c r="H50" i="13"/>
  <c r="H52" i="13"/>
  <c r="H54" i="13"/>
  <c r="H56" i="13"/>
  <c r="H58" i="13"/>
  <c r="H64" i="13"/>
  <c r="H66" i="13"/>
  <c r="H79" i="13"/>
  <c r="H80" i="13"/>
  <c r="H82" i="13"/>
  <c r="H84" i="13"/>
  <c r="H86" i="13"/>
  <c r="H87" i="13"/>
  <c r="H89" i="13"/>
  <c r="H92" i="13"/>
  <c r="H94" i="13"/>
  <c r="H96" i="13"/>
  <c r="H98" i="13"/>
  <c r="H100" i="13"/>
  <c r="H102" i="13"/>
  <c r="H104" i="13"/>
  <c r="H105" i="13"/>
  <c r="H107" i="13"/>
  <c r="H119" i="13"/>
  <c r="H120" i="13"/>
  <c r="H121" i="13"/>
  <c r="H122" i="13"/>
  <c r="H123" i="13"/>
  <c r="H124" i="13"/>
  <c r="H126" i="13"/>
  <c r="H128" i="13"/>
  <c r="H130" i="13"/>
  <c r="H132" i="13"/>
  <c r="H136" i="13"/>
  <c r="H137" i="13"/>
  <c r="H138" i="13"/>
  <c r="H139" i="13"/>
  <c r="H140" i="13"/>
  <c r="H143" i="13"/>
  <c r="H144" i="13"/>
  <c r="H145" i="13"/>
  <c r="H146" i="13"/>
  <c r="H147" i="13"/>
  <c r="H152" i="13"/>
  <c r="H153" i="13"/>
  <c r="H154" i="13"/>
  <c r="H155" i="13"/>
  <c r="H164" i="13"/>
  <c r="H165" i="13"/>
  <c r="H166" i="13"/>
  <c r="H167" i="13"/>
  <c r="H168" i="13"/>
  <c r="H169" i="13"/>
  <c r="H173" i="13"/>
  <c r="H174" i="13"/>
  <c r="H175" i="13"/>
  <c r="H176" i="13"/>
  <c r="H177" i="13"/>
  <c r="H178" i="13"/>
  <c r="H179" i="13"/>
  <c r="H180" i="13"/>
  <c r="H181" i="13"/>
  <c r="H182" i="13"/>
  <c r="H185" i="13"/>
  <c r="H186" i="13"/>
  <c r="H187" i="13"/>
  <c r="H188" i="13"/>
  <c r="H189" i="13"/>
  <c r="H190" i="13"/>
  <c r="H191" i="13"/>
  <c r="H192" i="13"/>
  <c r="H193" i="13"/>
  <c r="H194" i="13"/>
  <c r="H198" i="13"/>
  <c r="H199" i="13"/>
  <c r="H200" i="13"/>
  <c r="H201" i="13"/>
  <c r="H202" i="13"/>
  <c r="H203" i="13"/>
  <c r="H204" i="13"/>
  <c r="H214" i="13"/>
  <c r="H215" i="13"/>
  <c r="H216" i="13"/>
  <c r="H217" i="13"/>
  <c r="H221" i="13"/>
  <c r="H222" i="13"/>
  <c r="H223" i="13"/>
  <c r="H224" i="13"/>
  <c r="H230" i="13"/>
  <c r="H232" i="13"/>
  <c r="H234" i="13"/>
  <c r="H236" i="13"/>
  <c r="H237" i="13"/>
  <c r="H239" i="13"/>
  <c r="H241" i="13"/>
  <c r="H251" i="13"/>
  <c r="H253" i="13"/>
  <c r="H255" i="13"/>
  <c r="H257" i="13"/>
  <c r="H259" i="13"/>
  <c r="H261" i="13"/>
  <c r="H263" i="13"/>
  <c r="H265" i="13"/>
  <c r="H267" i="13"/>
  <c r="H276" i="13"/>
  <c r="H278" i="13"/>
  <c r="F280" i="13"/>
  <c r="H280" i="13"/>
  <c r="H282" i="13"/>
  <c r="F284" i="13" s="1"/>
  <c r="H284" i="13" s="1"/>
  <c r="H288" i="13"/>
  <c r="H290" i="13"/>
  <c r="F292" i="13"/>
  <c r="H292" i="13"/>
  <c r="H303" i="13" l="1"/>
  <c r="R230" i="9"/>
  <c r="H28" i="9" l="1"/>
  <c r="F30" i="9" s="1"/>
  <c r="R8" i="7" l="1"/>
  <c r="R9" i="7" s="1"/>
  <c r="P8" i="7"/>
  <c r="P9" i="7" s="1"/>
  <c r="N8" i="7"/>
  <c r="N9" i="7" s="1"/>
  <c r="L8" i="7"/>
  <c r="L9" i="7" s="1"/>
  <c r="K8" i="7"/>
  <c r="K9" i="7" s="1"/>
  <c r="J8" i="7"/>
  <c r="J9" i="7" s="1"/>
  <c r="A175" i="8" l="1"/>
  <c r="H10" i="7"/>
  <c r="F128" i="6"/>
  <c r="H86" i="6"/>
  <c r="H30" i="11"/>
  <c r="F32" i="11" s="1"/>
  <c r="A64" i="8"/>
  <c r="A65" i="8"/>
  <c r="A66" i="8"/>
  <c r="A136" i="8"/>
  <c r="A138" i="8"/>
  <c r="A176" i="8"/>
  <c r="A177" i="8"/>
  <c r="F223" i="8"/>
  <c r="A239" i="8"/>
  <c r="A264" i="8" s="1"/>
  <c r="A240" i="8"/>
  <c r="A265" i="8" s="1"/>
  <c r="A241" i="8"/>
  <c r="A266" i="8" s="1"/>
  <c r="H30" i="7"/>
  <c r="H26" i="7"/>
  <c r="H22" i="7"/>
  <c r="H16" i="7"/>
  <c r="H65" i="7"/>
  <c r="A58" i="7"/>
  <c r="H69" i="7"/>
  <c r="H71" i="7"/>
  <c r="A120" i="7"/>
  <c r="H129" i="7"/>
  <c r="H133" i="7"/>
  <c r="H135" i="7"/>
  <c r="A56" i="6"/>
  <c r="A111" i="6" s="1"/>
  <c r="A156" i="6" s="1"/>
  <c r="A51" i="3"/>
  <c r="A61" i="2"/>
  <c r="A103" i="2" s="1"/>
  <c r="A142" i="2" s="1"/>
  <c r="A196" i="2" s="1"/>
  <c r="H160" i="2"/>
  <c r="F162" i="2" s="1"/>
  <c r="H162" i="2" s="1"/>
  <c r="F88" i="6" l="1"/>
  <c r="H177" i="7"/>
  <c r="H119" i="7"/>
  <c r="H57" i="7"/>
  <c r="H174" i="9"/>
  <c r="H174" i="8"/>
  <c r="H141" i="2" l="1"/>
  <c r="H147" i="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Ria</author>
  </authors>
  <commentList>
    <comment ref="D256" authorId="0" shapeId="0" xr:uid="{5AB02363-83E4-4725-B42B-D9B533695D54}">
      <text>
        <r>
          <rPr>
            <b/>
            <sz val="9"/>
            <color indexed="81"/>
            <rFont val="Tahoma"/>
            <family val="2"/>
          </rPr>
          <t>Ria:</t>
        </r>
        <r>
          <rPr>
            <sz val="9"/>
            <color indexed="81"/>
            <rFont val="Tahoma"/>
            <family val="2"/>
          </rPr>
          <t xml:space="preserve">
new or existing?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tc={9982ACB3-6BE6-49B6-8AED-DA527AEA0421}</author>
  </authors>
  <commentList>
    <comment ref="A223" authorId="0" shapeId="0" xr:uid="{9982ACB3-6BE6-49B6-8AED-DA527AEA0421}">
      <text>
        <t xml:space="preserve">[Threaded comment]
Your version of Excel allows you to read this threaded comment; however, any edits to it will get removed if the file is opened in a newer version of Excel. Learn more: https://go.microsoft.com/fwlink/?linkid=870924
Comment:
    How does this link to the scope. 
Reply:
    The condition and suitability of the existing foundation to support the proposed columns could not be confirmed via preliminary assessments due to budget limits. Hence, this has to be done at the construction stage. </t>
      </text>
    </comment>
  </commentList>
</comments>
</file>

<file path=xl/sharedStrings.xml><?xml version="1.0" encoding="utf-8"?>
<sst xmlns="http://schemas.openxmlformats.org/spreadsheetml/2006/main" count="2341" uniqueCount="1400">
  <si>
    <t>TENDER FOR REFURBISHMENT OF TWO MAGALIES RESERVOIRS</t>
  </si>
  <si>
    <t xml:space="preserve">CONTRACT NO: </t>
  </si>
  <si>
    <t>SERIES 0: GENERAL</t>
  </si>
  <si>
    <t>Number</t>
  </si>
  <si>
    <t>REF</t>
  </si>
  <si>
    <t>LIC</t>
  </si>
  <si>
    <t>Item Description</t>
  </si>
  <si>
    <t>Unit</t>
  </si>
  <si>
    <t>Quantity</t>
  </si>
  <si>
    <t>Rate</t>
  </si>
  <si>
    <t>Amount</t>
  </si>
  <si>
    <t>R</t>
  </si>
  <si>
    <t>SECTION 001: GENERAL REQUIREMENTS AND CHARGES</t>
  </si>
  <si>
    <t>0.1.1</t>
  </si>
  <si>
    <t>001.01.01</t>
  </si>
  <si>
    <t>Fixed charges</t>
  </si>
  <si>
    <t>Lump Sum</t>
  </si>
  <si>
    <t>0.1.2</t>
  </si>
  <si>
    <t>001.01.02</t>
  </si>
  <si>
    <t>Time-related charges</t>
  </si>
  <si>
    <t>No</t>
  </si>
  <si>
    <t>Existing Services</t>
  </si>
  <si>
    <t>0.2.1</t>
  </si>
  <si>
    <t xml:space="preserve">001.02 </t>
  </si>
  <si>
    <t>LI</t>
  </si>
  <si>
    <t>Locating existing services</t>
  </si>
  <si>
    <t>0.2.2</t>
  </si>
  <si>
    <t>001.03</t>
  </si>
  <si>
    <t>Excavate by hand to expose existing services, and backfill</t>
  </si>
  <si>
    <t>m³</t>
  </si>
  <si>
    <t>0.2.3</t>
  </si>
  <si>
    <t>Prov sum</t>
  </si>
  <si>
    <t>Other Fixed-charge Obligations</t>
  </si>
  <si>
    <t>001.04</t>
  </si>
  <si>
    <t>Compliance with the Occupational Health and Safety Act and applicable regulations</t>
  </si>
  <si>
    <t>`</t>
  </si>
  <si>
    <t>0.3.1</t>
  </si>
  <si>
    <t>001.04.01</t>
  </si>
  <si>
    <t>Provision of a Health and Safety plan</t>
  </si>
  <si>
    <t>0.3.2</t>
  </si>
  <si>
    <t>001.04.02</t>
  </si>
  <si>
    <t>Provision of Health and Safety file</t>
  </si>
  <si>
    <t>0.3.3</t>
  </si>
  <si>
    <t>001.04.03</t>
  </si>
  <si>
    <t>Provision of construction supervisors</t>
  </si>
  <si>
    <t>0.3.4</t>
  </si>
  <si>
    <t>001.04.04</t>
  </si>
  <si>
    <t>Provision of a safety officer (full-time)</t>
  </si>
  <si>
    <t>0.3.5</t>
  </si>
  <si>
    <t>001.04.05</t>
  </si>
  <si>
    <t>Health and Safety training</t>
  </si>
  <si>
    <t>0.3.6</t>
  </si>
  <si>
    <t>001.04.06</t>
  </si>
  <si>
    <t>Provision of personal protective clothing and equipment</t>
  </si>
  <si>
    <t>0.3.7</t>
  </si>
  <si>
    <t>001.04.07</t>
  </si>
  <si>
    <t>Provision of safety fences, signs and barricades</t>
  </si>
  <si>
    <t>0.4.1</t>
  </si>
  <si>
    <t>Community liaison officer</t>
  </si>
  <si>
    <t>Security guards (as specified in Part C3.5 Management to the Standard Specifications</t>
  </si>
  <si>
    <t>Appointment of Local Security Company(s) to guard the project site</t>
  </si>
  <si>
    <t>month</t>
  </si>
  <si>
    <t>Total Carried Forward</t>
  </si>
  <si>
    <t>Brought Forward</t>
  </si>
  <si>
    <t>Sums stated provisionally</t>
  </si>
  <si>
    <t>%</t>
  </si>
  <si>
    <t>Materials to be used during dayworks</t>
  </si>
  <si>
    <t>DAYWORKS</t>
  </si>
  <si>
    <t>Labour</t>
  </si>
  <si>
    <t>Qualified Artisans</t>
  </si>
  <si>
    <t>hour</t>
  </si>
  <si>
    <t>Foreman (9hour/day)</t>
  </si>
  <si>
    <t>man- day</t>
  </si>
  <si>
    <t>Labourer (9 hours/day)</t>
  </si>
  <si>
    <t>Plant Hire: Work Rates on Site</t>
  </si>
  <si>
    <t>Tipper Truck</t>
  </si>
  <si>
    <t>1 m3 (small)</t>
  </si>
  <si>
    <t>3 m3 (large)</t>
  </si>
  <si>
    <t>Flatbed Truck</t>
  </si>
  <si>
    <t>1 ton (small)</t>
  </si>
  <si>
    <t>3 ton (large)</t>
  </si>
  <si>
    <t>LDV (1.0 ton)</t>
  </si>
  <si>
    <t>Pedestrian Roller</t>
  </si>
  <si>
    <t>Concrete Mixer</t>
  </si>
  <si>
    <t>170 l (small)</t>
  </si>
  <si>
    <t>Miscellaneous</t>
  </si>
  <si>
    <t>Compressor 250 Cfm</t>
  </si>
  <si>
    <t>Water Pump with 25 l/s</t>
  </si>
  <si>
    <t>Prov Sum</t>
  </si>
  <si>
    <t>Supply of 60 Ton Mobile Crane for 40 days</t>
  </si>
  <si>
    <t>Supply of 40 Ton Mobile Crane for 40 days</t>
  </si>
  <si>
    <t>Total Carried Forward To Summary</t>
  </si>
  <si>
    <t>SECTION 002: ENGINEER'S ACCOMMODATION</t>
  </si>
  <si>
    <t>Services</t>
  </si>
  <si>
    <t>SERIES 1: ANCILLARY WORK</t>
  </si>
  <si>
    <t>SECTION 101: SITE CLEARING AND GRUBBING</t>
  </si>
  <si>
    <t>Clearing and grubbing</t>
  </si>
  <si>
    <t>1.1.1</t>
  </si>
  <si>
    <t>101.01.01</t>
  </si>
  <si>
    <t>Areas</t>
  </si>
  <si>
    <t>m²</t>
  </si>
  <si>
    <t>Cutting and removing large trees with a girth-</t>
  </si>
  <si>
    <t>1.2.1</t>
  </si>
  <si>
    <t>101.02.01</t>
  </si>
  <si>
    <t>exceeding 1 m and up to and including 2 m</t>
  </si>
  <si>
    <t>Grubbing and the removal of the stumps and roots of large trees with a girth-</t>
  </si>
  <si>
    <t>1.3.1</t>
  </si>
  <si>
    <t>101.03.01</t>
  </si>
  <si>
    <t>Removal and Disposal of specific elements</t>
  </si>
  <si>
    <t>1.4.1</t>
  </si>
  <si>
    <t>101.05.02</t>
  </si>
  <si>
    <t>Concrete or brick elements (reinforced or unreinforced)</t>
  </si>
  <si>
    <t>1.4.2</t>
  </si>
  <si>
    <t>101.05.02.01</t>
  </si>
  <si>
    <t xml:space="preserve">Demolish, break out and load the rubble of the existing reservoir outlet valve box &amp; scour boxes (concrete floors with brick walls), transport &amp; spoil at an approved commercial spoil site </t>
  </si>
  <si>
    <t>1.4.3</t>
  </si>
  <si>
    <t xml:space="preserve">Support, cut loose and lift the top slab at the existing Magalies reservoirs 1, 2 &amp; 3 inlet valve boxes, upload &amp; transport &amp; spoil at an approved commercial spoil site </t>
  </si>
  <si>
    <t>SECTION 102: ACCOMMODATION OF TRAFFIC</t>
  </si>
  <si>
    <t xml:space="preserve">Traffic accommodation and maintenance of bypasses </t>
  </si>
  <si>
    <t>m</t>
  </si>
  <si>
    <t>Temporary traffic-control facilities</t>
  </si>
  <si>
    <t>1.6.1</t>
  </si>
  <si>
    <t>102.14.01</t>
  </si>
  <si>
    <t>Flagmen/Flag woman</t>
  </si>
  <si>
    <t>1.6.2</t>
  </si>
  <si>
    <t>102.14.05</t>
  </si>
  <si>
    <t>Road signs, TW-series, 1 524 mm sides</t>
  </si>
  <si>
    <t>1.6.3</t>
  </si>
  <si>
    <t>102.14.09</t>
  </si>
  <si>
    <t>Traffic cones</t>
  </si>
  <si>
    <t>Re-use or removal of traffic-control facilities</t>
  </si>
  <si>
    <t>1.7.1</t>
  </si>
  <si>
    <t>Road signs, TR and TW-series</t>
  </si>
  <si>
    <r>
      <t>m</t>
    </r>
    <r>
      <rPr>
        <vertAlign val="superscript"/>
        <sz val="11"/>
        <rFont val="Arial"/>
        <family val="2"/>
      </rPr>
      <t>2</t>
    </r>
  </si>
  <si>
    <t>SERIES 2: EARTHWORKS</t>
  </si>
  <si>
    <t>SECTION 202: TRENCHING</t>
  </si>
  <si>
    <t>2.2.1</t>
  </si>
  <si>
    <t>Up to 1 m wide</t>
  </si>
  <si>
    <t>2.2.1.1</t>
  </si>
  <si>
    <t>Up to 1.0 m deep</t>
  </si>
  <si>
    <t>2.2.1.2</t>
  </si>
  <si>
    <t>Over 1.0 m to 1.5 m deep</t>
  </si>
  <si>
    <t>2.2.1.3</t>
  </si>
  <si>
    <t>Over 1.5 m to 2.0 m deep</t>
  </si>
  <si>
    <t>2.2.1.4</t>
  </si>
  <si>
    <t>Over 2.0 m to 2.5 m deep</t>
  </si>
  <si>
    <t>2.2.2</t>
  </si>
  <si>
    <t>2.2.2.1</t>
  </si>
  <si>
    <t>2.2.2.2</t>
  </si>
  <si>
    <t>2.2.2.3</t>
  </si>
  <si>
    <t>2.2.2.4</t>
  </si>
  <si>
    <t>2.2.3</t>
  </si>
  <si>
    <t xml:space="preserve">Extra over 202.01 for excavating in </t>
  </si>
  <si>
    <t>2.2.3.1</t>
  </si>
  <si>
    <t>202.02.02</t>
  </si>
  <si>
    <t>Hard material</t>
  </si>
  <si>
    <t>2.2.4</t>
  </si>
  <si>
    <t>Hand excavation - Extra over 202.01</t>
  </si>
  <si>
    <t>Backfilling of trenches with excavated material and compacted to 93% MOD AASHTO density</t>
  </si>
  <si>
    <t>2.3.1</t>
  </si>
  <si>
    <t>Extra over 202.06 for importing backfill material</t>
  </si>
  <si>
    <t>2.3.2</t>
  </si>
  <si>
    <t>202.07.01</t>
  </si>
  <si>
    <t>Borrow areas</t>
  </si>
  <si>
    <t>2.3.3</t>
  </si>
  <si>
    <t>202.07.02</t>
  </si>
  <si>
    <t>Sources provided by the Contractor</t>
  </si>
  <si>
    <t>Removal of spoil material</t>
  </si>
  <si>
    <t>2.4.1</t>
  </si>
  <si>
    <t>To dumping area provided by the Contractor</t>
  </si>
  <si>
    <t>SECTION 203: MASS EARTHWORKS</t>
  </si>
  <si>
    <t>Excavation and borrow to fill</t>
  </si>
  <si>
    <t>2.5.1</t>
  </si>
  <si>
    <t>Compaction to 93% of modified AASHTO density</t>
  </si>
  <si>
    <t>Extra over item 203.01 for excavating in</t>
  </si>
  <si>
    <t>2.6.2</t>
  </si>
  <si>
    <t>203.02.02</t>
  </si>
  <si>
    <t>Excavate and spoil of -</t>
  </si>
  <si>
    <t>2.7.1</t>
  </si>
  <si>
    <t>Soft material</t>
  </si>
  <si>
    <t>2.7.3</t>
  </si>
  <si>
    <t>Excavation and Borrow to Stockpile</t>
  </si>
  <si>
    <t>2.8.1</t>
  </si>
  <si>
    <t>2.8.3</t>
  </si>
  <si>
    <t>In situ treatment of the construction bed</t>
  </si>
  <si>
    <t>2.9.1</t>
  </si>
  <si>
    <t>203.10.01</t>
  </si>
  <si>
    <t>In situ treatment by ripping</t>
  </si>
  <si>
    <t>Extra over item 203.01 for borrowing material from sources to be supplied by the Contractor</t>
  </si>
  <si>
    <t>2.9.3</t>
  </si>
  <si>
    <t>SERIES 4: WATER RETICULATION AND WATER MAINS</t>
  </si>
  <si>
    <t>SERIES 4: WATER RETICULATION WATER MAINS</t>
  </si>
  <si>
    <t>SECTION 401: MATERIALS</t>
  </si>
  <si>
    <t>no</t>
  </si>
  <si>
    <t>SERIES 5: DRAINAGE AND EROSION PROTECTION</t>
  </si>
  <si>
    <t>SECTION 501 : SUBSURFACE DRAINS AND DRAINAGE BLANKETS</t>
  </si>
  <si>
    <t>Geotextiles (Grade A2 or equivalent)</t>
  </si>
  <si>
    <t>Pipes in subsurface drains</t>
  </si>
  <si>
    <t>501.05.01.01</t>
  </si>
  <si>
    <t>Unplasticsed slotted PVC pipes complete with couplings:</t>
  </si>
  <si>
    <t>5.1.1</t>
  </si>
  <si>
    <t>160mm internal diameter slotted</t>
  </si>
  <si>
    <t>Concrete caps for subsurface drainpipes 300*300*100mm deep 25Mpa Concrete</t>
  </si>
  <si>
    <t>Test flushing of subsoil pipe system</t>
  </si>
  <si>
    <t>Sum</t>
  </si>
  <si>
    <t>Backfilling with selected excavated material compacted to -</t>
  </si>
  <si>
    <t>5.5.1</t>
  </si>
  <si>
    <t>502.01.03</t>
  </si>
  <si>
    <t>95% of modified AASHTO density</t>
  </si>
  <si>
    <t>Supplying and laying of concrete pipe culverts (type SC-pipes)</t>
  </si>
  <si>
    <t>5.6.1</t>
  </si>
  <si>
    <t>502.02.01</t>
  </si>
  <si>
    <t>Class C Bedding, Type 100D</t>
  </si>
  <si>
    <t>5.6.2</t>
  </si>
  <si>
    <t>502.02.01.01</t>
  </si>
  <si>
    <t>600mm dia pipes</t>
  </si>
  <si>
    <t>Manholes, catchpits, precast inlet and outlet structures and junction boxes complete</t>
  </si>
  <si>
    <t>5.7.1</t>
  </si>
  <si>
    <t>502.16.01</t>
  </si>
  <si>
    <t>Manholes (1.5m diameter Precast, 1.5m deep with Concrete Type 2A heavy Duty Cover compelete with step irons and benching)</t>
  </si>
  <si>
    <t>5.7.2</t>
  </si>
  <si>
    <t>502.16.03</t>
  </si>
  <si>
    <t>Precast outlet structure (Suitable concrete precast outlet structure to fit 600mm outlet pipe)</t>
  </si>
  <si>
    <t>Underfloor drainage</t>
  </si>
  <si>
    <t>Jacking of under foundation/floor 300mm diameter sleave, including establishment, labour, supply of all materials and equipement, excavations, backfill, recasting of surface bed and de-establishment.</t>
  </si>
  <si>
    <t>Supply and place Soilcrete inclusive of all cost of materials, transport, equipment and labour.</t>
  </si>
  <si>
    <t>SECTION 504 : OPEN DRAINS</t>
  </si>
  <si>
    <t>Concrete chutes Precast</t>
  </si>
  <si>
    <t>5.9.1</t>
  </si>
  <si>
    <t>504.02.01</t>
  </si>
  <si>
    <t>(SANRAL TYPE embankment chute 1000mm x 470mm wide by 200 deep complete with downstand and mesh reinforcement ref 200, 92 -101kg/unit):</t>
  </si>
  <si>
    <t>Channels (V-Shape):</t>
  </si>
  <si>
    <t>5.10.1</t>
  </si>
  <si>
    <t>504.04.01</t>
  </si>
  <si>
    <t>V-Shape Channel to be constructed around reservoirs as per drawing details 1.5m wide x 0.1m deep Cast in- situ in alternative panels 2m long with 10mm joints filler per joint</t>
  </si>
  <si>
    <t>Construction of chutes, side drains channels, inlet transition sections and auxiliary structures (Measured by components):</t>
  </si>
  <si>
    <t>5.11.1</t>
  </si>
  <si>
    <t>504.05.01</t>
  </si>
  <si>
    <t>Excavation</t>
  </si>
  <si>
    <t>504.05.02</t>
  </si>
  <si>
    <t>Preparation of excavations for concrete-lined open drains</t>
  </si>
  <si>
    <t>504.05.03</t>
  </si>
  <si>
    <t>504.05.04</t>
  </si>
  <si>
    <t>Formwork for cast in situ concrete (class F2 surface finish):</t>
  </si>
  <si>
    <t>504.05.04.01</t>
  </si>
  <si>
    <t>To vertical sides of open drains (formwork on external face only 0.15 hight x 440m combined channel length)</t>
  </si>
  <si>
    <t>504.05.04.04</t>
  </si>
  <si>
    <t>To ends of slabs</t>
  </si>
  <si>
    <t>504.05.05</t>
  </si>
  <si>
    <t>Joints in the concrete lining of open drains</t>
  </si>
  <si>
    <t>504.05.05.01</t>
  </si>
  <si>
    <t>Joints for Stormwater Channels Polysulphide sealant 10mm wide (2m intervals)</t>
  </si>
  <si>
    <t>504.05.06</t>
  </si>
  <si>
    <t>Welded steel fabric</t>
  </si>
  <si>
    <t>504.05.06.01</t>
  </si>
  <si>
    <t>Welded steel Fabric Ref 193</t>
  </si>
  <si>
    <t>kg</t>
  </si>
  <si>
    <t>Polyethylene sheeting (0,150 mm thick) for concrete- lined open drains</t>
  </si>
  <si>
    <t>Hand excavations (Extra over subitem 504.05.01)</t>
  </si>
  <si>
    <t>SECTION 505 : EROSION PROTECTION</t>
  </si>
  <si>
    <t>Surface preparation for the bedding of gabions</t>
  </si>
  <si>
    <t>Gabions</t>
  </si>
  <si>
    <t>5.12.1</t>
  </si>
  <si>
    <t>505.03.01</t>
  </si>
  <si>
    <t>Gabion Box (1.0m wide 1.0m deep x 2m long, mesh 80mm, 2.2mm galvanised wire)</t>
  </si>
  <si>
    <t>505.03.02</t>
  </si>
  <si>
    <t>Gabion Box Galvanised Matress (Diaphragm spacing 1.0m, 6m long x 2m wide x 0.3m deep mesh 80mm x 100mm x 2.2mm galvanised wire)</t>
  </si>
  <si>
    <t>Filter fabric for gabions (Non-woven filter fabric Grade A2 geofabric or similar)</t>
  </si>
  <si>
    <t>SERIES 6: ROADS &amp; PARKING AREAS</t>
  </si>
  <si>
    <t>SECTION 601 : GRAVEL PAVEMENT LAYERS</t>
  </si>
  <si>
    <t>Preparation and compaction of in situ subgrade material to -</t>
  </si>
  <si>
    <t>6.1.1</t>
  </si>
  <si>
    <t>601.01.02</t>
  </si>
  <si>
    <t>93% of modified AASHTO density</t>
  </si>
  <si>
    <t>Gravel layers constructed from material obtained from borrow pits:</t>
  </si>
  <si>
    <t>6.2.1</t>
  </si>
  <si>
    <t>601.02.03</t>
  </si>
  <si>
    <t>Base</t>
  </si>
  <si>
    <t>6.2.1.1</t>
  </si>
  <si>
    <t>601.02.03.01</t>
  </si>
  <si>
    <t>Compacted to 98% of density</t>
  </si>
  <si>
    <t>Gravel layers constructed from material obtained from excavations:</t>
  </si>
  <si>
    <t>601.03.01</t>
  </si>
  <si>
    <t>Subgrade</t>
  </si>
  <si>
    <t>6.3.1</t>
  </si>
  <si>
    <t>601.03.01.02</t>
  </si>
  <si>
    <t>Compacted to 93% of Modified AASHTO density</t>
  </si>
  <si>
    <t>601.03.02</t>
  </si>
  <si>
    <t>Subbase</t>
  </si>
  <si>
    <t>6.3.2</t>
  </si>
  <si>
    <t>601.03.02.01</t>
  </si>
  <si>
    <t>Compacted to 95% of Modified AASHTO density</t>
  </si>
  <si>
    <t>Extra over Item 601.02 for borrow material from sources to be supplied by the Contractor</t>
  </si>
  <si>
    <t>6.4.1</t>
  </si>
  <si>
    <t>601.06.01</t>
  </si>
  <si>
    <t>Base layer G5 imported material from commercial source measured in final position of compaction including haul)</t>
  </si>
  <si>
    <t>SECTION 604 : STABILIZATION</t>
  </si>
  <si>
    <t>Chemical stabilization, extra over unstabilized compacted layers (base layer)</t>
  </si>
  <si>
    <t>Chemical stabilizing agent</t>
  </si>
  <si>
    <t>6.5.1</t>
  </si>
  <si>
    <t>604.02.01</t>
  </si>
  <si>
    <t>Cement</t>
  </si>
  <si>
    <t>t</t>
  </si>
  <si>
    <t>Mechanical modification, extra over untreated layer</t>
  </si>
  <si>
    <t>SECTION 609 : SEGMENTED PAVING</t>
  </si>
  <si>
    <t>Construction of segmental block paving made from -</t>
  </si>
  <si>
    <t>6.7.1</t>
  </si>
  <si>
    <t>609.01.01</t>
  </si>
  <si>
    <t>New 80mm grey interlocking paving blocks type SA, SANS 1058:2012 precast laid on and including 20mm river sand bedding, compacted and plaster sand broomed into joints and vibrated untill joints is saturated</t>
  </si>
  <si>
    <t>The construction of edge restraints with</t>
  </si>
  <si>
    <t>6.8.1</t>
  </si>
  <si>
    <t>609.03.01</t>
  </si>
  <si>
    <t>Precast concrete ( Fig 12 Kerb SANS 927 1.0m long sections installed as edge beams )</t>
  </si>
  <si>
    <t>6.8.2</t>
  </si>
  <si>
    <t>609.03.02</t>
  </si>
  <si>
    <t>In situ concrete transition 25Mpa cast 200mm wide x 200mm deep, wood float on top, angle rounded edges)</t>
  </si>
  <si>
    <t>SERIES 7A: STRUCTURES</t>
  </si>
  <si>
    <t>SECTION 701 : FOUNDATIONS FOR STRUCTURES</t>
  </si>
  <si>
    <t>Demolition of existing surface bed</t>
  </si>
  <si>
    <t>Excavation for structures</t>
  </si>
  <si>
    <t>701.02.01</t>
  </si>
  <si>
    <t>Excavation of soft material situated in the following depth ranges:</t>
  </si>
  <si>
    <t>701.02.01.01</t>
  </si>
  <si>
    <t>0 m up to 2 m</t>
  </si>
  <si>
    <t>7.2.1</t>
  </si>
  <si>
    <t>(i) Reservoir Column Padfooting  (2,5x2,5) ( No off =8)</t>
  </si>
  <si>
    <t>701.02.02</t>
  </si>
  <si>
    <t>Extra over subitem 701.02.01 for excavation in hard material irrespective of depth</t>
  </si>
  <si>
    <t>701.02.03</t>
  </si>
  <si>
    <t xml:space="preserve">Extra over subitem 701.02.01 for additional excavation required by the Engineer after the excavation has been completed           </t>
  </si>
  <si>
    <t>Backfill to excavations utilizing -</t>
  </si>
  <si>
    <t>701.05.01</t>
  </si>
  <si>
    <t>Material from the excavation compacted to</t>
  </si>
  <si>
    <t>701.05.01.02</t>
  </si>
  <si>
    <t xml:space="preserve">(i) Reservoir Apron slab and V drain </t>
  </si>
  <si>
    <t>701.05.01.03</t>
  </si>
  <si>
    <t>96% of modified AASHTO density</t>
  </si>
  <si>
    <t>Foundation fill consisting of</t>
  </si>
  <si>
    <t>7.4.1</t>
  </si>
  <si>
    <t>701.07.03</t>
  </si>
  <si>
    <t xml:space="preserve">Compacted granular material (G5 and G3 ) </t>
  </si>
  <si>
    <t>7.4.2</t>
  </si>
  <si>
    <t>701.07.04</t>
  </si>
  <si>
    <t>Mass Concrete Class 15/19</t>
  </si>
  <si>
    <t xml:space="preserve">(i) Reservoir Foundation </t>
  </si>
  <si>
    <t>701.07.05</t>
  </si>
  <si>
    <t>75 mm thick blinding layer, class 15/19 concrete</t>
  </si>
  <si>
    <t xml:space="preserve">(i) Reservoir Column Padfooting </t>
  </si>
  <si>
    <t xml:space="preserve">(ii) Reservoir Apron slab and V drain </t>
  </si>
  <si>
    <t>Foundation lining</t>
  </si>
  <si>
    <t xml:space="preserve">250 Micron Polyethylene sheeting under </t>
  </si>
  <si>
    <t>SECTION 702 : FALSEWORK, FORMWORK AND CONCRETE FINISH</t>
  </si>
  <si>
    <t>Formwork class F1 surface finish</t>
  </si>
  <si>
    <t>702.01.01</t>
  </si>
  <si>
    <t>Single-surface formwork</t>
  </si>
  <si>
    <t>7.7.1</t>
  </si>
  <si>
    <t>702.01.01.01</t>
  </si>
  <si>
    <t>Plane, horizontal</t>
  </si>
  <si>
    <t>702.01.01.03</t>
  </si>
  <si>
    <t xml:space="preserve">Plane, vertical Sides </t>
  </si>
  <si>
    <t>702.01.01.05</t>
  </si>
  <si>
    <t>Curved, conical (min and max radii given)</t>
  </si>
  <si>
    <t>Formwork class F2 surface finish</t>
  </si>
  <si>
    <t>702.02.01</t>
  </si>
  <si>
    <t>Beam 1 Radial Rad= 7,7m and Rad = 8,3m</t>
  </si>
  <si>
    <t>Beam 2 Radial Rad= 23,05m and Rad = 23,35m</t>
  </si>
  <si>
    <t>(i) Elevated RC Beam 1  LVL +7,63m (1no off)</t>
  </si>
  <si>
    <t>(ii) Elevated RC Beam 2  LVL +8,3m (1no off)</t>
  </si>
  <si>
    <t>(i) Elevated RC Beam 1 LVL +7,63m (1no off)</t>
  </si>
  <si>
    <t xml:space="preserve">Columns </t>
  </si>
  <si>
    <t>(i) RC Columns (Ø 600) No off 8</t>
  </si>
  <si>
    <t>(Lvl 0,0m to 7,63m)</t>
  </si>
  <si>
    <t>SECTION 703: STEEL REINFORCEMENT FOR STRUCTURES</t>
  </si>
  <si>
    <t>Welded steel fabric for -</t>
  </si>
  <si>
    <t>703.03.01</t>
  </si>
  <si>
    <t xml:space="preserve">(i) Reservoir apron slab/Vdrain </t>
  </si>
  <si>
    <t>Mesh Ref 193</t>
  </si>
  <si>
    <t xml:space="preserve">Reinforcement  for Reservoir </t>
  </si>
  <si>
    <t>703.04.02</t>
  </si>
  <si>
    <t>High-yield-stress steel</t>
  </si>
  <si>
    <t>7.10.1</t>
  </si>
  <si>
    <t>SECTION 704 : CONCRETE</t>
  </si>
  <si>
    <t xml:space="preserve">Cast in Situ Concrete-Reservoir </t>
  </si>
  <si>
    <t>7.11.1</t>
  </si>
  <si>
    <t>704.01.01</t>
  </si>
  <si>
    <t xml:space="preserve">RC Column Padfooting </t>
  </si>
  <si>
    <t xml:space="preserve">Class 30 Mpa/19mm stone </t>
  </si>
  <si>
    <t>7.11.2</t>
  </si>
  <si>
    <t>704.01.02</t>
  </si>
  <si>
    <t>RC Elevated  Beam 1+2</t>
  </si>
  <si>
    <t>Class 30 Mpa/19mm stone</t>
  </si>
  <si>
    <t>704.01.03</t>
  </si>
  <si>
    <t xml:space="preserve">RC Column </t>
  </si>
  <si>
    <t>704.01.04</t>
  </si>
  <si>
    <t xml:space="preserve"> Apron / V-drain </t>
  </si>
  <si>
    <t xml:space="preserve">Class 25 Mpa/19mm stone </t>
  </si>
  <si>
    <t>7.12.1</t>
  </si>
  <si>
    <t>Epoxy bonding of new concrete surfaces to old. Existing column surface to new column overlay.</t>
  </si>
  <si>
    <t>m2</t>
  </si>
  <si>
    <t>Cast in situ no-fines concrete</t>
  </si>
  <si>
    <t>7.14.1</t>
  </si>
  <si>
    <t>704.05.01</t>
  </si>
  <si>
    <t>(Class of no-fines concrete and portion of structure or use indicated)</t>
  </si>
  <si>
    <t>7.15.1</t>
  </si>
  <si>
    <t>Structural concrete patch repair (EN 1504 / SANS 2001-CC1)</t>
  </si>
  <si>
    <t>7.16.1</t>
  </si>
  <si>
    <t xml:space="preserve">Structural patch repair, 10–25 mm thick </t>
  </si>
  <si>
    <t xml:space="preserve">Structural patch repair, &gt;25–50 mm thick </t>
  </si>
  <si>
    <t xml:space="preserve">Structural patch repair, &gt;50 mm thick </t>
  </si>
  <si>
    <t xml:space="preserve">Bulk breakout and deep repair/recast </t>
  </si>
  <si>
    <t>Local steel treatment and cover reinstatement (small diagnostic/spot repairs)</t>
  </si>
  <si>
    <t>7.17.1</t>
  </si>
  <si>
    <t xml:space="preserve">Local steel treatment and cover reinstatement, per location up to 100 × 100 mm </t>
  </si>
  <si>
    <t>No.</t>
  </si>
  <si>
    <t xml:space="preserve">Local steel treatment and cover reinstatement, per location &gt;100 × 100 mm up to 200 × 200 mm </t>
  </si>
  <si>
    <t>SECTION 706 : JOINTS IN STRUCTURES</t>
  </si>
  <si>
    <t>Floor Joints Refurbishment / existing</t>
  </si>
  <si>
    <t>7.18.1</t>
  </si>
  <si>
    <t>Installation of proprietary expansion joints</t>
  </si>
  <si>
    <t>7.19.1</t>
  </si>
  <si>
    <t>706.02.01</t>
  </si>
  <si>
    <t>706.02.02</t>
  </si>
  <si>
    <t>SECTION 708: RC WALLS and RC FLOOR SEALING/TREATMENT</t>
  </si>
  <si>
    <t xml:space="preserve">External Reservoir RC Walls Sealing /Treatment: </t>
  </si>
  <si>
    <t>7.21.1</t>
  </si>
  <si>
    <t xml:space="preserve">Roof Waterproofing Membrane: </t>
  </si>
  <si>
    <t>SECTION 801 : CONCRETE RESERVOIRS</t>
  </si>
  <si>
    <t xml:space="preserve">Total Carried Forward </t>
  </si>
  <si>
    <t>Miscellaneous items -</t>
  </si>
  <si>
    <t>801.03.03</t>
  </si>
  <si>
    <t>Measured by area</t>
  </si>
  <si>
    <t>801.03.04</t>
  </si>
  <si>
    <t>Measured by volume</t>
  </si>
  <si>
    <t>Specialist cutting of concrete dome structure, including compliance to all OHS requirements, provision of labour,supervision, equipement (cutting tools), removal  and transportation concrete debri off-site for disposal.</t>
  </si>
  <si>
    <t>801.03.05</t>
  </si>
  <si>
    <t>Tendered for in a lump sum</t>
  </si>
  <si>
    <t>Prop existing roofslab during specialist cutting of concrete dome structure including providing of complete covering of a crash decking while cutting and disposing of degrated concrete dome structure, includes design, signed of approval drawings prior to installation, all labour, transport cost, supply, erection and removal.</t>
  </si>
  <si>
    <t>8.4.1</t>
  </si>
  <si>
    <t>Design, supply and install and remove working platforms inside and outside of the reservoir structure up to roof slab soffit height. Includes supply of approved drawings prior to installation, all labour and transportation cost.</t>
  </si>
  <si>
    <t>Lump sum</t>
  </si>
  <si>
    <t>1.0</t>
  </si>
  <si>
    <t>SECTION 809 : STRUCTURAL STEELWORK</t>
  </si>
  <si>
    <t>Structural steel items</t>
  </si>
  <si>
    <t>809.01.01</t>
  </si>
  <si>
    <t>Measured by mass</t>
  </si>
  <si>
    <t>809.01.04</t>
  </si>
  <si>
    <t>Measured by number</t>
  </si>
  <si>
    <t>Reservoir external ladder S355JR steelwork, Hot dipped galvanized</t>
  </si>
  <si>
    <t>Reservoir internal ladder Stainless Steel grade 3046</t>
  </si>
  <si>
    <t>Reservoir roof lockable manhole covers Hot dipped galvanized</t>
  </si>
  <si>
    <t>Specialist test and studies</t>
  </si>
  <si>
    <t>Amount (R)</t>
  </si>
  <si>
    <t>SERIES 9: QUALITY CONTROL</t>
  </si>
  <si>
    <t>SECTION 903 : TESTING</t>
  </si>
  <si>
    <t>903.01</t>
  </si>
  <si>
    <t>Provision of testing equipment</t>
  </si>
  <si>
    <t>9.1.1</t>
  </si>
  <si>
    <t>903.01.01</t>
  </si>
  <si>
    <t>9.1.2</t>
  </si>
  <si>
    <t>903.01.03</t>
  </si>
  <si>
    <t>150 mm x 150 mm x 150 mm concrete-cube moulds</t>
  </si>
  <si>
    <t>903.03</t>
  </si>
  <si>
    <t>Special tests on concrete and asphalt</t>
  </si>
  <si>
    <t>9.3.1</t>
  </si>
  <si>
    <t>903.03.01</t>
  </si>
  <si>
    <t>Compressive-strength tests on concrete cubes</t>
  </si>
  <si>
    <t>9.3.2</t>
  </si>
  <si>
    <t>903.03.03</t>
  </si>
  <si>
    <t>Compressive-strength tests on concrete cores</t>
  </si>
  <si>
    <t>903.04</t>
  </si>
  <si>
    <t>Special tests on welded specimens</t>
  </si>
  <si>
    <t>903.04.01</t>
  </si>
  <si>
    <t>Specimen welded connection X-Ray Test</t>
  </si>
  <si>
    <t>903.04.02</t>
  </si>
  <si>
    <t>Specimen welded connection Ultra Sonic Test</t>
  </si>
  <si>
    <t>903.05</t>
  </si>
  <si>
    <t>Special test for the solubility of concrete according to SANS 677 Appendix C'</t>
  </si>
  <si>
    <t>903.06</t>
  </si>
  <si>
    <t>Other special tests requested by the Engineer</t>
  </si>
  <si>
    <t>903.06.01</t>
  </si>
  <si>
    <t>Cost of testing</t>
  </si>
  <si>
    <t>903.06.02</t>
  </si>
  <si>
    <t xml:space="preserve">SERIES 10: ELECTRICAL &amp; INSTRUMENTATION INSTALLATION </t>
  </si>
  <si>
    <t>MAGALIES RESERVOIR &amp; TELEMETRY ROOM</t>
  </si>
  <si>
    <t>NB : The BOQ is provisional only and all items are re-measurable . Refer to SERIES A10: ELECTRICAL &amp; INSTRUMENTATION-02 MEASUREMENT AND PAYMENT</t>
  </si>
  <si>
    <t xml:space="preserve">SECTION 10A : ELECTRICAL &amp; INSTRUMENTATION </t>
  </si>
  <si>
    <t>PS 9.9, PS 9.2.1.1, PS 9.1.1.5. PS 9.19</t>
  </si>
  <si>
    <t>LIGHTNING PROTECTION &amp; EARTHING — SUPPLY &amp; INSTALL</t>
  </si>
  <si>
    <t>Design, provide construction drawings , supply and install the lightning protection and earthing installation for all the Magalies Reservoirs &amp; Telemetry Room as follows :</t>
  </si>
  <si>
    <t>10.1.1</t>
  </si>
  <si>
    <t>PS 9.9, A1001</t>
  </si>
  <si>
    <t>Carry out the earth resistivity survey and provide report for all the reservoirs and buildings on the Magalies site (include for recommendation for number and spacings of earth electrodes)</t>
  </si>
  <si>
    <t>10.1.2</t>
  </si>
  <si>
    <t>PS 9.2.1.1, PS 9.9  ,SANS 10313, A1002</t>
  </si>
  <si>
    <t>Allow an amount to carry out the designs and produce construction drawings for the entire lightning protection and earthing installation for all the above sites or buildings</t>
  </si>
  <si>
    <t>10.1.3</t>
  </si>
  <si>
    <t>PS 9.9, A1003</t>
  </si>
  <si>
    <t>a) Excavation and backfill of ground 300 wide and 600 deep in all classes of medium to hard pickable ground</t>
  </si>
  <si>
    <t>10.1.4</t>
  </si>
  <si>
    <t>PS 9.9, A1004</t>
  </si>
  <si>
    <t>b) Supply and install 70mm² bare copper ground trench earth ring main</t>
  </si>
  <si>
    <t>10.1.5</t>
  </si>
  <si>
    <t>PS 9.9, A1005</t>
  </si>
  <si>
    <t>c)  Supply and install 1,6 - 2m long copper clad earth electrodes</t>
  </si>
  <si>
    <t>10.1.6</t>
  </si>
  <si>
    <t>PS 9.9, A1006</t>
  </si>
  <si>
    <t>d)  Install Exothermic welds 70 -70mm²</t>
  </si>
  <si>
    <t>10.1.7</t>
  </si>
  <si>
    <t>PS 9.9, A1007</t>
  </si>
  <si>
    <t>e)  Supply and install Denso tape of exothermic welds</t>
  </si>
  <si>
    <t>10.1.8</t>
  </si>
  <si>
    <t>PS 9.9, PS 9.2.1.1, A1008</t>
  </si>
  <si>
    <t>f)  Supply and install 70mm² PVC insulated earth conductor built into brickwork or concrete to pick up roof conductors or steel members, columns etc</t>
  </si>
  <si>
    <t>10.1.9</t>
  </si>
  <si>
    <t>PS 9.9, A1009</t>
  </si>
  <si>
    <t>g)  Supply and install 25 Ø PVC conduit flush cast in slabs and chased in brickwork</t>
  </si>
  <si>
    <t>10.1.10</t>
  </si>
  <si>
    <t>PS 9.2.1.1, A10010</t>
  </si>
  <si>
    <t>h)  Supply and install 10mm dia solid aluminium earth terminal conductor saddled to concrete roof or walls or upstand beams</t>
  </si>
  <si>
    <t>10.1.11</t>
  </si>
  <si>
    <t>PS 9.9, PS 9.2.1.1, A10011</t>
  </si>
  <si>
    <t>i)  Supply and install 70 mm² PVC insulated earth conductor bonding to steel staircases, hand railing etc.</t>
  </si>
  <si>
    <t>10.1.12</t>
  </si>
  <si>
    <t>PS 9.9, A10012</t>
  </si>
  <si>
    <t>j) Tap and drill steel columns to receive 70 mm² earth conductors from earth mat</t>
  </si>
  <si>
    <t>10.1.13</t>
  </si>
  <si>
    <t>PS 9.9, A10013</t>
  </si>
  <si>
    <t>k) Supply and install  70mm² earth terminals including making off with lugs etc. complete</t>
  </si>
  <si>
    <t>10.1.14</t>
  </si>
  <si>
    <t>PS 9.9, PS 9.2.1.1, A10014</t>
  </si>
  <si>
    <t>l) Supply and install 70mm² PVC insulated earth conductor for connecting to reinforcing steel in roof or connecting onto structural steel trusses or sheeting</t>
  </si>
  <si>
    <t>10.1.15</t>
  </si>
  <si>
    <t>PS 9.2.1.1, PS 9.9, A10015</t>
  </si>
  <si>
    <t>m) Supply and install 300mm long copper earth bar with stand-off insulators adjacent the Pump Station MCC and DBs at the 3 x  reservoirs</t>
  </si>
  <si>
    <t>10.1.16</t>
  </si>
  <si>
    <t>PS 9.9, PS 9.10, PS 9.19, A10016</t>
  </si>
  <si>
    <t>n) Ensure earth continuity and test between the structure and to the earth mat for all reservoirs and telemetry room on the site</t>
  </si>
  <si>
    <t>10.1.17</t>
  </si>
  <si>
    <t>PS 9.9, PS 9.10, A10017</t>
  </si>
  <si>
    <t>o) Ensure earth continuity and test between the concrete or steel roof and earth mat and to other above structures and buildings for all buildings on the site</t>
  </si>
  <si>
    <t>10.1.18</t>
  </si>
  <si>
    <t>PS 9.9, PS 9.10, A10018</t>
  </si>
  <si>
    <t>p) Test and commission the Lightning Protection and Earthing system for all the buildings and structures in presence of the Engineer for the Magalies sites</t>
  </si>
  <si>
    <t>10.1.19</t>
  </si>
  <si>
    <t>PS 9.10, A10019</t>
  </si>
  <si>
    <t xml:space="preserve">q) Issue the earth test and compliance certificates for all the above Reservoirs, Buildings and Structures on the Magalies sites ( separate certificates required for each site )  </t>
  </si>
  <si>
    <t>10.1.20</t>
  </si>
  <si>
    <t>PS 9.10, PS 9.19, A10020</t>
  </si>
  <si>
    <t>r) Issue the "as built" earthing layouts and hand-over data packs for all the above reservoirs, structures and buildings on the Magalies site</t>
  </si>
  <si>
    <t>MCC &amp; DISTRIBUTION BOARDS— SUPPLY &amp; INSTALL</t>
  </si>
  <si>
    <t>PS 9.1.1.5, PS 9.5, PS 9.5.12, PS 9.6.1.1, PS 9.6.1.3, PS 9.1.1.4, PS 9.10.5, PS 9.10.6, PS 9.10.12, PS 9.11.3, PS 9.14, PS 9.20, PS 9.22</t>
  </si>
  <si>
    <t xml:space="preserve">Design, produce construction and GA/wiring drawings,supply and install distribution boards, motor control panel etc. complete with doors where applicable, frames, subframes, chassis, fixtures, fittings, circuit breakers spare space, busbar etc. as per specifications and drawings/schematics where provided </t>
  </si>
  <si>
    <t>10.2.1</t>
  </si>
  <si>
    <t>PS 9.2.1.2, PS 9.3.1, PS 9.5.2, A10021</t>
  </si>
  <si>
    <t xml:space="preserve">a)  DB - 01  for Magalies Reservoir &amp; Telemetry Room as specified ( Rated at 60Amp DP 230V ) excluding UPS  ( include for designs and construction drawings ) </t>
  </si>
  <si>
    <t>10.2.2</t>
  </si>
  <si>
    <t>PS 9.3.2, PS 9.5.2, PS 9.10, A10022</t>
  </si>
  <si>
    <t>b) Supply and install the 3KVA UPS in DB for the telemetry panel supply as specified</t>
  </si>
  <si>
    <t>FLOW METERS, LEVEL SENSORS &amp; INTEGRATION— SUPPLY &amp; INSTALL</t>
  </si>
  <si>
    <t>PS 9.2.1.11</t>
  </si>
  <si>
    <t>Design , supply construction drawings , supply and install the following electronic mag flow meters for the inlets and outlets to and from the Magalies Reservoir</t>
  </si>
  <si>
    <t>10.3.1</t>
  </si>
  <si>
    <t>PS 9.4.1, PS 9.5.1,PS 9.2.1.11,  A10023</t>
  </si>
  <si>
    <t>a)  DN750  dia mag flow meter on inlet to the reservoir with earthing rings and 25m of signal cabling ( TBC )</t>
  </si>
  <si>
    <t>10.3.2</t>
  </si>
  <si>
    <t>b) DN750 dia mag flow meter on the reservoir outlet with earthing rings and 25m of signal cabling</t>
  </si>
  <si>
    <t>10.3.3</t>
  </si>
  <si>
    <t>PS 9.9, PS 9.19, A10024</t>
  </si>
  <si>
    <t>Earth the mag flow meters supplied above to manufacturer's instructions</t>
  </si>
  <si>
    <t>10.3.4</t>
  </si>
  <si>
    <t>PS 9.8, PS 9.5.2, PS 9.2.1.11, A10025</t>
  </si>
  <si>
    <t>Integrate the 2 x mag flow meters supplied above to the telemetry panel for onward signal transmission to the CoT SCADA system as specified</t>
  </si>
  <si>
    <t>10.3.4.1</t>
  </si>
  <si>
    <t>PS 9.4.2, PS 9.5.1,PS 9.2.1.11,  A10026</t>
  </si>
  <si>
    <t>Supply and install the Siemens 0-10m or similar approved electronic ultrasonic level sensors and transmitter for the 4 x Magalies reservoirs top hat protection HDG vandal resistant</t>
  </si>
  <si>
    <t>10.3.4.2</t>
  </si>
  <si>
    <t>PS 9.8, PS 9.5.2, PS 9.2.1.11, A10027</t>
  </si>
  <si>
    <t>Integrate the 2 x level sensors and transmitters supplied above to the telemetry panel for onward signal transmission to the CoT SCADA system as specified</t>
  </si>
  <si>
    <t>LIGHTING, SMALL POWER &amp; SOCKET INSTALLATION— SUPPLY &amp; INSTALL</t>
  </si>
  <si>
    <t>10.4.1</t>
  </si>
  <si>
    <t>PS 9.2.1.1, PS 9.10,PS 9.15.7.7,  A10028</t>
  </si>
  <si>
    <t>Allow an amount for the designs and producing the construction drawings for the entire electrical, cabling systems, small power and lighting installation and site lighting for all the above sites including all buildings and structures. To include all cable designs, sizings, layouts , cable routes etc complete.</t>
  </si>
  <si>
    <t>10.4.2</t>
  </si>
  <si>
    <t>PS 9.3.1, PS 9.3.2, PS 9.5.2,PS 9.15.7.7, A10029</t>
  </si>
  <si>
    <t>a) Supply and Install Surface 1 lever light switch</t>
  </si>
  <si>
    <t>10.4.3</t>
  </si>
  <si>
    <t>PS 9.3.1, PS 9.3.2, PS 9.5.2, A10029</t>
  </si>
  <si>
    <t>b) Supply and Install Surface 16A Switched socket outlet</t>
  </si>
  <si>
    <t>10.4.4</t>
  </si>
  <si>
    <t>c) Supply and Install 16A Switched socked outlet industrial type surface corrosion proof</t>
  </si>
  <si>
    <t>10.4.5</t>
  </si>
  <si>
    <t>d) Supply and Install 16 Amp weatherproof switched socket outlet</t>
  </si>
  <si>
    <t>10.4.6</t>
  </si>
  <si>
    <t xml:space="preserve">e) Supply and Install Weatherproof termination / junction boxes CCG Corruguard or similar for sensors  and instruments with terminals </t>
  </si>
  <si>
    <t>10.4.7</t>
  </si>
  <si>
    <t xml:space="preserve">f) Supply and Install Surface 2 way light switch </t>
  </si>
  <si>
    <t>10.4.8</t>
  </si>
  <si>
    <t xml:space="preserve">g) Supply and Install 20A DP 2 pole isolators </t>
  </si>
  <si>
    <t>10.4.9</t>
  </si>
  <si>
    <t xml:space="preserve">h) Supply and Install 20 Amp TP 400V isolator for future use </t>
  </si>
  <si>
    <t>CONDUITS, WIRING &amp; TRUNKING</t>
  </si>
  <si>
    <t>PS 9.6.1.2, PS 9.8, PS 9.10.6.3, PS 9.15, PS 9.15.5, A10030</t>
  </si>
  <si>
    <t>Conduits , fittings , wiring, saddles , accessories etc complete for all the structures and building lighting and power points</t>
  </si>
  <si>
    <t>10.5.1</t>
  </si>
  <si>
    <t>PS 9.3.2, PS 9.5.2, A10030</t>
  </si>
  <si>
    <t>i) Supply and Install  25 dia PVC conduit</t>
  </si>
  <si>
    <t>10.5.2</t>
  </si>
  <si>
    <t>ii) Supply and Install 25 dia galvanised conduit</t>
  </si>
  <si>
    <t>10.5.3</t>
  </si>
  <si>
    <t>iii) Supply and Install 25 dia galvanised round boxes with covers</t>
  </si>
  <si>
    <t>10.5.4</t>
  </si>
  <si>
    <t>iv) Supply and Install 32 dia PVC conduit in floor and surface with bends etc</t>
  </si>
  <si>
    <t>10.5.5</t>
  </si>
  <si>
    <t xml:space="preserve">v) Supply and Install 100 x 50 galvanised box with covers </t>
  </si>
  <si>
    <t>10.5.6</t>
  </si>
  <si>
    <t xml:space="preserve">vi) Supply and Install 100 x 100 galvanised box with cover </t>
  </si>
  <si>
    <t>10.5.7</t>
  </si>
  <si>
    <t>PS 9.3.1, PS 9.5.2, A10031</t>
  </si>
  <si>
    <t>vii) Supply and Install 1,5mm² wires</t>
  </si>
  <si>
    <t>10.5.8</t>
  </si>
  <si>
    <t>viii) Supply and Install 2,5mm² wires</t>
  </si>
  <si>
    <t>10.5.9</t>
  </si>
  <si>
    <t>viiii) Supply and Install 4mm² wires</t>
  </si>
  <si>
    <t>10.5.10</t>
  </si>
  <si>
    <t>PS 9.3.2, PS 9.5.2, A10032</t>
  </si>
  <si>
    <t>x) Supply and Install 40 x 40 galvanised trunking with covers fixed to wall or suspended from roof or trusses etc</t>
  </si>
  <si>
    <t>LUMINAIRES &amp; POLES— SUPPLY &amp; INSTALL</t>
  </si>
  <si>
    <t>PS 9.3.1, PS 9.5.2, PS 9.10</t>
  </si>
  <si>
    <t>Supply light fittings / luminaries and poles as specified with lamps supplied by TLF - The Lighting Factor ( refer to project specification for details )</t>
  </si>
  <si>
    <t>10.6.1</t>
  </si>
  <si>
    <t>A10033</t>
  </si>
  <si>
    <t>a) Type A - 1,5m 2 Tube 2 x 30W  LED corrosion proof</t>
  </si>
  <si>
    <t>10.6.2</t>
  </si>
  <si>
    <t>b) Type B - Surface Bulkhead Aluminium with glass bowl 1 x 18W LED</t>
  </si>
  <si>
    <t>10.6.3</t>
  </si>
  <si>
    <t xml:space="preserve">c) Type C - 1,5m 2 Tube 2 x 30W LED EXE Rated Zone 2 </t>
  </si>
  <si>
    <t>10.6.4</t>
  </si>
  <si>
    <t>d) Type D - Industrial high quality streetlight aluminium body 1 x 100W LED with photocell</t>
  </si>
  <si>
    <t>10.6.5</t>
  </si>
  <si>
    <t xml:space="preserve">e)  10m steel floodlight pole with CB, photo cell etc complete  </t>
  </si>
  <si>
    <t>PS 9.10, PS 9.5.2, A10034</t>
  </si>
  <si>
    <t>Install and connect the light fittings and poles supplied above.</t>
  </si>
  <si>
    <t>10.7.1</t>
  </si>
  <si>
    <t>a) Type A</t>
  </si>
  <si>
    <t>10.7.2</t>
  </si>
  <si>
    <t>b)Type B</t>
  </si>
  <si>
    <t>10.7.3</t>
  </si>
  <si>
    <t xml:space="preserve">c) Type C </t>
  </si>
  <si>
    <t>10.7.4</t>
  </si>
  <si>
    <t>d) Type D</t>
  </si>
  <si>
    <t>10.7.5</t>
  </si>
  <si>
    <t>e) Type E - 10m steel floodlight pole</t>
  </si>
  <si>
    <t>CABLES — SUPPLY (SANS 1507) &amp; INSTALLATION</t>
  </si>
  <si>
    <t>PS 9.5.2, PS 9.10, PS 9.16.14, A10035</t>
  </si>
  <si>
    <t>a) Supply Cables PVC/SWA/PVC/ECC cables per SANS 1507  ( include for designs and producing of construction drawings with cable sizing , routing etc )</t>
  </si>
  <si>
    <t>10.8.1</t>
  </si>
  <si>
    <t>(a)  1,5mm² x 2 core ECC</t>
  </si>
  <si>
    <t>10.8.2</t>
  </si>
  <si>
    <t>(b)  1,5mm² x 3 &amp; 4 core ECC</t>
  </si>
  <si>
    <t>10.8.3</t>
  </si>
  <si>
    <t>(c)  2,5mm² x 4 core ECC</t>
  </si>
  <si>
    <t>10.8.4</t>
  </si>
  <si>
    <t>(d)  4mm² x  4 core ECC</t>
  </si>
  <si>
    <t>10.8.5</t>
  </si>
  <si>
    <t>(e) 16mm² x 2 core ECC</t>
  </si>
  <si>
    <t>10.8.6</t>
  </si>
  <si>
    <t>(f) 35mm² x 4 core ECC</t>
  </si>
  <si>
    <t>10.8.7</t>
  </si>
  <si>
    <t>(g)  1mm² x 4 pair twisted shielded instrument cable</t>
  </si>
  <si>
    <t>10.8.8</t>
  </si>
  <si>
    <t>(h) Decabond instrument cable</t>
  </si>
  <si>
    <t>10.8.9</t>
  </si>
  <si>
    <t>(i) Fibre cable 8 pair single mode</t>
  </si>
  <si>
    <t>10.8.10</t>
  </si>
  <si>
    <t>(j) 10mm² x BCEW for general earth</t>
  </si>
  <si>
    <t>PS 9.5.2, PS 9.10, PS 9.16.14, A10036</t>
  </si>
  <si>
    <t>Installation of above supplied PVC/SWA/PVC/ECC cables per SANS 1507 in ducts , sleeves, cable tray etc</t>
  </si>
  <si>
    <t>10.9.1</t>
  </si>
  <si>
    <t>10.9.2</t>
  </si>
  <si>
    <t>10.9.3</t>
  </si>
  <si>
    <t>10.9.4</t>
  </si>
  <si>
    <t>10.9.5</t>
  </si>
  <si>
    <t>10.9.6</t>
  </si>
  <si>
    <t>10.9.7</t>
  </si>
  <si>
    <t>10.9.8</t>
  </si>
  <si>
    <t>10.9.9</t>
  </si>
  <si>
    <t>10.9.10</t>
  </si>
  <si>
    <t>PS 9.5.2, A10037</t>
  </si>
  <si>
    <t>Cable Glands: Rates shall include the termination of cables in distribution boards, MCCs , kiosks etc  and equipment per supplier recommended termination detail. To include corrosion proof CCG Corruguard</t>
  </si>
  <si>
    <t>10.10.1</t>
  </si>
  <si>
    <t>10.10.2</t>
  </si>
  <si>
    <t>10.10.3</t>
  </si>
  <si>
    <t>10.10.4</t>
  </si>
  <si>
    <t>10.10.5</t>
  </si>
  <si>
    <t>10.10.6</t>
  </si>
  <si>
    <t>10.10.7</t>
  </si>
  <si>
    <t>10.10.8</t>
  </si>
  <si>
    <t>10.10.9</t>
  </si>
  <si>
    <t>10.10.10</t>
  </si>
  <si>
    <t>PS 9.5.2, A10038</t>
  </si>
  <si>
    <t>Suppy and install the following sleeves, cable trays and cable ladders :</t>
  </si>
  <si>
    <t>10.11.1</t>
  </si>
  <si>
    <t>a) 100-150mm wide heavy duty cable tray</t>
  </si>
  <si>
    <t>10.11.2</t>
  </si>
  <si>
    <t>b) 100-150mm wide cable tray bends complete</t>
  </si>
  <si>
    <t>10.11.3</t>
  </si>
  <si>
    <t>c) 200mm wide cable tray bends etc complete</t>
  </si>
  <si>
    <t>10.11.4</t>
  </si>
  <si>
    <t>d) 100mm dia cable UPVC sleeves</t>
  </si>
  <si>
    <t>10.11.5</t>
  </si>
  <si>
    <t>e) 50mm dia cable UPVC sleeves</t>
  </si>
  <si>
    <t>10.11.6</t>
  </si>
  <si>
    <t>f) 100mm dian UPVC bends</t>
  </si>
  <si>
    <t>10.11.7</t>
  </si>
  <si>
    <t>g) 50mm dia UPVC bends</t>
  </si>
  <si>
    <t>PS 9.9, PS 9.5.2, PS 9.10, A10039</t>
  </si>
  <si>
    <t>TRENCHING &amp; MARKING</t>
  </si>
  <si>
    <t>10.12.1</t>
  </si>
  <si>
    <t>a) Trenching  400 wide x 550 deep in pickable to hard ground</t>
  </si>
  <si>
    <t>10.12.2</t>
  </si>
  <si>
    <t>b) Backfilling of above trenches</t>
  </si>
  <si>
    <t>10.12.3</t>
  </si>
  <si>
    <t>c) Cable marker tape</t>
  </si>
  <si>
    <t>10.12.4</t>
  </si>
  <si>
    <t>d) Concrete cable markers</t>
  </si>
  <si>
    <t>PS 9.7.1, PS 9.10, PS 9.12, A10040</t>
  </si>
  <si>
    <t>FIRE EQUIPMENT &amp; SIGNAGE</t>
  </si>
  <si>
    <t>10.13.1</t>
  </si>
  <si>
    <t>a) 9 kg DCP fire extinguisher</t>
  </si>
  <si>
    <t>10.13.2</t>
  </si>
  <si>
    <t>b) Photo luminescent and standard Fire Extinguisher signs</t>
  </si>
  <si>
    <t>10.13.3</t>
  </si>
  <si>
    <t>c) Warning - machine starts automatically signage</t>
  </si>
  <si>
    <t>10.13.4</t>
  </si>
  <si>
    <t xml:space="preserve">d) Warning - electricity danger and no entry signage </t>
  </si>
  <si>
    <t>TELEMETRY, INSTRUMENTATION &amp; CONTROL</t>
  </si>
  <si>
    <t xml:space="preserve">Telemetry Systems </t>
  </si>
  <si>
    <t>PS 9.10.4, PS 9.10.5, PS 9.10.6.2,  PS 9.5, PS 9.5.12.1, PS 9.1.1.2, PS 9.2.1.11</t>
  </si>
  <si>
    <t>Design, produce construction drawings supply, install , test and commission the following Telemetry and all associated Instrumentaton Systems complete to City of Tshwane standards and specifications</t>
  </si>
  <si>
    <t>10.14.1</t>
  </si>
  <si>
    <t>PS 9.8.1, PS 9.8.2, PS 9.10, A10041</t>
  </si>
  <si>
    <t xml:space="preserve">a) Telemetry panel for Magalies Reservoir / Telemetry Room </t>
  </si>
  <si>
    <t>10.14.2</t>
  </si>
  <si>
    <t>PS 9.8.1, PS 9.8.2, A10041</t>
  </si>
  <si>
    <t xml:space="preserve">b) Telemetry RTU , digital radions etc at the Magalies Reservoir / Telemetry Room ( include for site signal strength audits ) </t>
  </si>
  <si>
    <t>10.14.3</t>
  </si>
  <si>
    <t>PS 9.8.2, PS 9.10, A10041</t>
  </si>
  <si>
    <t>c) Telemetry batteries - 100A/hr</t>
  </si>
  <si>
    <t>10.14.4</t>
  </si>
  <si>
    <t>PS 9.8.2, A10041</t>
  </si>
  <si>
    <t xml:space="preserve">d) Webb radio antennae and associated cabling, mounting and accessories etc complete for all sites ( include for repeaters where required ) </t>
  </si>
  <si>
    <t>10.14.5</t>
  </si>
  <si>
    <t>PS 9.8.2, PS 9.9, A10041</t>
  </si>
  <si>
    <t>e) DC surge protection and optical isolation between serial devices for all the telemetry equipment</t>
  </si>
  <si>
    <t>Sets</t>
  </si>
  <si>
    <t>10.14.6</t>
  </si>
  <si>
    <t xml:space="preserve">f) Configuration , testing and commissioning of telemetry system with instrumentation such as flow meters, level transmitters etc </t>
  </si>
  <si>
    <t>10.14.7</t>
  </si>
  <si>
    <t>PS 9.8.1, PS 9.8.2, A10042</t>
  </si>
  <si>
    <t>Integrate the Magalies telemetry system to the existing SCADA system at the CoT Control Room</t>
  </si>
  <si>
    <t>10.14.8</t>
  </si>
  <si>
    <t>PS 9.8.3, PS 9.10, A10043</t>
  </si>
  <si>
    <t>Supply and install the intruder sensor and alarm siren system including control panel/keypad for the Magalies Reservoir Site Telemetry Room only. Include for all conduits, wiring etc complete</t>
  </si>
  <si>
    <t>10.14.9</t>
  </si>
  <si>
    <t>Supply and install the CCTV camera system with high resolution night vision cameras, all poles , brackerts etc including control panels etc for the Magalies Reservoir Site Telemetry Room only. Include for all conduits, wiring etc complete</t>
  </si>
  <si>
    <t>10.14.10</t>
  </si>
  <si>
    <t>Integrate the above intruder alarm and sensor system and the CCTV camera system to the telemetry system and integrate to the existing SCADA system at the CoT Control Room.  Also include for SMS modules and smart phone integration to Client's operations personnel. Include for data contracts etc</t>
  </si>
  <si>
    <t>10.14.11</t>
  </si>
  <si>
    <t>PS 9.10, A10043</t>
  </si>
  <si>
    <t>Test and commission the intruder alarm system and the CCTV camera system for the Magalies Telemetry Room</t>
  </si>
  <si>
    <t>10.14.12</t>
  </si>
  <si>
    <t>PS 9.10, A10044</t>
  </si>
  <si>
    <t>i) Allow an amount to carry out all the engineering/designs and produce all construction drawings, wiring diagrams of DB or MCC &amp; telementry systems , GA drawings , instrument and loop diagrams, hook up diagrams, instrument lists and cable block diagrams , P &amp; IDs , FDS document  etc complete for the telemetry systems incorporating the flow meters, level sensors, intruder alarm , CCTV camera and pepper spray system etc complete as specifed for the Magalies reservoir and telemery room site</t>
  </si>
  <si>
    <t>10.14.13</t>
  </si>
  <si>
    <t>PS 9.10, PS 9.16,A10045</t>
  </si>
  <si>
    <t>Test and commission the ensitre instrumentataion and control system for the Magalies site  ( Allow for all FAT &amp; SAT etc )</t>
  </si>
  <si>
    <t>10.14.14</t>
  </si>
  <si>
    <t>PS 9.10, SANS 10142-1, A10046</t>
  </si>
  <si>
    <t xml:space="preserve">Test and commission the electrical installation for the Magalies site and issue of the electrical COC </t>
  </si>
  <si>
    <t>10.14.15</t>
  </si>
  <si>
    <t>PS 9.10, A10047</t>
  </si>
  <si>
    <t>Supply the O &amp; M  manuals and hand-over data packs for the entire electrical, telemetry and instrumentation &amp; control systems for the Magalies site</t>
  </si>
  <si>
    <t>10.14.16</t>
  </si>
  <si>
    <t>PS 9.10, A10048</t>
  </si>
  <si>
    <t xml:space="preserve">Provide training for the City of Tshwane operations and maintenance staff for the entire electrical and instrumentation installations for the Magalies reservoir telemetry room  </t>
  </si>
  <si>
    <t>10.14.17</t>
  </si>
  <si>
    <t>PS 9.10, A10049</t>
  </si>
  <si>
    <t>Lump sum labelling for all  instruments, level sensors &amp; instruments , flow meters etc complete</t>
  </si>
  <si>
    <t>10.14.18</t>
  </si>
  <si>
    <t>PS 9.5.2, PS 9.10, A10050</t>
  </si>
  <si>
    <t>Allow a provisionsl sum of R100 000,00 for the application of the power supply to the Magalies Reservoir Sites and Telemetry Room and  for payment of the connection costs ( this is an estimate, final costs to be ascertained and confirmed once applications for power are made )</t>
  </si>
  <si>
    <t>10.14.19</t>
  </si>
  <si>
    <t>A10051</t>
  </si>
  <si>
    <t>Allow for profit and attendance on item above item</t>
  </si>
  <si>
    <t>10.14.20</t>
  </si>
  <si>
    <t>PS 9.10, A10052</t>
  </si>
  <si>
    <t xml:space="preserve">Allow an amount of R 37 500,00 for the Engineer to attend FAT for the insTrumentation work . This amount to be paid directly to Engineer before work is done </t>
  </si>
  <si>
    <t>10.14.21</t>
  </si>
  <si>
    <t>PS 9.16, A10053</t>
  </si>
  <si>
    <t>PS 9.1.1.3</t>
  </si>
  <si>
    <t>DOCUMENTATION</t>
  </si>
  <si>
    <t>PS 9.10,PS 9.22,  A10054</t>
  </si>
  <si>
    <t>a) Submit As-built Electrical &amp; Instrumentation drawings to the Engineers satisfaction where not measured elsewhere, comprising the following: 1 x full set "red line" drawings (hard copy); 4 x sets manufacturers and supplier schedules and drawings (hard copy + CD)</t>
  </si>
  <si>
    <t>PS 9.22, A10055</t>
  </si>
  <si>
    <t>Allow a provisionsl sum of R50 000,00 for any unforeseen items or work to be used entirely at the discretion of the Engineer or Client</t>
  </si>
  <si>
    <t>PS 9.22, A10056</t>
  </si>
  <si>
    <t>Allow for profit and attendance on item above</t>
  </si>
  <si>
    <t>SUMMAY BILL OF QUANTITIES</t>
  </si>
  <si>
    <t>SECTION 002: ENGINEERS ACCOMMODATION</t>
  </si>
  <si>
    <t>SERIES 1: ANCILLARY WORKS</t>
  </si>
  <si>
    <t>SECTION 101 : SITE CLEARING AND GRUBBING</t>
  </si>
  <si>
    <t>SECTION 102 : ACCOMMODATION OF TRAFFIC</t>
  </si>
  <si>
    <t>SERIES 2 : EARTHWORKS</t>
  </si>
  <si>
    <t>SERIES 4 : WATER RETICULATION AND WATER MAINS</t>
  </si>
  <si>
    <t xml:space="preserve">SECTION 401 : MATERIALS </t>
  </si>
  <si>
    <t>SECTION 402 : CONSTRUCTION</t>
  </si>
  <si>
    <t>SERIES 5 : DRAINAGE AND EROSION PROTECTION</t>
  </si>
  <si>
    <t xml:space="preserve">SECTION 502 : PREFABRICATED CULVERTS AND STORMWATER </t>
  </si>
  <si>
    <t>SERIES 7: STRUCTURES-MAGALIES  RESERVOIRS</t>
  </si>
  <si>
    <t>SERIES 8: SPECIFIC WORKS</t>
  </si>
  <si>
    <t>SERIES 9:QUALITY CONTROL</t>
  </si>
  <si>
    <t xml:space="preserve"> SECTION 903 : TESTING</t>
  </si>
  <si>
    <t>VAT at 15%</t>
  </si>
  <si>
    <r>
      <t xml:space="preserve">TENDER AMOUNT                                                                                            </t>
    </r>
    <r>
      <rPr>
        <sz val="11"/>
        <color theme="1"/>
        <rFont val="Arial"/>
        <family val="2"/>
      </rPr>
      <t>carried forward to Form of Offer</t>
    </r>
  </si>
  <si>
    <t>Sterilization of one reservoir</t>
  </si>
  <si>
    <t>New Concrete work - Existing Inlet Valve Boxes</t>
  </si>
  <si>
    <t>1) 2400 long</t>
  </si>
  <si>
    <t>2) 2500 long</t>
  </si>
  <si>
    <t>Y - Reinforcing</t>
  </si>
  <si>
    <t xml:space="preserve">High tensile steel in slabs </t>
  </si>
  <si>
    <t>High tensile in precast sections</t>
  </si>
  <si>
    <t>Epoxy grout mix for leveling of walls after removal of existing top slabs (± 50 mm thick)</t>
  </si>
  <si>
    <t>Shuttering</t>
  </si>
  <si>
    <t>Horizontal smooth</t>
  </si>
  <si>
    <t>Res 1 Inlet box</t>
  </si>
  <si>
    <t>Res 2 Inlet box</t>
  </si>
  <si>
    <t>Res 3 Inlet box</t>
  </si>
  <si>
    <t>Vertical smooth (200 mm wide)</t>
  </si>
  <si>
    <t xml:space="preserve">LEGEND: F = Flanged, OEF = one end flanged, BEF = both ends flanged,  PF = puddle flange, </t>
  </si>
  <si>
    <t xml:space="preserve">i) Reservoir </t>
  </si>
  <si>
    <t>MAGALIES VALVE CHAMBERS</t>
  </si>
  <si>
    <t>4.2.1</t>
  </si>
  <si>
    <t>SECTION 502 : PREFABRICATED CULVERTS AND STORMWATER PIPES</t>
  </si>
  <si>
    <t xml:space="preserve">Concrete-cube testing </t>
  </si>
  <si>
    <t>B001.05</t>
  </si>
  <si>
    <t>Provision of Topographical Survey</t>
  </si>
  <si>
    <t>Provision of survey equipment
and assistants</t>
  </si>
  <si>
    <t>B202.10.02</t>
  </si>
  <si>
    <t>Miscellaneous Items</t>
  </si>
  <si>
    <t>702.01.04</t>
  </si>
  <si>
    <t>702.01.04.03</t>
  </si>
  <si>
    <t>Supply and Install a single slurry coat of One-component, polymer-modified cementitious (mineral-based) waterproofing slurry complying with EN 14891 (Class CM) and/or equivalent approved standard, suitable for concrete and masonry and resistant to hydrostatic pressure. Apply at a minimum rate of 1.2 kg/m² in accordance with the manufacturer’s instructions to achieve a minimum dry film thickness (DFT) of 1 mm. Product shall have proven performance for positive-side waterproofing and be approved by the Engineer, supported by technical datasheets and compliance certification. (One component mineral-based waterproof slurry) at 1.2kg/m² (min DFT &lt; 1mm) per the Data Sheet</t>
  </si>
  <si>
    <t>Supply and Install Waterproofing membrane: Reinforced thermoplastic polyolefin (TPO) membrane, minimum thickness 1.5 mm, complying with EN 13956 and/or equivalent approved standard, UV-stabilised and suitable for exposed roofing applications. Membrane shall be heat-weldable with factory-reinforced scrim and installed as a complete system, including compatible accessories, by mechanical fastening or full adhesion as detailed. Product shall be approved by the Engineer, supported by technical datasheets, compliance certification, and a minimum 10-year system warranty.(1.5mm). Weld all joints per manufacturer’s specifications, including details for vents, upstands, openings, and terminations.</t>
  </si>
  <si>
    <t>(a) Prop new roofslab including the design, supply and installation of the prop scafolding.</t>
  </si>
  <si>
    <t>Provisional item (to be expended only on the Engineer’s written instruction)</t>
  </si>
  <si>
    <t>TENDER FOR REFURBISHMENT OF MAGALIES RESERVOIR</t>
  </si>
  <si>
    <t>SECTION 801 : CONCRETE RESERVOIR</t>
  </si>
  <si>
    <t>SECTION 810 : SPECIALIST TESTS AND STUDIES</t>
  </si>
  <si>
    <t>Concrete Diagnostic Investigation Including Scanning, Reporting and Drawings for Magalies Reservoirs</t>
  </si>
  <si>
    <t>0.6.1</t>
  </si>
  <si>
    <t>0.8</t>
  </si>
  <si>
    <t>002.04</t>
  </si>
  <si>
    <t>8.3.1</t>
  </si>
  <si>
    <t>7.23.1</t>
  </si>
  <si>
    <t>7.25.1</t>
  </si>
  <si>
    <t>SECTION 805 : BUILDING WORK</t>
  </si>
  <si>
    <t>Valve Chamber- Reservoir 1</t>
  </si>
  <si>
    <t>SECTION 806 : PAINTING</t>
  </si>
  <si>
    <t>SECTION 805&amp;806:BUILDING WORK &amp; PAINTING</t>
  </si>
  <si>
    <t>Day</t>
  </si>
  <si>
    <t>Testing  reservoir for watertightness</t>
  </si>
  <si>
    <t>Trench excavation for pipework at Magalies Reservoirs (15ML)</t>
  </si>
  <si>
    <t xml:space="preserve">SECTION A : REFURBISHMENT OF MAGALIES  RESERVOIR (15ML) </t>
  </si>
  <si>
    <t>Contractor's mark up on item B001.05 (limit to maximum of 10%)</t>
  </si>
  <si>
    <t>0.2</t>
  </si>
  <si>
    <t xml:space="preserve">Training of targeted labourers </t>
  </si>
  <si>
    <r>
      <t xml:space="preserve">Round </t>
    </r>
    <r>
      <rPr>
        <sz val="11"/>
        <rFont val="Aptos Narrow"/>
        <family val="2"/>
      </rPr>
      <t>Ø</t>
    </r>
    <r>
      <rPr>
        <sz val="11"/>
        <rFont val="Arial"/>
        <family val="2"/>
      </rPr>
      <t xml:space="preserve"> 600</t>
    </r>
  </si>
  <si>
    <t>Provide a suitably qualified Environmental Control Officer (ECO) for the duration of the Contract in accordance with the Project Specifications.</t>
  </si>
  <si>
    <t>Except where pay items are provided for certain materials, no separate measurement and payment shall be made for materials, and the cost thereof shall be included in the appropriate tendered rates of section 402.</t>
  </si>
  <si>
    <t>501.05.01</t>
  </si>
  <si>
    <t>From sources provided
by Contractor</t>
  </si>
  <si>
    <t>(i) Precast concrete slabs: 170 mm thick precast reinforced concrete slabs, cut to required lengths in accordance with the drawings, complying with SANS 10100 (structural concrete) and SANS 1200 GE/GA and/or equivalent approved standards. Supply, transport, handling, cranage and installation shall be included, with all labour and equipment necessary for placement at the reservoir. Contractor shall provide a detailed slab layout design and drawings by a competent Professional Engineer for review and approval by the Engineer prior to manufacture and installation.</t>
  </si>
  <si>
    <t>Environmental Management Plan (EMP): Preparation, submission, and implementation support of a project-specific Environmental Management Plan (EMP) in accordance with the Contract, for review and approval by the Environmental Specialist/Environmental Control Officer (ECO).</t>
  </si>
  <si>
    <t>Motor Grader</t>
  </si>
  <si>
    <t>Existing Inlet Valve Boxes</t>
  </si>
  <si>
    <t>809,01,04</t>
  </si>
  <si>
    <t>Walk-behind compaction roller (approx. 60-300kg)</t>
  </si>
  <si>
    <t>Wet to dry structural epoxy bonding agent for repairs and bonding</t>
  </si>
  <si>
    <t>Charges required by the Contractor on subitem  B001.10.01 above (limit to maximum of 10%)</t>
  </si>
  <si>
    <t>Charges required by the Contractor on subitem  502.24.01 above (limit to maximum of 10%)</t>
  </si>
  <si>
    <t>Charges required by the Contractor on subitem  704.07 above (limit to maximum of 10%)</t>
  </si>
  <si>
    <t>Charge on prime cost sum (limit to maximum of 10%)</t>
  </si>
  <si>
    <t>(b) Charges required by the Contractor on subitem B801.03.06.01 (a) i) Reservoir above (limit to maximum of 10%)</t>
  </si>
  <si>
    <t>Provision of trained labour and safe access systems necessary for execution of the works, in accordance with project safety requirements</t>
  </si>
  <si>
    <t xml:space="preserve"> Wheel Loader (5 m³ bucket capacity)</t>
  </si>
  <si>
    <t>Backhoe Excavator  20–25 ton</t>
  </si>
  <si>
    <t>Tractor Loader-Backhoe (TLB) 6 - 7 ton or equivalent</t>
  </si>
  <si>
    <t xml:space="preserve"> </t>
  </si>
  <si>
    <t>Design of concrete mixes by a specialist organization approved by the Engineer</t>
  </si>
  <si>
    <t>002.03</t>
  </si>
  <si>
    <t>Office and laboratory accommodation</t>
  </si>
  <si>
    <t>Semi-skilled (9 hour/day)</t>
  </si>
  <si>
    <t>take out interm, change spec to b items</t>
  </si>
  <si>
    <t>Over 1,0 m and up to 2,0 m wide (overflow &amp; scour pipe)</t>
  </si>
  <si>
    <t>B202.01.01</t>
  </si>
  <si>
    <t>B202.01.01.01</t>
  </si>
  <si>
    <t>B202.01.01.02</t>
  </si>
  <si>
    <t>B202.01.01.03</t>
  </si>
  <si>
    <t>B202.01.01.04</t>
  </si>
  <si>
    <t>B202.01.02</t>
  </si>
  <si>
    <t>B202.01.02.01</t>
  </si>
  <si>
    <t>B202.01.02.02</t>
  </si>
  <si>
    <t>B202.01.02.03</t>
  </si>
  <si>
    <t>B202.01.02.04</t>
  </si>
  <si>
    <t>check sum vs lump sump</t>
  </si>
  <si>
    <t>area * 0,17m thickness</t>
  </si>
  <si>
    <t>B203.03.01</t>
  </si>
  <si>
    <t>B203.03.02</t>
  </si>
  <si>
    <t>Valve chambers - Pipework, Valves &amp; Fittings</t>
  </si>
  <si>
    <t xml:space="preserve"> Inlet Valve Box Reservoir 1</t>
  </si>
  <si>
    <t xml:space="preserve">400 mm x 350 mm reducer, 400 mm end flanged (NB 400 mm flange class &amp; drilling to be verified to fit existing flange), welded to 120 mm 350 mm Ø pipe, OEF, PN 16 </t>
  </si>
  <si>
    <t xml:space="preserve">350 mm Ø RSV, F gate valve, to SANS 664, SANS 665 &amp; EN558-2, PN 16 </t>
  </si>
  <si>
    <t>350 mm Ø Dismantling joint, L = 295</t>
  </si>
  <si>
    <t>350 mm Ø pipe BEF, PN 16, L = 388</t>
  </si>
  <si>
    <t>350 mm Ø Double eccentric, F butterfly valve, series 13,  PN 16 with gearbox to EN 593</t>
  </si>
  <si>
    <t>Air vent - DWG 7515-VC222</t>
  </si>
  <si>
    <t xml:space="preserve"> Inlet Valve Box Reservoir 2</t>
  </si>
  <si>
    <t>350 mm Ø pipe BEF, PN 16, L = 623</t>
  </si>
  <si>
    <t>350 mm Ø Dismantling joint, L = 500</t>
  </si>
  <si>
    <t>350 mm Ø pipe BEF, PN 16, L = 360</t>
  </si>
  <si>
    <t xml:space="preserve"> Inlet Valve Box Reservoir 3</t>
  </si>
  <si>
    <t>TOTAL BROUGHT FORWARD</t>
  </si>
  <si>
    <t>350 mm Ø pipe BEF, PN 16, L = 373</t>
  </si>
  <si>
    <t>350 mm Ø Dismantling joint, L = 250</t>
  </si>
  <si>
    <t>4.1</t>
  </si>
  <si>
    <t>4.1.2</t>
  </si>
  <si>
    <t>4.1.2.1</t>
  </si>
  <si>
    <t>4.1.2.2</t>
  </si>
  <si>
    <t>4.1.2.3</t>
  </si>
  <si>
    <t>4.1.2.4</t>
  </si>
  <si>
    <t>4.1.2.5</t>
  </si>
  <si>
    <t>4.1.2.6</t>
  </si>
  <si>
    <t>4.1.2.8</t>
  </si>
  <si>
    <t>4.1.1</t>
  </si>
  <si>
    <t>4.1.1.1</t>
  </si>
  <si>
    <t>4.1.1.2</t>
  </si>
  <si>
    <t>4.1.1.3</t>
  </si>
  <si>
    <t>4.1.1.4</t>
  </si>
  <si>
    <t>4.1.1.5</t>
  </si>
  <si>
    <t>4.1.1.6</t>
  </si>
  <si>
    <t>4.1.1.8</t>
  </si>
  <si>
    <t>4.1.3</t>
  </si>
  <si>
    <t>4.1.3.1</t>
  </si>
  <si>
    <t>4.1.3.2</t>
  </si>
  <si>
    <t>4.1.3.3</t>
  </si>
  <si>
    <t>4.1.3.4</t>
  </si>
  <si>
    <t>4.1.3.5</t>
  </si>
  <si>
    <t>4.1.3.6</t>
  </si>
  <si>
    <t>4.1.3.8</t>
  </si>
  <si>
    <t>4.2</t>
  </si>
  <si>
    <t>0.5.1</t>
  </si>
  <si>
    <t>0.6</t>
  </si>
  <si>
    <t>0.7</t>
  </si>
  <si>
    <t>002.02</t>
  </si>
  <si>
    <t>Treatment and maintainance of areas sorounding offices and laboratories</t>
  </si>
  <si>
    <t>Part C3.5 , C3.5.1.4.1
B001.01</t>
  </si>
  <si>
    <t>Part C3.5 , C3.5.1.4.1 Clause B001.05.01</t>
  </si>
  <si>
    <t>Part C3.5 , C3.5.1.4.1 Clause B001.11</t>
  </si>
  <si>
    <t>Part C3.5 , C3.5.1.4.1 Clause B001.10.01</t>
  </si>
  <si>
    <t>Part C3.5 , C3.5.1.4.1 Clause B001.10.02</t>
  </si>
  <si>
    <t>0.4</t>
  </si>
  <si>
    <t>Part C3.5 , 
C3.5.1.4.1 Clause B001.07</t>
  </si>
  <si>
    <t>Part C3.5 , 
C3.5.1.4.1 Clause B001.07.01</t>
  </si>
  <si>
    <t>Part C3.5 , C3.5.1.4.1 Clause B001.08</t>
  </si>
  <si>
    <t>Part C3.5 , C3.5.1.4.1 Clause B001.09</t>
  </si>
  <si>
    <t xml:space="preserve">Part C3.5 , C3.5.1.4.1 Clause B001.12 </t>
  </si>
  <si>
    <t>Part C3.5 , C3.5.1.4.1 Clause B001.10</t>
  </si>
  <si>
    <t>Part C3.5 , C3.5.1.4.1 Clause B001.10.03</t>
  </si>
  <si>
    <t>Part C3.5 , C3.5.1.4.1 Clause B001.10.04</t>
  </si>
  <si>
    <t xml:space="preserve">Part C3.5 , C3.5.1.4.1 Clause B001.11.1 </t>
  </si>
  <si>
    <t>Part C3.5 , C3.5.1.4.1 Clause B001.11.1.01</t>
  </si>
  <si>
    <t>Part C3.5 , C3.5.1.4.1 Clause B001.11.1.02</t>
  </si>
  <si>
    <t>Part C3.5 , C3.5.1.4.1 Clause B001.11.1.03</t>
  </si>
  <si>
    <t>Part C3.5 , C3.5.1.4.1 Clause B001.11.1.04</t>
  </si>
  <si>
    <t xml:space="preserve">Part C3.5 , C3.5.1.4.1 Clause B001.11.2 </t>
  </si>
  <si>
    <t>Part C3.5 , C3.5.1.4.1 Clause B001.11.2.01</t>
  </si>
  <si>
    <t>Part C3.5 , C3.5.1.4.1 Clause B001.11.2.02</t>
  </si>
  <si>
    <t>Part C3.5 , C3.5.1.4.1 Clause B001.11.2.03</t>
  </si>
  <si>
    <t>Part C3.5 , C3.5.1.4.1 Clause B001.11.2.04</t>
  </si>
  <si>
    <t>Part C3.5 , C3.5.1.4.1 Clause B001.11.2.05</t>
  </si>
  <si>
    <t>Part C3.5 , C3.5.1.4.1 Clause B001.11.2.06</t>
  </si>
  <si>
    <t>Part C3.5 , C3.5.1.4.1 Clause B001.11.2.07</t>
  </si>
  <si>
    <t>Part C3.5 , C3.5.1.4.1 Clause B001.11.2.08</t>
  </si>
  <si>
    <t>Part C3.5 , C3.5.1.4.1 Clause B001.11.2.09</t>
  </si>
  <si>
    <t>Part C3.5 , C3.5.1.4.1 Clause B001.11.2.10</t>
  </si>
  <si>
    <t>Part C3.5 , C3.5.1.4.1 Clause B001.11.2.11</t>
  </si>
  <si>
    <t>Part C3.5 , C3.5.1.4.1 Clause B001.11.2.12</t>
  </si>
  <si>
    <t>Part C3.5 , C3.5.1.4.1 Clause B001.11.2.13</t>
  </si>
  <si>
    <t>Part C3.5 , C3.5.1.4.1 Clause B001.13</t>
  </si>
  <si>
    <t>Part 3.5 , C3.5.1.4.1 Clause B001.14</t>
  </si>
  <si>
    <t>2.2.3.2</t>
  </si>
  <si>
    <t>Soft Material</t>
  </si>
  <si>
    <t>B202.02.01</t>
  </si>
  <si>
    <t>Soft  material</t>
  </si>
  <si>
    <t>Construct a cleaning eye vertical pipe onto subsoil drain</t>
  </si>
  <si>
    <t>5.8</t>
  </si>
  <si>
    <t>5.9</t>
  </si>
  <si>
    <t>5.10</t>
  </si>
  <si>
    <t>5.10.2</t>
  </si>
  <si>
    <t>B502.22</t>
  </si>
  <si>
    <t xml:space="preserve">Demolition and Removal of Existing Surface Bed </t>
  </si>
  <si>
    <t>Internal RC walls and floor sealing/treatment</t>
  </si>
  <si>
    <t>Tendered for in Provisional (PC) sum</t>
  </si>
  <si>
    <t xml:space="preserve">Part C3.5 , C3.5.1.4.1 Clause B001.14.01 </t>
  </si>
  <si>
    <t>0.9</t>
  </si>
  <si>
    <t>0.9.1</t>
  </si>
  <si>
    <t>0.9.2</t>
  </si>
  <si>
    <t>0.9.3</t>
  </si>
  <si>
    <t>0.9.4</t>
  </si>
  <si>
    <t>0.10</t>
  </si>
  <si>
    <t>0.10.1</t>
  </si>
  <si>
    <t>0.10.2</t>
  </si>
  <si>
    <t>0.10.3</t>
  </si>
  <si>
    <t>0.10.4</t>
  </si>
  <si>
    <t>702.01.03.01</t>
  </si>
  <si>
    <t>702.01.03.02</t>
  </si>
  <si>
    <t>704.07.01</t>
  </si>
  <si>
    <t>Part C3.5 , C3.5.1.4.1 Clause B001.06.01</t>
  </si>
  <si>
    <t>Part C3.5 , C3.5.1.4.1 Clause B001.06,02</t>
  </si>
  <si>
    <t>0.5,2</t>
  </si>
  <si>
    <t>0.7.1</t>
  </si>
  <si>
    <t>0.11</t>
  </si>
  <si>
    <t>0.11.1</t>
  </si>
  <si>
    <t>0.11.1.1</t>
  </si>
  <si>
    <t>0.11.1.2</t>
  </si>
  <si>
    <t>0.11.2</t>
  </si>
  <si>
    <t>0.11.2.1</t>
  </si>
  <si>
    <t>0.11.2.2</t>
  </si>
  <si>
    <t>0.11.3</t>
  </si>
  <si>
    <t>0.11.4</t>
  </si>
  <si>
    <t>0.11.5</t>
  </si>
  <si>
    <t>0.11.6</t>
  </si>
  <si>
    <t>0.11.7</t>
  </si>
  <si>
    <t>0.11.8</t>
  </si>
  <si>
    <t>0.11.8.1</t>
  </si>
  <si>
    <t>0.11.9</t>
  </si>
  <si>
    <t>0.11.9.1</t>
  </si>
  <si>
    <t>0.11.10</t>
  </si>
  <si>
    <t>0.11.10.1</t>
  </si>
  <si>
    <t>0.11.10.2</t>
  </si>
  <si>
    <t>0.11.10.3</t>
  </si>
  <si>
    <t>0.11.10.4</t>
  </si>
  <si>
    <t>0.11.10.5</t>
  </si>
  <si>
    <t>0.11.10.6</t>
  </si>
  <si>
    <t>0.11.10.7</t>
  </si>
  <si>
    <t>Protection of  Existing Services</t>
  </si>
  <si>
    <t xml:space="preserve"> (%)</t>
  </si>
  <si>
    <t>Contractor's mark up on item B001.07 (limit to maximum of 10%)</t>
  </si>
  <si>
    <r>
      <t>Extra-Over on</t>
    </r>
    <r>
      <rPr>
        <sz val="11"/>
        <color rgb="FFFF0000"/>
        <rFont val="Arial"/>
        <family val="2"/>
      </rPr>
      <t xml:space="preserve"> </t>
    </r>
    <r>
      <rPr>
        <sz val="11"/>
        <rFont val="Arial"/>
        <family val="2"/>
      </rPr>
      <t>B001.10.03 for mark-up (limit to maximum of 10%)</t>
    </r>
  </si>
  <si>
    <t xml:space="preserve">Part C3.5 , C3.5.1.4.1 Clause B101.05.02.02   </t>
  </si>
  <si>
    <t>Part C3.5 , C3.5.1.4.1 Clause B102.15</t>
  </si>
  <si>
    <r>
      <t>Extra over items</t>
    </r>
    <r>
      <rPr>
        <sz val="11"/>
        <color rgb="FFFF0000"/>
        <rFont val="Arial"/>
        <family val="2"/>
      </rPr>
      <t xml:space="preserve"> </t>
    </r>
    <r>
      <rPr>
        <sz val="11"/>
        <rFont val="Arial"/>
        <family val="2"/>
      </rPr>
      <t>B203.03 for disposing of spoil material to sites to be provided by the Contractor</t>
    </r>
  </si>
  <si>
    <r>
      <t xml:space="preserve">Extra over items for </t>
    </r>
    <r>
      <rPr>
        <sz val="11"/>
        <color theme="1"/>
        <rFont val="Arial"/>
        <family val="2"/>
      </rPr>
      <t>502.01.03</t>
    </r>
    <r>
      <rPr>
        <sz val="11"/>
        <rFont val="Arial"/>
        <family val="2"/>
      </rPr>
      <t xml:space="preserve"> and </t>
    </r>
    <r>
      <rPr>
        <sz val="11"/>
        <color theme="1"/>
        <rFont val="Arial"/>
        <family val="2"/>
      </rPr>
      <t>B502.21</t>
    </r>
    <r>
      <rPr>
        <sz val="11"/>
        <rFont val="Arial"/>
        <family val="2"/>
      </rPr>
      <t xml:space="preserve"> using backfill material obtained - </t>
    </r>
  </si>
  <si>
    <t>Part C3.5 , C3.5.1.4.1 Clause B502.24.01</t>
  </si>
  <si>
    <t>Excavation in hard material (Extra over items  504.02, 504.04 and 504.05)</t>
  </si>
  <si>
    <t xml:space="preserve">Transportation and erection of other precast concrete members </t>
  </si>
  <si>
    <t xml:space="preserve"> Reservoir </t>
  </si>
  <si>
    <t>Extra over Item on  B801.06 above for any concrete repaires required after the High pressure water blasting.</t>
  </si>
  <si>
    <t>Charges required by the Contractor on subitem  B801.06.01  above (limit to maximum of 10%)</t>
  </si>
  <si>
    <t xml:space="preserve">Comprehensive Geotechnical Investigation and Ground Improvement Design </t>
  </si>
  <si>
    <t>Part C3.5 , C3.5.1.4.1 Clause B202,01</t>
  </si>
  <si>
    <t>Part C3.5 , C3.5.1.4.1 Clause B202,02</t>
  </si>
  <si>
    <t>Part C3.5 , C3.5.1.4.1 Clause B202.10</t>
  </si>
  <si>
    <t>Part C3.5 , C3.5.1.4.1 Clause B203.01.04</t>
  </si>
  <si>
    <t>Part C3.5 , C3.5.1.4.1 Clause B203,03</t>
  </si>
  <si>
    <t>Part C3.5 , C3.5.1.4.1 Clause B203.16</t>
  </si>
  <si>
    <t>Part C3.5 , C3.5.1.4.1 Clause B203.16.01</t>
  </si>
  <si>
    <t>Part C3.5 , C3.5.1.4.1 Clause B203.16.02</t>
  </si>
  <si>
    <t>Part C3.5 , C3.5.1.4.1 Clause B402.12.01</t>
  </si>
  <si>
    <t>Part C3.5 , C3.5.1.4.1 Clause B501.09</t>
  </si>
  <si>
    <t>Part C3.5 , C3.5.1.4.1 Clause B501.10</t>
  </si>
  <si>
    <t>Part C3.5 , C3.5.1.4.1 Clause B502.21</t>
  </si>
  <si>
    <t>Part C3.5 , C3.5.1.4.1 Clause B502.24</t>
  </si>
  <si>
    <t>Part 3.5 , C3.5.1.4.1 Clause B502.24.02</t>
  </si>
  <si>
    <t xml:space="preserve">Part C3.5 , C3.5.1.4.1 Clause B701.14 </t>
  </si>
  <si>
    <t>Part C3.5 , C3.5.1.4.1 Clause B704.02.01</t>
  </si>
  <si>
    <t>Part C3.5 , C3.5.1.4.1 Clause
B704.03</t>
  </si>
  <si>
    <t xml:space="preserve">Part C3.5 , C3.5.1.4.1 Clause B704.08 </t>
  </si>
  <si>
    <t xml:space="preserve">Part C3.5 , C3.5.1.4.1 Clause B704.08.01 </t>
  </si>
  <si>
    <t>Part C3.5 , C3.5.1.4.1 Clause B704.08.02</t>
  </si>
  <si>
    <t>Part C3.5 , C3.5.1.4.1 Clause B704.08.03</t>
  </si>
  <si>
    <t>Part C3.5 , C3.5.1.4.1 Clause B704.08.04</t>
  </si>
  <si>
    <t>Part C3.5 , C3.5.1.4.1 Clause B704.09</t>
  </si>
  <si>
    <t>Part C3.5 , C3.5.1.4.1 Clause B704.09.01</t>
  </si>
  <si>
    <t>Part C3.5 , C3.5.1.4.1 Clause B704.09.02</t>
  </si>
  <si>
    <t>Part C3.5 , C3.5.1.4.1 Clause B706.07 .01</t>
  </si>
  <si>
    <t>Part C3.5 , C3.5.1.4.1 Clause B706.07 .02</t>
  </si>
  <si>
    <t>Part C3.5 , C3.5.1.4.1 Clause B706.07 .03</t>
  </si>
  <si>
    <t xml:space="preserve">Part C3.5 , C3.5.1.4.1 Clause B801.03.03.01 </t>
  </si>
  <si>
    <t>Part C3.5 , C3.5.1.4.1 Clause 801.03.04.03</t>
  </si>
  <si>
    <t xml:space="preserve">Part C3.5 , C3.5.1.4.1 Clause B801.03.05.01 </t>
  </si>
  <si>
    <t>Part C3.5 , C3.5.1.4.1 Clause B801.03.05.02</t>
  </si>
  <si>
    <t xml:space="preserve">Part C3.5 , C3.5.1.4.1 Clause B801.03.05.03 </t>
  </si>
  <si>
    <t>Part C3.5 , C3.5.1.4.1 Clause 801.03.06</t>
  </si>
  <si>
    <t>Part C3.5 , C3.5.1.4.1 Clause B801.03.06.01.01</t>
  </si>
  <si>
    <t>Part C3.5 , C3.5.1.4.1 Clause B801.03.06.01.02</t>
  </si>
  <si>
    <t xml:space="preserve">Part C3.5 , C3.5.1.4.1 Clause B801.03.06.02 </t>
  </si>
  <si>
    <t>Part C3.5 , C3.5.1.4.1 Clause B801.06.01</t>
  </si>
  <si>
    <t xml:space="preserve">Part C3.5 , C3.5.1.4.1 Clause B801.06.02 </t>
  </si>
  <si>
    <t xml:space="preserve">Part 3.5 , C3.5.1.4.1 Clause B809.01.01.01 </t>
  </si>
  <si>
    <t>Part 3.5 , C3.5.1.4.1 Clause B809.01.04.01</t>
  </si>
  <si>
    <t>Part 3.5 , C3.5.1.4.1 Clause B809.01.04.02</t>
  </si>
  <si>
    <t>Part 3.5 , C3.5.1.4.1 Clause B809.01.04.03</t>
  </si>
  <si>
    <t>Part 3.5 , C3.5.1.4.1 Clause B810.01</t>
  </si>
  <si>
    <t>2.8.2</t>
  </si>
  <si>
    <t>5.13.1</t>
  </si>
  <si>
    <t>5.13.2</t>
  </si>
  <si>
    <t>5.13.3</t>
  </si>
  <si>
    <t>5.13.4</t>
  </si>
  <si>
    <t>5.13.5</t>
  </si>
  <si>
    <t>5.13.6</t>
  </si>
  <si>
    <t>5.14.1</t>
  </si>
  <si>
    <t>5.14.2</t>
  </si>
  <si>
    <t>5.14.2.1</t>
  </si>
  <si>
    <t>5.14.3</t>
  </si>
  <si>
    <t>5.14.4</t>
  </si>
  <si>
    <t>5.14.5</t>
  </si>
  <si>
    <t>5.15.1</t>
  </si>
  <si>
    <t>5.15.1.1</t>
  </si>
  <si>
    <t>5.1.1.1</t>
  </si>
  <si>
    <t>5.1.1.1.1</t>
  </si>
  <si>
    <t>7.2.1.1</t>
  </si>
  <si>
    <t>7.8.1.1</t>
  </si>
  <si>
    <t>Standard removable panel (precast) to City of Tshwane specification 7515 - VC (207 etc), 490 mm x 200 mm with chamfers &amp; 2 x 50 mm lifting hole 500 mm from each end</t>
  </si>
  <si>
    <t>Beam 1 (600x1200), Beam 2 (300x1200 soffits</t>
  </si>
  <si>
    <t>Beam 1 (600x1200),Beam 2 (300x1200) sides</t>
  </si>
  <si>
    <t>7.11.3</t>
  </si>
  <si>
    <t>7.12.2</t>
  </si>
  <si>
    <t>7.22.1</t>
  </si>
  <si>
    <t>7.22.2</t>
  </si>
  <si>
    <t>8.6.1</t>
  </si>
  <si>
    <t>8.11.1</t>
  </si>
  <si>
    <t>8.11.2</t>
  </si>
  <si>
    <t>9.2.1</t>
  </si>
  <si>
    <t>9.2.2</t>
  </si>
  <si>
    <t>9.5.1</t>
  </si>
  <si>
    <t>9.5.2</t>
  </si>
  <si>
    <t xml:space="preserve">Connect to existing pipe                                                                      </t>
  </si>
  <si>
    <t>All steel pipes to SANS 791, Grade B, t = 6 mm, epoxy lined &amp; fusion bonded polyethylene coating  to City of Tshwane Standard Specification Series 4, Section 401, 05</t>
  </si>
  <si>
    <t>Cast in situ concrete for the lining of open drains, or open drains constructed in concrete (Class 25 Mpa/19mm stone Reservoir V-Shape Channel. Class U2 surface finish)</t>
  </si>
  <si>
    <t>Remove and clean out existing joints by raking and properly dispose of all resulting materials. Cup grinding alongside the joints to suit bandage with +20% install backing cord, followed by a high-performance polysulphide joint sealant to accommodate existing joint dimensions. Cup grinding is to be performed alongside the joints to accommodate high-performance waterproof sealing FPO bandage, with an additional 20% over the bandage width.</t>
  </si>
  <si>
    <t>Supply and install Joint sealing: Flexible FPO (flexible polyolefin) waterproofing joint bandage with reinforced edges, compatible with thermoplastic and cementitious waterproofing systems, complying with EN 13956 and/or equivalent approved standard. Bandage shall provide durable watertight sealing and movement accommodation at joints, cracks, and penetrations, and be installed by heat welding or embedding in accordance with the manufacturer’s instructions. Product shall be approved by the Engineer, supported by technical datasheets and compliance certification (width = 300mm, thickness = 2mm). The bandage is to be adhered using a high-performance epoxy-based adhesive suitable for structural waterproofing applications. (Slab to Slab interface) complete with all surface preparation, consumables (masking tape, solvent cleaner, rollers, mixing tools, and protection sheeting), protection and making good, all as specified and as directed by the Engineer.</t>
  </si>
  <si>
    <t xml:space="preserve">Supply and Install Joint sealing: Flexible FPO (flexible polyolefin) waterproofing joint bandage with reinforced edges, compatible with thermoplastic and cementitious waterproofing systems, complying with EN 13956 and/or equivalent approved standard. Bandage shall provide durable watertight sealing and movement accommodation at joints, cracks, and penetrations, and be installed by heat welding or embedding in accordance with the manufacturer’s instructions. Product shall be approved by the Engineer, supported by technical datasheets and compliance certification (width = 400mm, thickness = 2mm) with a 45-degree chamfer. The corner fillet should be made of high-density polyethylene and secured to both wall and slab surfaces following the manufacturer's specifications. Alternatively, a 50x50 mortar chamfer (compressive strength Fcu = 20MPa) may be installed along wall and floor interfaces behind the bandage. The bandage is to be adhered using a high-performance epoxy-based adhesive suitable for structural waterproofing applications. (Wall to Slab interface)  </t>
  </si>
  <si>
    <t>New expansion Joints - Around Padfootings: Joints on vertical walls (including scaffolding) to be scarified and sealed with a new high-performance joint-sealing system consisting of a flexible polyolefin waterproofing tape, polysulphide joint sealant bandage strips, and a high-performance epoxy adhesive system suitable for structural waterproofing applications or an equivalent approved system</t>
  </si>
  <si>
    <t>New Floor Joints - Foundations: Make cuts in the existing concrete floor slab to allow for new reinforced concrete column foundations; remove the resulting slab debris and treat exposed rebar along the cut faces with a crystalline waterproofing slurry treatment.
Cup grinding is to be performed alongside the joints to accommodate high-performance waterproof sealing FPO bandage, with an additional 20% over the bandage width.
Install a self-adhesive swellable waterstop strip (Level 2 detail).
Apply a flexible FPO joint bandage (width = 400mm, thickness = 2mm) with a 45-degree chamfer. The corner fillet should be made of high-density polyethylene and secured to both wall and slab surfaces following the manufacturer's specifications. Alternatively, a 50x50 mortar chamfer (compressive strength Fcu = 20MPa) may be installed along wall and floor interfaces behind the bandage. The bandage is to be adhered using a high-performance epoxy-based adhesive suitable for structural waterproofing applications. Flexible FPO joint bandage should be heat welded at all joints as per manufacturer specifications.</t>
  </si>
  <si>
    <t>Supply and Install a single slurry coat of One-component, polymer-modified cementitious (mineral-based) waterproofing slurry complying with EN 14891 (Class CM) and/or equivalent approved standard, suitable for concrete and masonry and resistant to hydrostatic pressure. Apply at a minimum rate of 1.2 kg/m² in accordance with the manufacturer’s instructions to achieve a minimum dry film thickness (DFT) of 1 mm. Product shall have proven performance for positive-side waterproofing and be approved by the Engineer, supported by technical datasheets and compliance certification. (One component mineral-based waterproof slurry) at 1.2 kg/m² (min DFT &lt; 1 mm) per the data sheet, then apply a flexible, highly durable two-component polymer-modified cementitious waterproofing coating suitable for heavy-duty waterproofing applications at approximately 3.5 kg/m² (min DFT of 2.0 mm) as instructed (or similar approved).</t>
  </si>
  <si>
    <t>Reservoir Roof Polyurea waterproofing high-performance spray-on waterproofing system ~2,10 kg/m² at 2 mm thick.</t>
  </si>
  <si>
    <t>High pressure water blasting of the entire concrete surfaces e.g. inside and outside reservoir walls and floors using a minimum 250 bar pressure blaster to remove concrete laitance and to open up the surface microstructure. Start pressure blasting from the top working downwards. Mechanical abrasion (cup grinder) may be required in some instances to yield an open capillary surface to CSP-3 profile. Thoroughly inspect the parent concrete for all concrete defects: cracks, failed construction joints, honeycombing, spalling, leaking tie holes etc. Repair the above-mentioned defects as per respective crystalline waterproofing system method statement &amp; drawings and method statements applicable.If the substrate surface is deteriorated, pre-dampen surfaces and apply a single slurry coat of a single-component mineral-based waterproofing slurry at 1.2 kg/m² per data sheet instructions. Pre-dampen the surface and apply a two-component polymer-modified cementitious waterproofing coating suitable for heavy-duty waterproofing applications at ±3.5 kg/m² as per data sheet instructions. Joint waterproofing tape system for non-moving joints shall be utilised; movement joint waterproofing tape system for moving joints and heavy-duty exposure shall be used. Apply second and possibly a third coat of the two-component polymer-modified cementitious waterproofing coating to achieve a total applied rate of 3.5 kg/m² (2 mm DFT) at the inside walls. The single-component mineral-based waterproofing slurry is to be utilised to seal outside wall areas of reservoirs. This item includes the provision of water supply and electricity and internal lighting, generator etc.</t>
  </si>
  <si>
    <t>Sub-items (Specialist tests and outputs)</t>
  </si>
  <si>
    <t>Visual defect mapping &amp; photographic log (internal &amp; external RC surfaces)</t>
  </si>
  <si>
    <t>Concrete cores incl. reinstatement &amp; SANAS lab tests (UCS, chloride, carbonation)</t>
  </si>
  <si>
    <t>Rebar exposure to confirm cover/diameter/condition and includes reinstatement of the concrete</t>
  </si>
  <si>
    <t>GPR scanning (cover mapping / delamination screening)</t>
  </si>
  <si>
    <t>Ultrasonic Pulse Velocity (UPV) tests</t>
  </si>
  <si>
    <t>Point</t>
  </si>
  <si>
    <t>Surface resistivity / half-cell corrosion potential tests</t>
  </si>
  <si>
    <t>Infrared thermography scan area (moisture/voids)</t>
  </si>
  <si>
    <t>Pull-off adhesion tests (where coatings are present / instructed)</t>
  </si>
  <si>
    <t>Sub-items (Investigation, testing and design)</t>
  </si>
  <si>
    <t>DPSH to 10 m/refusal</t>
  </si>
  <si>
    <t>Trial pits to 3 m/refusal (TLB) incl. backfill</t>
  </si>
  <si>
    <t>DCP tests</t>
  </si>
  <si>
    <t>NX cored boreholes (to 10 m or 3 m into rock)</t>
  </si>
  <si>
    <t>SPT (at instructed depths)</t>
  </si>
  <si>
    <t>Shelby tube (undisturbed)</t>
  </si>
  <si>
    <t>Standpipe piezometer (install, develop, baseline)</t>
  </si>
  <si>
    <t>Laboratory testing (SANAS; SANS 3001)</t>
  </si>
  <si>
    <t>(i) Moisture content</t>
  </si>
  <si>
    <t>(ii) Particle size distribution</t>
  </si>
  <si>
    <t>(iii) Atterberg limits</t>
  </si>
  <si>
    <t>(iv) MDD/OMC (Proctor)</t>
  </si>
  <si>
    <t>(v) Shear test (direct shear / triaxial – as instructed)</t>
  </si>
  <si>
    <t>(vi) Oedometer (consolidation)</t>
  </si>
  <si>
    <t>(vii) Chemical/corrosivity suite (SO₄, Cl⁻, pH, resistivity)</t>
  </si>
  <si>
    <t>Groundwater monitoring visit</t>
  </si>
  <si>
    <t xml:space="preserve">Ground-improvement concept &amp; detailed design </t>
  </si>
  <si>
    <t>Geotechnical supervision visit (construction stage)</t>
  </si>
  <si>
    <t xml:space="preserve">Deliverables pack </t>
  </si>
  <si>
    <t xml:space="preserve">Preliminary and General Charges </t>
  </si>
  <si>
    <t xml:space="preserve"> Protection, removal, realignment and replacement of services</t>
  </si>
  <si>
    <t>Handling cost and profit in respect of B001.06,01 (limit to maximum of 10%)</t>
  </si>
  <si>
    <t>Screw Lid access lid &amp; frame  for Valve Chambers at Reservoirs 1, 2 and 3 – DWG 7515-VC223</t>
  </si>
  <si>
    <t>a) SS ladder for Valve Chambers at Reservoirs 1, 2 and 3 - DWG 7515-VC222</t>
  </si>
  <si>
    <t>Desk study &amp; walk-over mapping</t>
  </si>
  <si>
    <t>Roof Slab</t>
  </si>
  <si>
    <t xml:space="preserve">Res 1 - 35/19 Mpa concrete,  2 x slabs with airvents,  1 with secure lid </t>
  </si>
  <si>
    <t>704.01.05</t>
  </si>
  <si>
    <t xml:space="preserve">Res 2 - 35/19 Mpa concrete,  2 x slabs with airvents,  1 with secure lid </t>
  </si>
  <si>
    <t xml:space="preserve">Res 3 - 35/19 Mpa concrete,  2 x slabs with airvents,  1 with secure lid </t>
  </si>
  <si>
    <t>704.05</t>
  </si>
  <si>
    <t>Precast in situ no-fines concrete</t>
  </si>
  <si>
    <t>704.06</t>
  </si>
  <si>
    <t>Manufacture  of precast members</t>
  </si>
  <si>
    <t>SUB TOTAL - CONTRACT PRICE</t>
  </si>
  <si>
    <t xml:space="preserve">(a) CONTINGENCIES 10% </t>
  </si>
  <si>
    <t xml:space="preserve">(b) ESCALATION ALLOWANCE 10% </t>
  </si>
  <si>
    <t>TOTAL = TENDER AMOUNT</t>
  </si>
  <si>
    <t>B8.10.01.01.01</t>
  </si>
  <si>
    <t xml:space="preserve">Part 3.5 , C3.5.1.4.1 Clause B810.01.01 </t>
  </si>
  <si>
    <t>B810.2.1.1</t>
  </si>
  <si>
    <t>B810.2.1.2</t>
  </si>
  <si>
    <t>B810.2.1,3</t>
  </si>
  <si>
    <t>B810.2.1,4</t>
  </si>
  <si>
    <t>B810.2.1.5</t>
  </si>
  <si>
    <t>B810.2.1.6</t>
  </si>
  <si>
    <t>B810.2.1.7</t>
  </si>
  <si>
    <t>B810.2.1.8</t>
  </si>
  <si>
    <t>B810.2.1.9</t>
  </si>
  <si>
    <t>B810.2.1,11</t>
  </si>
  <si>
    <t>B810.2.1.12</t>
  </si>
  <si>
    <t>B810.2.1,13</t>
  </si>
  <si>
    <t>B810.2.1,14</t>
  </si>
  <si>
    <t>B8.10.01.010.2</t>
  </si>
  <si>
    <t>B8.10.01.01.03</t>
  </si>
  <si>
    <t>B8.10.01.01.04</t>
  </si>
  <si>
    <t>B8.10.01.01.05</t>
  </si>
  <si>
    <t>B8.10.01.01.06</t>
  </si>
  <si>
    <t>B8.10.01.01.07</t>
  </si>
  <si>
    <t>B8.10.01.01.08</t>
  </si>
  <si>
    <t>B8.10.01.01.09</t>
  </si>
  <si>
    <t>B8.10.01.01.10</t>
  </si>
  <si>
    <t>B8.10.01.01.11</t>
  </si>
  <si>
    <t>B8.10.01.01.12</t>
  </si>
  <si>
    <t>Part 3.5 , C3.5.1.4.1 Clause B810.02</t>
  </si>
  <si>
    <t xml:space="preserve">Part 3.5 , C3.5.1.4.1 Clause 810.2.01 </t>
  </si>
  <si>
    <t xml:space="preserve">Investigation report (methods, data, interpretations, repair recommendations) </t>
  </si>
  <si>
    <t xml:space="preserve">Structural documentation (LOD350+ drawings, defect maps, data tables) </t>
  </si>
  <si>
    <t xml:space="preserve">3D LiDAR scan &amp; point cloud/IFC model </t>
  </si>
  <si>
    <t xml:space="preserve">Access &amp; environmental controls </t>
  </si>
  <si>
    <t>Access equipment, power/lighting &amp; scaffold/MEWP hire, tagging, supervision</t>
  </si>
  <si>
    <t>Full structural assessment of internal and external reinforced concrete surfaces, including:
-Visual inspection and photographic documentation of all visible surface defects
-Destructive testing, including core sampling and exposure of reinforcement to confirm concrete cover, rebar diameter, condition, and bond
-Non-Destructive Testing (NDT), including, Ground Penetrating Radar (GPR) scanning, Ultrasonic Pulse Velocity Testing and Electrical Resistivity Testing
-Infrared Thermography to detect subsurface delaminations, moisture ingress, and thermal anomalies
-3D Laser Scanning (LiDAR or similar) to generate a dimensionally accurate as-built model of the reservoir and structural components
-Structural Documentation and Reporting to include: Structural layout drawings (LOD350 or higher) of reinforced concrete elements, Defect mapping drawings showing locations, dimensions, and types of observed and detected defects, 3D model output in IFC or point cloud format, Investigation report, including all data, photos, scan results, test interpretations, conclusions, and repair recommendations
The following site requirements must be allowed for:
-Access equipment, including scaffolding towers and safe working platforms
-Power supply and lighting, including generator where required</t>
  </si>
  <si>
    <t>Part C3.5 , C3.5.1.4.1 Clause B704.10</t>
  </si>
  <si>
    <t>702,01.02</t>
  </si>
  <si>
    <t>702,01.02.01</t>
  </si>
  <si>
    <t>704.01.05.01</t>
  </si>
  <si>
    <t>704.01.05.02</t>
  </si>
  <si>
    <t>704.01.05.03</t>
  </si>
  <si>
    <t>704,02.02</t>
  </si>
  <si>
    <t>Print, supply, distributions and removal of water interruptions notice color printed</t>
  </si>
  <si>
    <t>A5 flyers</t>
  </si>
  <si>
    <t>Color printed  on Correx                                                                                                                  </t>
  </si>
  <si>
    <t>0.11.10.8</t>
  </si>
  <si>
    <t>0.11.10.9</t>
  </si>
  <si>
    <t>0.11.10.10</t>
  </si>
  <si>
    <t xml:space="preserve">Part C3.5 , C3.5.1.4.1 Clause B001.14.02 </t>
  </si>
  <si>
    <t xml:space="preserve">B001.15.01              </t>
  </si>
  <si>
    <t xml:space="preserve">B001.15.02              </t>
  </si>
  <si>
    <t>Part C3.5 , C3.5.1.4.1 Clause B001.15</t>
  </si>
  <si>
    <t>8.20.1</t>
  </si>
  <si>
    <t>8.19.1</t>
  </si>
  <si>
    <t xml:space="preserve">Structural steel work for new Roofs over as per drawings provided , galvanized and corrosion specification as per General Notes and Specifications . All Steel work Grading S355JR Including Bolts and gusses and endconnection plates anchore bolts etc </t>
  </si>
  <si>
    <t>7.1.1</t>
  </si>
  <si>
    <t>7.1.1.1.1</t>
  </si>
  <si>
    <t>7.1.1.1.2</t>
  </si>
  <si>
    <t>7.1.1.1.3</t>
  </si>
  <si>
    <t>7.2.2</t>
  </si>
  <si>
    <t>7.3.1</t>
  </si>
  <si>
    <t>7.3.2</t>
  </si>
  <si>
    <t>7.5.1.1</t>
  </si>
  <si>
    <t>7.5.1.1.1</t>
  </si>
  <si>
    <t>7.5.1.1.2</t>
  </si>
  <si>
    <t>Extra-Over on 001.14.01 for mark-up (limit to maximum of 10%)</t>
  </si>
  <si>
    <t>Provision of Topographical survey for the site as instructed by the Engineer, including all cost, labour, materials, etc.</t>
  </si>
  <si>
    <t>B102.15.02</t>
  </si>
  <si>
    <t>B502.22.02</t>
  </si>
  <si>
    <t>Part C3.5 , C3.5.1.4.1 Clause B703.04.02.02.01</t>
  </si>
  <si>
    <t>Reservoir - RC Column Padfooting (Various Bars 10mm - 32mm)</t>
  </si>
  <si>
    <t>Part C3.5 , C3.5.1.4.1 Clause B703.04.02.02.02</t>
  </si>
  <si>
    <t>Reservoir - RC Elevated Beam (Various Bars 10mm - 32mm)</t>
  </si>
  <si>
    <t>Part C3.5 , C3.5.1.4.1 Clause B703.04.02.02.03</t>
  </si>
  <si>
    <t>Reservoir - RC Column - Various Bars 10mm - 32mm</t>
  </si>
  <si>
    <t>Part C3.5 , C3.5.1.4.1 Clause B703.04.02.02.04</t>
  </si>
  <si>
    <t>Part C3.5 , C3.5.1.4.1 Clause B703.04.02.02.05</t>
  </si>
  <si>
    <t>704,02.02.01</t>
  </si>
  <si>
    <t>704,02.02.02</t>
  </si>
  <si>
    <t>B708.01</t>
  </si>
  <si>
    <t>Part C3.5 , C3.5.1.4.1 Clause B708.01.01</t>
  </si>
  <si>
    <t>B708.02</t>
  </si>
  <si>
    <t>Part C3.5 , C3.5.1.4.1 Clause B708.02.01</t>
  </si>
  <si>
    <t>B708.03</t>
  </si>
  <si>
    <t>Part C3.5 , C3.5.1.4.1 Clause B708.03.01</t>
  </si>
  <si>
    <t xml:space="preserve">B801.06 </t>
  </si>
  <si>
    <t xml:space="preserve">High pressure water blasting </t>
  </si>
  <si>
    <t>8.19.1.1</t>
  </si>
  <si>
    <t>8.19.1.2</t>
  </si>
  <si>
    <t>8.19.1.3</t>
  </si>
  <si>
    <t>8.19.1.4</t>
  </si>
  <si>
    <t>8.19.1.5</t>
  </si>
  <si>
    <t>8.19.1.6</t>
  </si>
  <si>
    <t>8.19.1.7</t>
  </si>
  <si>
    <t>8.19.1.8</t>
  </si>
  <si>
    <t>8.19.1.9</t>
  </si>
  <si>
    <t>8.19.1.10</t>
  </si>
  <si>
    <t>8.19.1.11</t>
  </si>
  <si>
    <t>8.19.1.12</t>
  </si>
  <si>
    <t>8.20.1.1</t>
  </si>
  <si>
    <t>8.20.1.2</t>
  </si>
  <si>
    <t>8.20.1.3</t>
  </si>
  <si>
    <t>8.20.1.4</t>
  </si>
  <si>
    <t>8.20.1.5</t>
  </si>
  <si>
    <t>8.20.1.6</t>
  </si>
  <si>
    <t>8.20.1.7</t>
  </si>
  <si>
    <t>8.20.1.8</t>
  </si>
  <si>
    <t>8.20.1.9</t>
  </si>
  <si>
    <t>8.20.1.11</t>
  </si>
  <si>
    <t>8.20.1.12</t>
  </si>
  <si>
    <t>8.20.1.13</t>
  </si>
  <si>
    <t>8.20.1.14</t>
  </si>
  <si>
    <t>7.8.1</t>
  </si>
  <si>
    <t>7.8.1.2</t>
  </si>
  <si>
    <t>7.8.1.3</t>
  </si>
  <si>
    <t>7.8.1.4</t>
  </si>
  <si>
    <t>7.8.1.5</t>
  </si>
  <si>
    <t>7.8.1.6</t>
  </si>
  <si>
    <t>7.8.2</t>
  </si>
  <si>
    <t>7.8.2.1</t>
  </si>
  <si>
    <t>7.8.2.2</t>
  </si>
  <si>
    <t>7.8.3</t>
  </si>
  <si>
    <t>7.8.3.1</t>
  </si>
  <si>
    <t>7.8.3.2</t>
  </si>
  <si>
    <t>7.8.4</t>
  </si>
  <si>
    <t>7.8.4.1</t>
  </si>
  <si>
    <t>7.9.2.1</t>
  </si>
  <si>
    <t>7.9.2.2</t>
  </si>
  <si>
    <t>7.9.2.4</t>
  </si>
  <si>
    <t>7.13.1</t>
  </si>
  <si>
    <t>7.13.2</t>
  </si>
  <si>
    <t>7.13.3</t>
  </si>
  <si>
    <t>7.13.4</t>
  </si>
  <si>
    <t>7.18.2</t>
  </si>
  <si>
    <t>7.18.3</t>
  </si>
  <si>
    <t>7.18.4</t>
  </si>
  <si>
    <t>7.19.2</t>
  </si>
  <si>
    <t>7.24.1</t>
  </si>
  <si>
    <t>7.21.2</t>
  </si>
  <si>
    <t>7.21.3</t>
  </si>
  <si>
    <t>External reservoir waterproofing–polymer-modified cementitious-Elastromeric Two-component polymer modified cementitious waterproofing coating  applied to outside surface of reservoir including surface preparation, supply of materials, labour and scaffolding complete.</t>
  </si>
  <si>
    <t>Standard removable panel (precast) to City of Tshwane specification DWG7515-VC207, 490 mm x 200 mm with chamfers &amp; 2 x 50 mm lifting hole 500 mm from each end</t>
  </si>
  <si>
    <t>350 mm Ø pipe BEF, PN 16, L = 300</t>
  </si>
  <si>
    <t>Part C3.5 , C3.5.1.4.1 Clause B402.07.05</t>
  </si>
  <si>
    <t>B402,07</t>
  </si>
  <si>
    <t>Part C3.5 , C3.5.1.4.1 Clause B402.07.05.01</t>
  </si>
  <si>
    <t>Part C3.5 , C3.5.1.4.1 Clause B402.07.05.02</t>
  </si>
  <si>
    <t>Part C3.5 , C3.5.1.4.1 Clause B402.07.05.03</t>
  </si>
  <si>
    <t>Part C3.5 , C3.5.1.4.1 Clause B402.07.05.04</t>
  </si>
  <si>
    <t>Part C3.5 , C3.5.1.4.1 Clause B402.07.05.05</t>
  </si>
  <si>
    <t>Part C3.5 , C3.5.1.4.1 Clause B402.07.05.06</t>
  </si>
  <si>
    <t>Part C3.5 , C3.5.1.4.1 Clause B402.07.05.07</t>
  </si>
  <si>
    <t>Part C3.5 , C3.5.1.4.1 Clause B402.07.06</t>
  </si>
  <si>
    <t>Part C3.5 , C3.5.1.4.1 Clause B402.07.06.02</t>
  </si>
  <si>
    <t>Part C3.5 , C3.5.1.4.1 Clause B402.07.06.01</t>
  </si>
  <si>
    <t>Part C3.5 , C3.5.1.4.1 Clause B402.07.07</t>
  </si>
  <si>
    <t>Part C3.5 , C3.5.1.4.1 Clause B402.07.06.03</t>
  </si>
  <si>
    <t>Part C3.5 , C3.5.1.4.1 Clause B402.07.06.04</t>
  </si>
  <si>
    <t>Part C3.5 , C3.5.1.4.1 Clause B402.07.06.05</t>
  </si>
  <si>
    <t>Part C3.5 , C3.5.1.4.1 Clause B402.07.06.06</t>
  </si>
  <si>
    <t>Part C3.5 , C3.5.1.4.1 Clause B402.07.06.07</t>
  </si>
  <si>
    <t>Part C3.5 , C3.5.1.4.1 Clause B402.07.07.01</t>
  </si>
  <si>
    <t>Part C3.5 , C3.5.1.4.1 Clause B402.07.07.02</t>
  </si>
  <si>
    <t>Part C3.5 , C3.5.1.4.1 Clause B402.07.07.03</t>
  </si>
  <si>
    <t>Part C3.5 , C3.5.1.4.1 Clause B402.07.07,04</t>
  </si>
  <si>
    <t>Part C3.5 , C3.5.1.4.1 Clause B402.07.07.05</t>
  </si>
  <si>
    <t>Part C3.5 , C3.5.1.4.1 Clause B402.07.07.06</t>
  </si>
  <si>
    <t>Part C3.5 , C3.5.1.4.1 Clause B402.07.07.07</t>
  </si>
  <si>
    <t>8.20.1.9.1</t>
  </si>
  <si>
    <t>8.20.1.9.2</t>
  </si>
  <si>
    <t>8.20.1.9.3</t>
  </si>
  <si>
    <t>8.20.1.9.4</t>
  </si>
  <si>
    <t>8.20.1.9.5</t>
  </si>
  <si>
    <t>8.20.1.9.6</t>
  </si>
  <si>
    <t>8.20.1.9.7</t>
  </si>
  <si>
    <t>8.20.1.9.8</t>
  </si>
  <si>
    <t>B810.2.1.9.1</t>
  </si>
  <si>
    <t>B810.2.1.9.2</t>
  </si>
  <si>
    <t>B810.2.1.9.3</t>
  </si>
  <si>
    <t>B810.2.1.9.4</t>
  </si>
  <si>
    <t>B810.2.1.9.5</t>
  </si>
  <si>
    <t>B810.2.1.9.6</t>
  </si>
  <si>
    <t>B810.2.1.9.7</t>
  </si>
  <si>
    <t>B810.2.1.9.8</t>
  </si>
  <si>
    <t>702,01.02.01.01</t>
  </si>
  <si>
    <t>702,01.02.01.02</t>
  </si>
  <si>
    <t>702,01.02.01.03</t>
  </si>
  <si>
    <t>702,02.02.03</t>
  </si>
  <si>
    <t>702,02.02.03.01</t>
  </si>
  <si>
    <t>702,02.02.03.02</t>
  </si>
  <si>
    <t>702,02.02.03.03</t>
  </si>
  <si>
    <t xml:space="preserve">(c) CIDB BUILD PROGRAM  0,25% </t>
  </si>
  <si>
    <t>CONTRACT NO: WSBU 05 2026/27</t>
  </si>
  <si>
    <t>CONTRACT NO:  WSBU 05 2026/27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</si>
</sst>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quot;R&quot;* #,##0.00_-;\-&quot;R&quot;* #,##0.00_-;_-&quot;R&quot;* &quot;-&quot;??_-;_-@_-"/>
    <numFmt numFmtId="165" formatCode="_-* #,##0.00_-;\-* #,##0.00_-;_-* &quot;-&quot;??_-;_-@_-"/>
    <numFmt numFmtId="166" formatCode="&quot;R&quot;#,##0.00"/>
    <numFmt numFmtId="167" formatCode="0.0"/>
    <numFmt numFmtId="168" formatCode="&quot;R&quot;\ #,##0.00"/>
    <numFmt numFmtId="169" formatCode="#,##0.0"/>
    <numFmt numFmtId="170" formatCode="#\ ##0.00"/>
  </numFmts>
  <fonts count="34" x14ac:knownFonts="1">
    <font>
      <sz val="11"/>
      <color theme="1"/>
      <name val="Aptos Narrow"/>
      <family val="2"/>
      <scheme val="minor"/>
    </font>
    <font>
      <sz val="11"/>
      <color theme="1"/>
      <name val="Aptos Narrow"/>
      <family val="2"/>
      <scheme val="minor"/>
    </font>
    <font>
      <sz val="11"/>
      <color theme="1"/>
      <name val="Arial"/>
      <family val="2"/>
    </font>
    <font>
      <b/>
      <sz val="11"/>
      <color theme="1"/>
      <name val="Arial"/>
      <family val="2"/>
    </font>
    <font>
      <sz val="10"/>
      <name val="Arial"/>
      <family val="2"/>
    </font>
    <font>
      <b/>
      <sz val="11"/>
      <name val="Arial"/>
      <family val="2"/>
    </font>
    <font>
      <sz val="11"/>
      <name val="Arial"/>
      <family val="2"/>
    </font>
    <font>
      <sz val="11"/>
      <color rgb="FFFF0000"/>
      <name val="Arial"/>
      <family val="2"/>
    </font>
    <font>
      <i/>
      <sz val="11"/>
      <name val="Arial"/>
      <family val="2"/>
    </font>
    <font>
      <b/>
      <sz val="12"/>
      <name val="Arial"/>
      <family val="2"/>
    </font>
    <font>
      <b/>
      <sz val="11"/>
      <color rgb="FFFF0000"/>
      <name val="Arial"/>
      <family val="2"/>
    </font>
    <font>
      <sz val="8"/>
      <name val="Aptos Narrow"/>
      <family val="2"/>
      <scheme val="minor"/>
    </font>
    <font>
      <sz val="11"/>
      <color rgb="FF000000"/>
      <name val="Arial"/>
      <family val="2"/>
    </font>
    <font>
      <b/>
      <sz val="10"/>
      <name val="Arial"/>
      <family val="2"/>
    </font>
    <font>
      <sz val="11"/>
      <name val="Aptos Narrow"/>
      <family val="2"/>
      <scheme val="minor"/>
    </font>
    <font>
      <vertAlign val="superscript"/>
      <sz val="11"/>
      <name val="Arial"/>
      <family val="2"/>
    </font>
    <font>
      <b/>
      <i/>
      <sz val="11"/>
      <name val="Arial"/>
      <family val="2"/>
    </font>
    <font>
      <b/>
      <sz val="11"/>
      <name val="Aptos Narrow"/>
      <family val="2"/>
      <scheme val="minor"/>
    </font>
    <font>
      <sz val="11"/>
      <name val="Times New Roman"/>
      <family val="1"/>
    </font>
    <font>
      <b/>
      <sz val="12"/>
      <color rgb="FFFF0000"/>
      <name val="Arial"/>
      <family val="2"/>
    </font>
    <font>
      <sz val="11"/>
      <color rgb="FFFF0000"/>
      <name val="Times New Roman"/>
      <family val="1"/>
    </font>
    <font>
      <sz val="9"/>
      <name val="Calibri"/>
      <family val="2"/>
    </font>
    <font>
      <b/>
      <sz val="11"/>
      <name val="Times New Roman"/>
      <family val="1"/>
    </font>
    <font>
      <sz val="11"/>
      <name val="Aptos Narrow"/>
      <family val="2"/>
    </font>
    <font>
      <b/>
      <sz val="9"/>
      <color indexed="81"/>
      <name val="Tahoma"/>
      <family val="2"/>
    </font>
    <font>
      <sz val="9"/>
      <color indexed="81"/>
      <name val="Tahoma"/>
      <family val="2"/>
    </font>
    <font>
      <sz val="11"/>
      <name val="Arial"/>
      <family val="2"/>
    </font>
    <font>
      <sz val="10"/>
      <name val="Arial"/>
      <family val="2"/>
    </font>
    <font>
      <b/>
      <sz val="10"/>
      <color theme="1"/>
      <name val="Arial"/>
      <family val="2"/>
    </font>
    <font>
      <b/>
      <sz val="11"/>
      <name val="Arial"/>
      <family val="2"/>
    </font>
    <font>
      <sz val="11"/>
      <name val="Arial"/>
      <family val="2"/>
    </font>
    <font>
      <sz val="11"/>
      <color theme="1"/>
      <name val="Arial"/>
      <family val="2"/>
    </font>
    <font>
      <b/>
      <sz val="11"/>
      <name val="Arial"/>
      <family val="2"/>
    </font>
    <font>
      <sz val="11"/>
      <name val="Arial"/>
      <family val="2"/>
    </font>
  </fonts>
  <fills count="8">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FF0000"/>
        <bgColor indexed="64"/>
      </patternFill>
    </fill>
    <fill>
      <patternFill patternType="solid">
        <fgColor rgb="FF92D050"/>
        <bgColor indexed="64"/>
      </patternFill>
    </fill>
    <fill>
      <patternFill patternType="solid">
        <fgColor theme="4" tint="0.79998168889431442"/>
        <bgColor indexed="64"/>
      </patternFill>
    </fill>
    <fill>
      <patternFill patternType="solid">
        <fgColor rgb="FF00B0F0"/>
        <bgColor indexed="64"/>
      </patternFill>
    </fill>
  </fills>
  <borders count="65">
    <border>
      <left/>
      <right/>
      <top/>
      <bottom/>
      <diagonal/>
    </border>
    <border>
      <left/>
      <right style="medium">
        <color rgb="FF000000"/>
      </right>
      <top/>
      <bottom style="medium">
        <color rgb="FF000000"/>
      </bottom>
      <diagonal/>
    </border>
    <border>
      <left/>
      <right style="medium">
        <color rgb="FF000000"/>
      </right>
      <top style="medium">
        <color rgb="FF000000"/>
      </top>
      <bottom style="medium">
        <color rgb="FF000000"/>
      </bottom>
      <diagonal/>
    </border>
    <border>
      <left/>
      <right/>
      <top style="medium">
        <color rgb="FF000000"/>
      </top>
      <bottom style="medium">
        <color rgb="FF000000"/>
      </bottom>
      <diagonal/>
    </border>
    <border>
      <left style="medium">
        <color rgb="FF000000"/>
      </left>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diagonal/>
    </border>
    <border>
      <left style="medium">
        <color rgb="FF000000"/>
      </left>
      <right style="medium">
        <color rgb="FF000000"/>
      </right>
      <top/>
      <bottom/>
      <diagonal/>
    </border>
    <border>
      <left style="medium">
        <color indexed="64"/>
      </left>
      <right style="medium">
        <color indexed="64"/>
      </right>
      <top style="medium">
        <color indexed="64"/>
      </top>
      <bottom style="medium">
        <color indexed="64"/>
      </bottom>
      <diagonal/>
    </border>
    <border>
      <left style="medium">
        <color rgb="FF000000"/>
      </left>
      <right/>
      <top style="medium">
        <color rgb="FF000000"/>
      </top>
      <bottom/>
      <diagonal/>
    </border>
    <border>
      <left style="medium">
        <color rgb="FF000000"/>
      </left>
      <right style="medium">
        <color rgb="FF000000"/>
      </right>
      <top style="medium">
        <color rgb="FF000000"/>
      </top>
      <bottom/>
      <diagonal/>
    </border>
    <border>
      <left/>
      <right/>
      <top style="medium">
        <color rgb="FF000000"/>
      </top>
      <bottom/>
      <diagonal/>
    </border>
    <border>
      <left style="medium">
        <color rgb="FF000000"/>
      </left>
      <right style="medium">
        <color rgb="FF000000"/>
      </right>
      <top style="thin">
        <color indexed="64"/>
      </top>
      <bottom style="medium">
        <color rgb="FF000000"/>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medium">
        <color rgb="FF000000"/>
      </left>
      <right/>
      <top/>
      <bottom/>
      <diagonal/>
    </border>
    <border>
      <left style="medium">
        <color rgb="FF000000"/>
      </left>
      <right/>
      <top/>
      <bottom style="medium">
        <color rgb="FF000000"/>
      </bottom>
      <diagonal/>
    </border>
    <border>
      <left/>
      <right style="thick">
        <color indexed="64"/>
      </right>
      <top/>
      <bottom/>
      <diagonal/>
    </border>
    <border>
      <left style="thin">
        <color indexed="64"/>
      </left>
      <right/>
      <top/>
      <bottom/>
      <diagonal/>
    </border>
    <border>
      <left style="thick">
        <color indexed="64"/>
      </left>
      <right/>
      <top/>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bottom style="medium">
        <color indexed="64"/>
      </bottom>
      <diagonal/>
    </border>
    <border>
      <left/>
      <right/>
      <top/>
      <bottom style="medium">
        <color rgb="FF000000"/>
      </bottom>
      <diagonal/>
    </border>
    <border>
      <left style="medium">
        <color indexed="64"/>
      </left>
      <right style="medium">
        <color indexed="64"/>
      </right>
      <top style="medium">
        <color indexed="64"/>
      </top>
      <bottom/>
      <diagonal/>
    </border>
    <border>
      <left style="medium">
        <color indexed="64"/>
      </left>
      <right style="medium">
        <color rgb="FF000000"/>
      </right>
      <top style="thin">
        <color indexed="64"/>
      </top>
      <bottom style="medium">
        <color rgb="FF000000"/>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rgb="FF000000"/>
      </left>
      <right style="medium">
        <color indexed="64"/>
      </right>
      <top/>
      <bottom/>
      <diagonal/>
    </border>
    <border>
      <left style="medium">
        <color indexed="64"/>
      </left>
      <right style="medium">
        <color indexed="64"/>
      </right>
      <top/>
      <bottom style="medium">
        <color rgb="FF000000"/>
      </bottom>
      <diagonal/>
    </border>
    <border>
      <left style="medium">
        <color indexed="64"/>
      </left>
      <right style="medium">
        <color rgb="FF000000"/>
      </right>
      <top/>
      <bottom/>
      <diagonal/>
    </border>
    <border>
      <left style="medium">
        <color indexed="64"/>
      </left>
      <right/>
      <top/>
      <bottom/>
      <diagonal/>
    </border>
    <border>
      <left style="medium">
        <color indexed="64"/>
      </left>
      <right/>
      <top/>
      <bottom style="medium">
        <color indexed="64"/>
      </bottom>
      <diagonal/>
    </border>
    <border>
      <left/>
      <right style="thin">
        <color indexed="64"/>
      </right>
      <top/>
      <bottom/>
      <diagonal/>
    </border>
    <border>
      <left style="medium">
        <color rgb="FF000000"/>
      </left>
      <right style="medium">
        <color rgb="FF000000"/>
      </right>
      <top/>
      <bottom style="medium">
        <color indexed="64"/>
      </bottom>
      <diagonal/>
    </border>
    <border>
      <left style="medium">
        <color rgb="FF000000"/>
      </left>
      <right style="thin">
        <color indexed="64"/>
      </right>
      <top/>
      <bottom style="medium">
        <color indexed="64"/>
      </bottom>
      <diagonal/>
    </border>
    <border>
      <left/>
      <right style="medium">
        <color rgb="FF000000"/>
      </right>
      <top style="medium">
        <color rgb="FF000000"/>
      </top>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rgb="FF000000"/>
      </right>
      <top style="medium">
        <color indexed="64"/>
      </top>
      <bottom style="medium">
        <color indexed="64"/>
      </bottom>
      <diagonal/>
    </border>
    <border>
      <left style="medium">
        <color indexed="64"/>
      </left>
      <right style="medium">
        <color rgb="FF000000"/>
      </right>
      <top style="medium">
        <color indexed="64"/>
      </top>
      <bottom/>
      <diagonal/>
    </border>
    <border>
      <left style="medium">
        <color rgb="FF000000"/>
      </left>
      <right style="medium">
        <color rgb="FF000000"/>
      </right>
      <top style="medium">
        <color indexed="64"/>
      </top>
      <bottom/>
      <diagonal/>
    </border>
    <border>
      <left style="medium">
        <color rgb="FF000000"/>
      </left>
      <right style="medium">
        <color indexed="64"/>
      </right>
      <top style="medium">
        <color indexed="64"/>
      </top>
      <bottom/>
      <diagonal/>
    </border>
    <border>
      <left/>
      <right/>
      <top/>
      <bottom style="medium">
        <color indexed="64"/>
      </bottom>
      <diagonal/>
    </border>
    <border>
      <left style="medium">
        <color indexed="64"/>
      </left>
      <right style="medium">
        <color rgb="FF000000"/>
      </right>
      <top style="medium">
        <color rgb="FF000000"/>
      </top>
      <bottom/>
      <diagonal/>
    </border>
    <border>
      <left style="medium">
        <color rgb="FF000000"/>
      </left>
      <right style="medium">
        <color indexed="64"/>
      </right>
      <top style="medium">
        <color rgb="FF000000"/>
      </top>
      <bottom/>
      <diagonal/>
    </border>
    <border>
      <left style="medium">
        <color rgb="FF000000"/>
      </left>
      <right/>
      <top/>
      <bottom style="medium">
        <color indexed="64"/>
      </bottom>
      <diagonal/>
    </border>
    <border>
      <left/>
      <right style="medium">
        <color rgb="FF000000"/>
      </right>
      <top/>
      <bottom style="medium">
        <color indexed="64"/>
      </bottom>
      <diagonal/>
    </border>
    <border>
      <left/>
      <right style="medium">
        <color rgb="FF000000"/>
      </right>
      <top style="medium">
        <color indexed="64"/>
      </top>
      <bottom/>
      <diagonal/>
    </border>
    <border>
      <left/>
      <right/>
      <top style="medium">
        <color indexed="64"/>
      </top>
      <bottom/>
      <diagonal/>
    </border>
    <border>
      <left style="medium">
        <color indexed="64"/>
      </left>
      <right style="medium">
        <color rgb="FF000000"/>
      </right>
      <top/>
      <bottom style="medium">
        <color indexed="64"/>
      </bottom>
      <diagonal/>
    </border>
    <border>
      <left style="medium">
        <color indexed="64"/>
      </left>
      <right/>
      <top style="medium">
        <color indexed="64"/>
      </top>
      <bottom/>
      <diagonal/>
    </border>
    <border>
      <left/>
      <right style="medium">
        <color indexed="64"/>
      </right>
      <top/>
      <bottom style="medium">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indexed="64"/>
      </top>
      <bottom style="thin">
        <color indexed="64"/>
      </bottom>
      <diagonal/>
    </border>
    <border>
      <left style="thin">
        <color rgb="FF000000"/>
      </left>
      <right style="thin">
        <color rgb="FF000000"/>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indexed="64"/>
      </top>
      <bottom/>
      <diagonal/>
    </border>
    <border>
      <left style="thin">
        <color rgb="FF000000"/>
      </left>
      <right style="thin">
        <color rgb="FF000000"/>
      </right>
      <top/>
      <bottom style="medium">
        <color indexed="64"/>
      </bottom>
      <diagonal/>
    </border>
  </borders>
  <cellStyleXfs count="8">
    <xf numFmtId="0" fontId="0" fillId="0" borderId="0"/>
    <xf numFmtId="165" fontId="1" fillId="0" borderId="0" applyFont="0" applyFill="0" applyBorder="0" applyAlignment="0" applyProtection="0"/>
    <xf numFmtId="164" fontId="1" fillId="0" borderId="0" applyFont="0" applyFill="0" applyBorder="0" applyAlignment="0" applyProtection="0"/>
    <xf numFmtId="0" fontId="4" fillId="0" borderId="0"/>
    <xf numFmtId="9"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0" fontId="27" fillId="0" borderId="0"/>
  </cellStyleXfs>
  <cellXfs count="572">
    <xf numFmtId="0" fontId="0" fillId="0" borderId="0" xfId="0"/>
    <xf numFmtId="0" fontId="2" fillId="0" borderId="0" xfId="0" applyFont="1"/>
    <xf numFmtId="49" fontId="5" fillId="0" borderId="7" xfId="0" applyNumberFormat="1" applyFont="1" applyBorder="1" applyAlignment="1">
      <alignment horizontal="left" vertical="top" wrapText="1"/>
    </xf>
    <xf numFmtId="49" fontId="6" fillId="0" borderId="7" xfId="0" applyNumberFormat="1" applyFont="1" applyBorder="1" applyAlignment="1">
      <alignment horizontal="left" vertical="top" wrapText="1"/>
    </xf>
    <xf numFmtId="49" fontId="6" fillId="0" borderId="7" xfId="0" applyNumberFormat="1" applyFont="1" applyBorder="1" applyAlignment="1">
      <alignment horizontal="center" vertical="center" wrapText="1"/>
    </xf>
    <xf numFmtId="1" fontId="6" fillId="0" borderId="7" xfId="0" applyNumberFormat="1" applyFont="1" applyBorder="1" applyAlignment="1">
      <alignment horizontal="center" vertical="center" wrapText="1"/>
    </xf>
    <xf numFmtId="4" fontId="6" fillId="0" borderId="7" xfId="0" applyNumberFormat="1" applyFont="1" applyBorder="1" applyAlignment="1">
      <alignment horizontal="center" vertical="center" wrapText="1"/>
    </xf>
    <xf numFmtId="4" fontId="6" fillId="0" borderId="36" xfId="0" applyNumberFormat="1" applyFont="1" applyBorder="1" applyAlignment="1">
      <alignment horizontal="center" vertical="center" wrapText="1"/>
    </xf>
    <xf numFmtId="4" fontId="6" fillId="0" borderId="0" xfId="0" applyNumberFormat="1" applyFont="1" applyAlignment="1">
      <alignment horizontal="center" vertical="center" wrapText="1"/>
    </xf>
    <xf numFmtId="0" fontId="6" fillId="0" borderId="7" xfId="0" applyFont="1" applyBorder="1" applyAlignment="1">
      <alignment vertical="top" wrapText="1"/>
    </xf>
    <xf numFmtId="0" fontId="6" fillId="0" borderId="7" xfId="0" applyFont="1" applyBorder="1" applyAlignment="1">
      <alignment horizontal="center" vertical="center" wrapText="1"/>
    </xf>
    <xf numFmtId="49" fontId="6" fillId="0" borderId="5" xfId="0" applyNumberFormat="1" applyFont="1" applyBorder="1" applyAlignment="1">
      <alignment horizontal="left" vertical="top" wrapText="1"/>
    </xf>
    <xf numFmtId="49" fontId="6" fillId="0" borderId="5" xfId="0" applyNumberFormat="1" applyFont="1" applyBorder="1" applyAlignment="1">
      <alignment horizontal="center" vertical="center" wrapText="1"/>
    </xf>
    <xf numFmtId="1" fontId="6" fillId="0" borderId="5" xfId="0" applyNumberFormat="1" applyFont="1" applyBorder="1" applyAlignment="1">
      <alignment horizontal="center" vertical="center" wrapText="1"/>
    </xf>
    <xf numFmtId="4" fontId="6" fillId="0" borderId="5" xfId="0" applyNumberFormat="1" applyFont="1" applyBorder="1" applyAlignment="1">
      <alignment horizontal="center" vertical="center" wrapText="1"/>
    </xf>
    <xf numFmtId="4" fontId="6" fillId="0" borderId="38" xfId="0" applyNumberFormat="1" applyFont="1" applyBorder="1" applyAlignment="1">
      <alignment horizontal="center" vertical="center" wrapText="1"/>
    </xf>
    <xf numFmtId="49" fontId="6" fillId="0" borderId="10" xfId="0" applyNumberFormat="1" applyFont="1" applyBorder="1" applyAlignment="1">
      <alignment horizontal="left" vertical="top" wrapText="1"/>
    </xf>
    <xf numFmtId="49" fontId="6" fillId="0" borderId="10" xfId="0" applyNumberFormat="1" applyFont="1" applyBorder="1" applyAlignment="1">
      <alignment horizontal="center" vertical="center" wrapText="1"/>
    </xf>
    <xf numFmtId="1" fontId="6" fillId="0" borderId="10" xfId="0" applyNumberFormat="1" applyFont="1" applyBorder="1" applyAlignment="1">
      <alignment horizontal="center" vertical="center" wrapText="1"/>
    </xf>
    <xf numFmtId="4" fontId="6" fillId="0" borderId="10" xfId="0" applyNumberFormat="1" applyFont="1" applyBorder="1" applyAlignment="1">
      <alignment horizontal="center" vertical="center" wrapText="1"/>
    </xf>
    <xf numFmtId="0" fontId="5" fillId="0" borderId="7" xfId="0" applyFont="1" applyBorder="1" applyAlignment="1">
      <alignment horizontal="left" vertical="top" wrapText="1"/>
    </xf>
    <xf numFmtId="49" fontId="5" fillId="0" borderId="10" xfId="0" applyNumberFormat="1" applyFont="1" applyBorder="1" applyAlignment="1">
      <alignment horizontal="left" vertical="top" wrapText="1"/>
    </xf>
    <xf numFmtId="49" fontId="13" fillId="0" borderId="7" xfId="0" applyNumberFormat="1" applyFont="1" applyBorder="1" applyAlignment="1">
      <alignment horizontal="left" vertical="top" wrapText="1"/>
    </xf>
    <xf numFmtId="170" fontId="6" fillId="0" borderId="7" xfId="0" applyNumberFormat="1" applyFont="1" applyBorder="1" applyAlignment="1">
      <alignment horizontal="center" vertical="center" wrapText="1"/>
    </xf>
    <xf numFmtId="0" fontId="6" fillId="0" borderId="10" xfId="0" applyFont="1" applyBorder="1" applyAlignment="1">
      <alignment horizontal="center" vertical="center" wrapText="1"/>
    </xf>
    <xf numFmtId="49" fontId="6" fillId="0" borderId="0" xfId="0" applyNumberFormat="1" applyFont="1" applyAlignment="1">
      <alignment horizontal="left" vertical="top" wrapText="1"/>
    </xf>
    <xf numFmtId="49" fontId="6" fillId="0" borderId="0" xfId="0" applyNumberFormat="1" applyFont="1" applyAlignment="1">
      <alignment horizontal="center" vertical="top" wrapText="1"/>
    </xf>
    <xf numFmtId="170" fontId="6" fillId="0" borderId="0" xfId="0" applyNumberFormat="1" applyFont="1" applyAlignment="1">
      <alignment horizontal="right" vertical="top" wrapText="1"/>
    </xf>
    <xf numFmtId="0" fontId="5" fillId="0" borderId="7" xfId="0" applyFont="1" applyBorder="1" applyAlignment="1">
      <alignment vertical="top" wrapText="1"/>
    </xf>
    <xf numFmtId="0" fontId="6" fillId="0" borderId="5" xfId="0" applyFont="1" applyBorder="1" applyAlignment="1">
      <alignment vertical="top" wrapText="1"/>
    </xf>
    <xf numFmtId="0" fontId="6" fillId="0" borderId="5" xfId="0" applyFont="1" applyBorder="1" applyAlignment="1">
      <alignment horizontal="center" vertical="center" wrapText="1"/>
    </xf>
    <xf numFmtId="165" fontId="6" fillId="0" borderId="36" xfId="0" applyNumberFormat="1" applyFont="1" applyBorder="1" applyAlignment="1">
      <alignment horizontal="center" vertical="center" wrapText="1"/>
    </xf>
    <xf numFmtId="0" fontId="6" fillId="0" borderId="6" xfId="0" applyFont="1" applyBorder="1" applyAlignment="1">
      <alignment vertical="top" wrapText="1"/>
    </xf>
    <xf numFmtId="9" fontId="6" fillId="0" borderId="7" xfId="4" applyFont="1" applyFill="1" applyBorder="1" applyAlignment="1">
      <alignment horizontal="center" vertical="center" wrapText="1"/>
    </xf>
    <xf numFmtId="49" fontId="5" fillId="0" borderId="6" xfId="0" applyNumberFormat="1" applyFont="1" applyBorder="1" applyAlignment="1">
      <alignment horizontal="left" vertical="top" wrapText="1"/>
    </xf>
    <xf numFmtId="49" fontId="6" fillId="0" borderId="6" xfId="0" applyNumberFormat="1" applyFont="1" applyBorder="1" applyAlignment="1">
      <alignment horizontal="left" vertical="top" wrapText="1"/>
    </xf>
    <xf numFmtId="0" fontId="7" fillId="0" borderId="6" xfId="0" applyFont="1" applyBorder="1" applyAlignment="1">
      <alignment vertical="center" wrapText="1"/>
    </xf>
    <xf numFmtId="4" fontId="6" fillId="0" borderId="6" xfId="0" applyNumberFormat="1" applyFont="1" applyBorder="1" applyAlignment="1">
      <alignment horizontal="center" vertical="center" wrapText="1"/>
    </xf>
    <xf numFmtId="0" fontId="6" fillId="0" borderId="0" xfId="0" applyFont="1"/>
    <xf numFmtId="0" fontId="5" fillId="0" borderId="10" xfId="0" applyFont="1" applyBorder="1" applyAlignment="1">
      <alignment horizontal="center" vertical="center" wrapText="1"/>
    </xf>
    <xf numFmtId="0" fontId="5" fillId="0" borderId="9" xfId="0" applyFont="1" applyBorder="1" applyAlignment="1">
      <alignment horizontal="center" vertical="center" wrapText="1"/>
    </xf>
    <xf numFmtId="0" fontId="5" fillId="0" borderId="8" xfId="0" applyFont="1" applyBorder="1" applyAlignment="1">
      <alignment horizontal="center" vertical="center" wrapText="1"/>
    </xf>
    <xf numFmtId="0" fontId="5" fillId="0" borderId="5" xfId="0" applyFont="1" applyBorder="1" applyAlignment="1">
      <alignment horizontal="center" vertical="center" wrapText="1"/>
    </xf>
    <xf numFmtId="0" fontId="5" fillId="0" borderId="1" xfId="0" applyFont="1" applyBorder="1" applyAlignment="1">
      <alignment horizontal="center" vertical="center" wrapText="1"/>
    </xf>
    <xf numFmtId="0" fontId="6" fillId="0" borderId="6" xfId="0" applyFont="1" applyBorder="1" applyAlignment="1">
      <alignment horizontal="center" vertical="center" wrapText="1"/>
    </xf>
    <xf numFmtId="0" fontId="5" fillId="0" borderId="7" xfId="0" applyFont="1" applyBorder="1" applyAlignment="1">
      <alignment vertical="center" wrapText="1"/>
    </xf>
    <xf numFmtId="164" fontId="6" fillId="0" borderId="6" xfId="2" applyFont="1" applyFill="1" applyBorder="1" applyAlignment="1">
      <alignment horizontal="center" vertical="center" wrapText="1"/>
    </xf>
    <xf numFmtId="0" fontId="5" fillId="0" borderId="7" xfId="0" applyFont="1" applyBorder="1" applyAlignment="1">
      <alignment horizontal="left" vertical="center" wrapText="1"/>
    </xf>
    <xf numFmtId="0" fontId="6" fillId="0" borderId="7" xfId="0" quotePrefix="1" applyFont="1" applyBorder="1" applyAlignment="1">
      <alignment horizontal="center" vertical="center" wrapText="1"/>
    </xf>
    <xf numFmtId="0" fontId="6" fillId="0" borderId="7" xfId="0" applyFont="1" applyBorder="1" applyAlignment="1">
      <alignment vertical="center" wrapText="1"/>
    </xf>
    <xf numFmtId="0" fontId="6" fillId="0" borderId="7" xfId="0" applyFont="1" applyBorder="1" applyAlignment="1">
      <alignment horizontal="center" vertical="top" wrapText="1"/>
    </xf>
    <xf numFmtId="2" fontId="6" fillId="0" borderId="7" xfId="0" applyNumberFormat="1" applyFont="1" applyBorder="1" applyAlignment="1">
      <alignment horizontal="center" vertical="center" wrapText="1"/>
    </xf>
    <xf numFmtId="164" fontId="5" fillId="0" borderId="1" xfId="0" applyNumberFormat="1" applyFont="1" applyBorder="1" applyAlignment="1">
      <alignment horizontal="center" vertical="center" wrapText="1"/>
    </xf>
    <xf numFmtId="164" fontId="6" fillId="0" borderId="1" xfId="2" applyFont="1" applyFill="1" applyBorder="1" applyAlignment="1">
      <alignment horizontal="center" vertical="center" wrapText="1"/>
    </xf>
    <xf numFmtId="164" fontId="6" fillId="0" borderId="7" xfId="2" applyFont="1" applyFill="1" applyBorder="1" applyAlignment="1">
      <alignment horizontal="center" vertical="center" wrapText="1"/>
    </xf>
    <xf numFmtId="164" fontId="5" fillId="0" borderId="13" xfId="0" applyNumberFormat="1" applyFont="1" applyBorder="1" applyAlignment="1">
      <alignment horizontal="center" vertical="center" wrapText="1"/>
    </xf>
    <xf numFmtId="0" fontId="6" fillId="0" borderId="7" xfId="0" quotePrefix="1" applyFont="1" applyBorder="1" applyAlignment="1">
      <alignment horizontal="center" vertical="top" wrapText="1"/>
    </xf>
    <xf numFmtId="165" fontId="6" fillId="0" borderId="7" xfId="0" applyNumberFormat="1" applyFont="1" applyBorder="1" applyAlignment="1">
      <alignment horizontal="center" vertical="center" wrapText="1"/>
    </xf>
    <xf numFmtId="0" fontId="6" fillId="0" borderId="7" xfId="0" applyFont="1" applyBorder="1" applyAlignment="1">
      <alignment horizontal="left" vertical="top" wrapText="1"/>
    </xf>
    <xf numFmtId="165" fontId="6" fillId="0" borderId="6" xfId="2" applyNumberFormat="1" applyFont="1" applyFill="1" applyBorder="1" applyAlignment="1">
      <alignment horizontal="center" vertical="center" wrapText="1"/>
    </xf>
    <xf numFmtId="165" fontId="6" fillId="0" borderId="7" xfId="0" applyNumberFormat="1" applyFont="1" applyBorder="1" applyAlignment="1">
      <alignment vertical="center" wrapText="1"/>
    </xf>
    <xf numFmtId="165" fontId="6" fillId="0" borderId="6" xfId="2" applyNumberFormat="1" applyFont="1" applyFill="1" applyBorder="1" applyAlignment="1">
      <alignment vertical="center" wrapText="1"/>
    </xf>
    <xf numFmtId="0" fontId="6" fillId="0" borderId="5" xfId="0" applyFont="1" applyBorder="1" applyAlignment="1">
      <alignment vertical="center" wrapText="1"/>
    </xf>
    <xf numFmtId="165" fontId="6" fillId="0" borderId="5" xfId="0" applyNumberFormat="1" applyFont="1" applyBorder="1" applyAlignment="1">
      <alignment horizontal="center" vertical="center" wrapText="1"/>
    </xf>
    <xf numFmtId="165" fontId="6" fillId="0" borderId="37" xfId="2" applyNumberFormat="1" applyFont="1" applyFill="1" applyBorder="1" applyAlignment="1">
      <alignment horizontal="center" vertical="center" wrapText="1"/>
    </xf>
    <xf numFmtId="164" fontId="5" fillId="0" borderId="8" xfId="0" applyNumberFormat="1" applyFont="1" applyBorder="1" applyAlignment="1">
      <alignment horizontal="center" vertical="center" wrapText="1"/>
    </xf>
    <xf numFmtId="0" fontId="6" fillId="0" borderId="17" xfId="0" applyFont="1" applyBorder="1" applyAlignment="1">
      <alignment horizontal="center" vertical="center" wrapText="1"/>
    </xf>
    <xf numFmtId="0" fontId="6" fillId="0" borderId="17" xfId="0" quotePrefix="1" applyFont="1" applyBorder="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vertical="center" wrapText="1"/>
    </xf>
    <xf numFmtId="165" fontId="6" fillId="0" borderId="0" xfId="0" applyNumberFormat="1" applyFont="1" applyAlignment="1">
      <alignment horizontal="center" vertical="center" wrapText="1"/>
    </xf>
    <xf numFmtId="165" fontId="6" fillId="0" borderId="0" xfId="2" applyNumberFormat="1" applyFont="1" applyFill="1" applyBorder="1" applyAlignment="1">
      <alignment horizontal="center" vertical="center" wrapText="1"/>
    </xf>
    <xf numFmtId="0" fontId="6" fillId="0" borderId="17" xfId="0" applyFont="1" applyBorder="1" applyAlignment="1">
      <alignment horizontal="center" vertical="top" wrapText="1"/>
    </xf>
    <xf numFmtId="0" fontId="6" fillId="0" borderId="17" xfId="0" quotePrefix="1" applyFont="1" applyBorder="1" applyAlignment="1">
      <alignment horizontal="center" vertical="top" wrapText="1"/>
    </xf>
    <xf numFmtId="0" fontId="6" fillId="0" borderId="7" xfId="0" applyFont="1" applyBorder="1" applyAlignment="1">
      <alignment wrapText="1"/>
    </xf>
    <xf numFmtId="0" fontId="6" fillId="0" borderId="7" xfId="0" applyFont="1" applyBorder="1"/>
    <xf numFmtId="0" fontId="5" fillId="0" borderId="17" xfId="0" applyFont="1" applyBorder="1" applyAlignment="1">
      <alignment horizontal="center" vertical="center" wrapText="1"/>
    </xf>
    <xf numFmtId="0" fontId="6" fillId="0" borderId="6" xfId="0" applyFont="1" applyBorder="1" applyAlignment="1">
      <alignment horizontal="center" vertical="top" wrapText="1"/>
    </xf>
    <xf numFmtId="0" fontId="6" fillId="0" borderId="20" xfId="0" applyFont="1" applyBorder="1"/>
    <xf numFmtId="0" fontId="5" fillId="0" borderId="7" xfId="0" applyFont="1" applyBorder="1" applyAlignment="1">
      <alignment horizontal="center" vertical="center" wrapText="1"/>
    </xf>
    <xf numFmtId="0" fontId="5" fillId="0" borderId="6" xfId="0" applyFont="1" applyBorder="1" applyAlignment="1">
      <alignment horizontal="center" vertical="center" wrapText="1"/>
    </xf>
    <xf numFmtId="2" fontId="6" fillId="0" borderId="7" xfId="0" applyNumberFormat="1" applyFont="1" applyBorder="1" applyAlignment="1">
      <alignment horizontal="center" vertical="top" wrapText="1"/>
    </xf>
    <xf numFmtId="0" fontId="6" fillId="0" borderId="6" xfId="0" quotePrefix="1" applyFont="1" applyBorder="1" applyAlignment="1">
      <alignment horizontal="center" vertical="center" wrapText="1"/>
    </xf>
    <xf numFmtId="0" fontId="6" fillId="0" borderId="10" xfId="0" applyFont="1" applyBorder="1" applyAlignment="1">
      <alignment vertical="center" wrapText="1"/>
    </xf>
    <xf numFmtId="0" fontId="6" fillId="0" borderId="0" xfId="0" applyFont="1" applyAlignment="1">
      <alignment horizontal="center" vertical="top" wrapText="1"/>
    </xf>
    <xf numFmtId="0" fontId="6" fillId="0" borderId="26" xfId="0" applyFont="1" applyBorder="1" applyAlignment="1">
      <alignment horizontal="center" vertical="center" wrapText="1"/>
    </xf>
    <xf numFmtId="0" fontId="6" fillId="0" borderId="39" xfId="0" applyFont="1" applyBorder="1" applyAlignment="1">
      <alignment vertical="center" wrapText="1"/>
    </xf>
    <xf numFmtId="165" fontId="6" fillId="0" borderId="10" xfId="0" applyNumberFormat="1" applyFont="1" applyBorder="1" applyAlignment="1">
      <alignment horizontal="center" vertical="center" wrapText="1"/>
    </xf>
    <xf numFmtId="0" fontId="6" fillId="0" borderId="22" xfId="0" applyFont="1" applyBorder="1" applyAlignment="1">
      <alignment horizontal="center" vertical="center" wrapText="1"/>
    </xf>
    <xf numFmtId="0" fontId="5" fillId="0" borderId="6" xfId="0" applyFont="1" applyBorder="1" applyAlignment="1">
      <alignment vertical="center" wrapText="1"/>
    </xf>
    <xf numFmtId="0" fontId="6" fillId="0" borderId="6" xfId="0" applyFont="1" applyBorder="1" applyAlignment="1">
      <alignment vertical="center" wrapText="1"/>
    </xf>
    <xf numFmtId="0" fontId="6" fillId="0" borderId="25" xfId="0" applyFont="1" applyBorder="1" applyAlignment="1">
      <alignment horizontal="center" vertical="center" wrapText="1"/>
    </xf>
    <xf numFmtId="0" fontId="6" fillId="0" borderId="24" xfId="0" applyFont="1" applyBorder="1" applyAlignment="1">
      <alignment horizontal="center" vertical="center" wrapText="1"/>
    </xf>
    <xf numFmtId="0" fontId="6" fillId="0" borderId="1" xfId="0" applyFont="1" applyBorder="1" applyAlignment="1">
      <alignment vertical="center" wrapText="1"/>
    </xf>
    <xf numFmtId="165" fontId="6" fillId="0" borderId="1" xfId="2" applyNumberFormat="1" applyFont="1" applyFill="1" applyBorder="1" applyAlignment="1">
      <alignment horizontal="center" vertical="center" wrapText="1"/>
    </xf>
    <xf numFmtId="164" fontId="5" fillId="0" borderId="1" xfId="2" applyFont="1" applyFill="1" applyBorder="1" applyAlignment="1">
      <alignment horizontal="center" vertical="center" wrapText="1"/>
    </xf>
    <xf numFmtId="0" fontId="6" fillId="0" borderId="0" xfId="0" applyFont="1" applyAlignment="1">
      <alignment horizontal="center"/>
    </xf>
    <xf numFmtId="0" fontId="6" fillId="0" borderId="0" xfId="0" applyFont="1" applyAlignment="1">
      <alignment horizontal="center" vertical="center"/>
    </xf>
    <xf numFmtId="165" fontId="2" fillId="0" borderId="0" xfId="1" applyFont="1" applyFill="1"/>
    <xf numFmtId="0" fontId="3" fillId="0" borderId="18" xfId="0" applyFont="1" applyBorder="1" applyAlignment="1">
      <alignment horizontal="left" vertical="center" wrapText="1"/>
    </xf>
    <xf numFmtId="166" fontId="3" fillId="0" borderId="8" xfId="0" applyNumberFormat="1" applyFont="1" applyBorder="1" applyAlignment="1">
      <alignment horizontal="right" vertical="center"/>
    </xf>
    <xf numFmtId="165" fontId="7" fillId="0" borderId="6" xfId="1" applyFont="1" applyFill="1" applyBorder="1" applyAlignment="1">
      <alignment horizontal="center" vertical="center" wrapText="1"/>
    </xf>
    <xf numFmtId="0" fontId="7" fillId="0" borderId="6" xfId="0" applyFont="1" applyBorder="1" applyAlignment="1">
      <alignment horizontal="center" vertical="center" wrapText="1"/>
    </xf>
    <xf numFmtId="0" fontId="6" fillId="0" borderId="1" xfId="0" applyFont="1" applyBorder="1" applyAlignment="1">
      <alignment horizontal="center" vertical="center" wrapText="1"/>
    </xf>
    <xf numFmtId="165" fontId="6" fillId="0" borderId="6" xfId="1" applyFont="1" applyFill="1" applyBorder="1" applyAlignment="1">
      <alignment horizontal="center" vertical="center" wrapText="1"/>
    </xf>
    <xf numFmtId="166" fontId="6" fillId="0" borderId="6" xfId="2" applyNumberFormat="1" applyFont="1" applyFill="1" applyBorder="1" applyAlignment="1">
      <alignment horizontal="center" vertical="center" wrapText="1"/>
    </xf>
    <xf numFmtId="165" fontId="6" fillId="0" borderId="7" xfId="1" applyFont="1" applyFill="1" applyBorder="1" applyAlignment="1">
      <alignment horizontal="center" vertical="center" wrapText="1"/>
    </xf>
    <xf numFmtId="9" fontId="6" fillId="0" borderId="6" xfId="4" applyFont="1" applyFill="1" applyBorder="1" applyAlignment="1">
      <alignment horizontal="center" vertical="center" wrapText="1"/>
    </xf>
    <xf numFmtId="166" fontId="6" fillId="0" borderId="1" xfId="2" applyNumberFormat="1" applyFont="1" applyFill="1" applyBorder="1" applyAlignment="1">
      <alignment horizontal="center" vertical="center" wrapText="1"/>
    </xf>
    <xf numFmtId="166" fontId="5" fillId="0" borderId="1" xfId="2" applyNumberFormat="1" applyFont="1" applyFill="1" applyBorder="1" applyAlignment="1">
      <alignment horizontal="center" vertical="center" wrapText="1"/>
    </xf>
    <xf numFmtId="0" fontId="6" fillId="0" borderId="0" xfId="0" applyFont="1" applyAlignment="1">
      <alignment vertical="top" wrapText="1"/>
    </xf>
    <xf numFmtId="0" fontId="5" fillId="0" borderId="0" xfId="0" applyFont="1" applyAlignment="1">
      <alignment horizontal="center" vertical="center" wrapText="1"/>
    </xf>
    <xf numFmtId="0" fontId="5" fillId="0" borderId="0" xfId="0" applyFont="1" applyAlignment="1">
      <alignment vertical="center" wrapText="1"/>
    </xf>
    <xf numFmtId="164" fontId="6" fillId="0" borderId="6" xfId="2" applyFont="1" applyFill="1" applyBorder="1" applyAlignment="1">
      <alignment horizontal="right" vertical="center" wrapText="1"/>
    </xf>
    <xf numFmtId="0" fontId="6" fillId="0" borderId="7" xfId="0" applyFont="1" applyBorder="1" applyAlignment="1">
      <alignment horizontal="left" vertical="center" wrapText="1"/>
    </xf>
    <xf numFmtId="164" fontId="6" fillId="0" borderId="7" xfId="2" applyFont="1" applyFill="1" applyBorder="1" applyAlignment="1">
      <alignment horizontal="right" vertical="center" wrapText="1"/>
    </xf>
    <xf numFmtId="0" fontId="14" fillId="0" borderId="0" xfId="0" applyFont="1" applyAlignment="1">
      <alignment wrapText="1"/>
    </xf>
    <xf numFmtId="0" fontId="6" fillId="0" borderId="5" xfId="0" applyFont="1" applyBorder="1" applyAlignment="1">
      <alignment horizontal="left" vertical="center" wrapText="1"/>
    </xf>
    <xf numFmtId="165" fontId="6" fillId="0" borderId="1" xfId="1" applyFont="1" applyFill="1" applyBorder="1" applyAlignment="1">
      <alignment horizontal="center" vertical="center" wrapText="1"/>
    </xf>
    <xf numFmtId="164" fontId="6" fillId="0" borderId="1" xfId="2" applyFont="1" applyFill="1" applyBorder="1" applyAlignment="1">
      <alignment horizontal="right" vertical="center" wrapText="1"/>
    </xf>
    <xf numFmtId="164" fontId="5" fillId="0" borderId="1" xfId="2" applyFont="1" applyFill="1" applyBorder="1" applyAlignment="1">
      <alignment horizontal="right" vertical="center" wrapText="1"/>
    </xf>
    <xf numFmtId="0" fontId="6" fillId="0" borderId="0" xfId="0" applyFont="1" applyAlignment="1">
      <alignment horizontal="left" vertical="center"/>
    </xf>
    <xf numFmtId="165" fontId="6" fillId="0" borderId="0" xfId="1" applyFont="1" applyFill="1" applyAlignment="1">
      <alignment horizontal="center" vertical="center"/>
    </xf>
    <xf numFmtId="0" fontId="6" fillId="0" borderId="21" xfId="0" quotePrefix="1" applyFont="1" applyBorder="1" applyAlignment="1">
      <alignment horizontal="center"/>
    </xf>
    <xf numFmtId="0" fontId="6" fillId="0" borderId="22" xfId="0" quotePrefix="1" applyFont="1" applyBorder="1" applyAlignment="1">
      <alignment horizontal="center"/>
    </xf>
    <xf numFmtId="0" fontId="6" fillId="0" borderId="23" xfId="0" applyFont="1" applyBorder="1" applyAlignment="1">
      <alignment horizontal="center" wrapText="1"/>
    </xf>
    <xf numFmtId="0" fontId="6" fillId="0" borderId="22" xfId="0" applyFont="1" applyBorder="1" applyAlignment="1">
      <alignment horizontal="center"/>
    </xf>
    <xf numFmtId="168" fontId="6" fillId="0" borderId="19" xfId="0" applyNumberFormat="1" applyFont="1" applyBorder="1" applyAlignment="1">
      <alignment horizontal="center"/>
    </xf>
    <xf numFmtId="0" fontId="5" fillId="0" borderId="21" xfId="0" quotePrefix="1" applyFont="1" applyBorder="1" applyAlignment="1">
      <alignment horizontal="center"/>
    </xf>
    <xf numFmtId="0" fontId="5" fillId="0" borderId="22" xfId="0" quotePrefix="1" applyFont="1" applyBorder="1" applyAlignment="1">
      <alignment horizontal="center"/>
    </xf>
    <xf numFmtId="0" fontId="6" fillId="0" borderId="22" xfId="0" quotePrefix="1" applyFont="1" applyBorder="1" applyAlignment="1">
      <alignment horizontal="center" vertical="center" wrapText="1"/>
    </xf>
    <xf numFmtId="0" fontId="6" fillId="0" borderId="22" xfId="0" applyFont="1" applyBorder="1" applyAlignment="1">
      <alignment horizontal="center" vertical="center"/>
    </xf>
    <xf numFmtId="3" fontId="6" fillId="0" borderId="22" xfId="0" applyNumberFormat="1" applyFont="1" applyBorder="1" applyAlignment="1">
      <alignment horizontal="center" vertical="center"/>
    </xf>
    <xf numFmtId="4" fontId="6" fillId="0" borderId="22" xfId="0" applyNumberFormat="1" applyFont="1" applyBorder="1" applyAlignment="1">
      <alignment horizontal="center" vertical="center"/>
    </xf>
    <xf numFmtId="0" fontId="5" fillId="0" borderId="22" xfId="0" quotePrefix="1" applyFont="1" applyBorder="1" applyAlignment="1">
      <alignment horizontal="center" vertical="center" wrapText="1"/>
    </xf>
    <xf numFmtId="165" fontId="6" fillId="0" borderId="22" xfId="1" applyFont="1" applyFill="1" applyBorder="1" applyAlignment="1">
      <alignment horizontal="center" vertical="center" wrapText="1"/>
    </xf>
    <xf numFmtId="0" fontId="5" fillId="0" borderId="10" xfId="0" applyFont="1" applyBorder="1" applyAlignment="1">
      <alignment vertical="center" wrapText="1"/>
    </xf>
    <xf numFmtId="0" fontId="5" fillId="0" borderId="26" xfId="0" applyFont="1" applyBorder="1" applyAlignment="1">
      <alignment horizontal="center" vertical="center" wrapText="1"/>
    </xf>
    <xf numFmtId="164" fontId="5" fillId="0" borderId="28" xfId="0" applyNumberFormat="1" applyFont="1" applyBorder="1" applyAlignment="1">
      <alignment horizontal="center" vertical="center" wrapText="1"/>
    </xf>
    <xf numFmtId="0" fontId="5" fillId="0" borderId="5" xfId="0" applyFont="1" applyBorder="1" applyAlignment="1">
      <alignment vertical="center" wrapText="1"/>
    </xf>
    <xf numFmtId="0" fontId="5" fillId="0" borderId="18" xfId="0" applyFont="1" applyBorder="1" applyAlignment="1">
      <alignment horizontal="center" vertical="center" wrapText="1"/>
    </xf>
    <xf numFmtId="0" fontId="5" fillId="0" borderId="24" xfId="0" applyFont="1" applyBorder="1" applyAlignment="1">
      <alignment horizontal="center" vertical="center" wrapText="1"/>
    </xf>
    <xf numFmtId="0" fontId="6" fillId="0" borderId="22" xfId="0" applyFont="1" applyBorder="1" applyAlignment="1">
      <alignment vertical="center" wrapText="1"/>
    </xf>
    <xf numFmtId="164" fontId="6" fillId="0" borderId="22" xfId="0" applyNumberFormat="1" applyFont="1" applyBorder="1" applyAlignment="1">
      <alignment horizontal="center" vertical="center" wrapText="1"/>
    </xf>
    <xf numFmtId="9" fontId="6" fillId="0" borderId="22" xfId="0" applyNumberFormat="1" applyFont="1" applyBorder="1" applyAlignment="1">
      <alignment horizontal="center" vertical="center"/>
    </xf>
    <xf numFmtId="165" fontId="6" fillId="0" borderId="0" xfId="1" applyFont="1" applyFill="1"/>
    <xf numFmtId="165" fontId="6" fillId="0" borderId="0" xfId="0" applyNumberFormat="1" applyFont="1"/>
    <xf numFmtId="165" fontId="6" fillId="0" borderId="22" xfId="1" applyFont="1" applyFill="1" applyBorder="1" applyAlignment="1">
      <alignment horizontal="center" vertical="center"/>
    </xf>
    <xf numFmtId="164" fontId="6" fillId="0" borderId="23" xfId="0" applyNumberFormat="1" applyFont="1" applyBorder="1" applyAlignment="1">
      <alignment horizontal="center" vertical="center"/>
    </xf>
    <xf numFmtId="165" fontId="6" fillId="0" borderId="23" xfId="1" applyFont="1" applyFill="1" applyBorder="1" applyAlignment="1">
      <alignment horizontal="center" vertical="center" wrapText="1"/>
    </xf>
    <xf numFmtId="164" fontId="5" fillId="0" borderId="6" xfId="0" applyNumberFormat="1" applyFont="1" applyBorder="1" applyAlignment="1">
      <alignment horizontal="center" vertical="center" wrapText="1"/>
    </xf>
    <xf numFmtId="0" fontId="6" fillId="0" borderId="34" xfId="0" applyFont="1" applyBorder="1" applyAlignment="1">
      <alignment horizontal="center" vertical="center" wrapText="1"/>
    </xf>
    <xf numFmtId="164" fontId="6" fillId="0" borderId="26" xfId="2" applyFont="1" applyFill="1" applyBorder="1" applyAlignment="1">
      <alignment horizontal="center" vertical="center" wrapText="1"/>
    </xf>
    <xf numFmtId="0" fontId="16" fillId="0" borderId="6" xfId="0" applyFont="1" applyBorder="1" applyAlignment="1">
      <alignment vertical="center" wrapText="1"/>
    </xf>
    <xf numFmtId="164" fontId="6" fillId="0" borderId="22" xfId="2" applyFont="1" applyFill="1" applyBorder="1" applyAlignment="1">
      <alignment horizontal="center" vertical="center" wrapText="1"/>
    </xf>
    <xf numFmtId="0" fontId="6" fillId="0" borderId="23" xfId="0" applyFont="1" applyBorder="1" applyAlignment="1">
      <alignment horizontal="center" vertical="center" wrapText="1"/>
    </xf>
    <xf numFmtId="164" fontId="6" fillId="0" borderId="23" xfId="2" applyFont="1" applyFill="1" applyBorder="1" applyAlignment="1">
      <alignment horizontal="center" vertical="center" wrapText="1"/>
    </xf>
    <xf numFmtId="164" fontId="6" fillId="0" borderId="23" xfId="0" applyNumberFormat="1" applyFont="1" applyBorder="1" applyAlignment="1">
      <alignment horizontal="center" vertical="center" wrapText="1"/>
    </xf>
    <xf numFmtId="164" fontId="6" fillId="0" borderId="0" xfId="2" applyFont="1" applyFill="1" applyBorder="1" applyAlignment="1">
      <alignment horizontal="center" vertical="center" wrapText="1"/>
    </xf>
    <xf numFmtId="2" fontId="6" fillId="0" borderId="22" xfId="1" applyNumberFormat="1" applyFont="1" applyFill="1" applyBorder="1" applyAlignment="1">
      <alignment horizontal="center" vertical="center" wrapText="1"/>
    </xf>
    <xf numFmtId="9" fontId="6" fillId="0" borderId="23" xfId="0" applyNumberFormat="1" applyFont="1" applyBorder="1" applyAlignment="1">
      <alignment horizontal="center" vertical="center" wrapText="1"/>
    </xf>
    <xf numFmtId="164" fontId="6" fillId="0" borderId="0" xfId="0" applyNumberFormat="1" applyFont="1" applyAlignment="1">
      <alignment horizontal="center" vertical="center" wrapText="1"/>
    </xf>
    <xf numFmtId="0" fontId="17" fillId="0" borderId="0" xfId="0" applyFont="1" applyAlignment="1">
      <alignment horizontal="center" vertical="center" wrapText="1"/>
    </xf>
    <xf numFmtId="0" fontId="17" fillId="0" borderId="0" xfId="0" applyFont="1" applyAlignment="1">
      <alignment horizontal="right" vertical="center" wrapText="1"/>
    </xf>
    <xf numFmtId="0" fontId="14" fillId="0" borderId="0" xfId="0" applyFont="1" applyAlignment="1">
      <alignment vertical="center" wrapText="1"/>
    </xf>
    <xf numFmtId="3" fontId="17" fillId="0" borderId="0" xfId="0" applyNumberFormat="1" applyFont="1" applyAlignment="1">
      <alignment horizontal="right" vertical="center" wrapText="1"/>
    </xf>
    <xf numFmtId="0" fontId="14" fillId="0" borderId="0" xfId="0" applyFont="1" applyAlignment="1">
      <alignment horizontal="right" vertical="center" wrapText="1"/>
    </xf>
    <xf numFmtId="3" fontId="14" fillId="0" borderId="0" xfId="0" applyNumberFormat="1" applyFont="1" applyAlignment="1">
      <alignment horizontal="right" vertical="center" wrapText="1"/>
    </xf>
    <xf numFmtId="0" fontId="14" fillId="0" borderId="0" xfId="0" applyFont="1"/>
    <xf numFmtId="165" fontId="14" fillId="0" borderId="0" xfId="1" applyFont="1" applyFill="1"/>
    <xf numFmtId="164" fontId="6" fillId="0" borderId="0" xfId="0" applyNumberFormat="1" applyFont="1" applyAlignment="1">
      <alignment horizontal="center" vertical="center"/>
    </xf>
    <xf numFmtId="165" fontId="6" fillId="0" borderId="22" xfId="1" applyFont="1" applyFill="1" applyBorder="1" applyAlignment="1">
      <alignment vertical="center" wrapText="1"/>
    </xf>
    <xf numFmtId="164" fontId="5" fillId="0" borderId="24" xfId="2" applyFont="1" applyFill="1" applyBorder="1" applyAlignment="1">
      <alignment horizontal="center" vertical="center" wrapText="1"/>
    </xf>
    <xf numFmtId="164" fontId="5" fillId="0" borderId="12" xfId="2" applyFont="1" applyFill="1" applyBorder="1" applyAlignment="1">
      <alignment horizontal="center" vertical="center" wrapText="1"/>
    </xf>
    <xf numFmtId="164" fontId="6" fillId="0" borderId="6" xfId="2" applyFont="1" applyFill="1" applyBorder="1" applyAlignment="1">
      <alignment vertical="center" wrapText="1"/>
    </xf>
    <xf numFmtId="164" fontId="6" fillId="0" borderId="23" xfId="2" applyFont="1" applyFill="1" applyBorder="1" applyAlignment="1">
      <alignment vertical="center" wrapText="1"/>
    </xf>
    <xf numFmtId="164" fontId="16" fillId="0" borderId="23" xfId="2" applyFont="1" applyFill="1" applyBorder="1" applyAlignment="1">
      <alignment horizontal="center" vertical="center" wrapText="1"/>
    </xf>
    <xf numFmtId="164" fontId="5" fillId="0" borderId="27" xfId="2" applyFont="1" applyFill="1" applyBorder="1" applyAlignment="1">
      <alignment horizontal="center" vertical="center" wrapText="1"/>
    </xf>
    <xf numFmtId="2" fontId="5" fillId="0" borderId="7" xfId="0" applyNumberFormat="1" applyFont="1" applyBorder="1" applyAlignment="1">
      <alignment horizontal="left" vertical="center" wrapText="1"/>
    </xf>
    <xf numFmtId="1" fontId="6" fillId="0" borderId="6" xfId="0" applyNumberFormat="1" applyFont="1" applyBorder="1" applyAlignment="1">
      <alignment horizontal="center" vertical="center" wrapText="1"/>
    </xf>
    <xf numFmtId="1" fontId="6" fillId="0" borderId="1" xfId="0" applyNumberFormat="1" applyFont="1" applyBorder="1" applyAlignment="1">
      <alignment horizontal="center" vertical="center" wrapText="1"/>
    </xf>
    <xf numFmtId="1" fontId="6" fillId="0" borderId="0" xfId="0" applyNumberFormat="1" applyFont="1" applyAlignment="1">
      <alignment horizontal="center" vertical="center"/>
    </xf>
    <xf numFmtId="164" fontId="6" fillId="0" borderId="0" xfId="0" applyNumberFormat="1" applyFont="1"/>
    <xf numFmtId="165" fontId="6" fillId="0" borderId="7" xfId="1" applyFont="1" applyFill="1" applyBorder="1" applyAlignment="1">
      <alignment horizontal="center" vertical="center"/>
    </xf>
    <xf numFmtId="164" fontId="5" fillId="0" borderId="28" xfId="2" applyFont="1" applyFill="1" applyBorder="1" applyAlignment="1">
      <alignment horizontal="center" vertical="center" wrapText="1"/>
    </xf>
    <xf numFmtId="164" fontId="6" fillId="0" borderId="7" xfId="2" applyFont="1" applyFill="1" applyBorder="1" applyAlignment="1">
      <alignment vertical="center" wrapText="1"/>
    </xf>
    <xf numFmtId="0" fontId="10" fillId="0" borderId="7" xfId="0" applyFont="1" applyBorder="1" applyAlignment="1">
      <alignment horizontal="left" vertical="center" wrapText="1"/>
    </xf>
    <xf numFmtId="0" fontId="7" fillId="0" borderId="7" xfId="0" applyFont="1" applyBorder="1" applyAlignment="1">
      <alignment horizontal="center" vertical="center" wrapText="1"/>
    </xf>
    <xf numFmtId="0" fontId="10" fillId="0" borderId="6" xfId="0" applyFont="1" applyBorder="1" applyAlignment="1">
      <alignment vertical="center" wrapText="1"/>
    </xf>
    <xf numFmtId="164" fontId="7" fillId="0" borderId="6" xfId="2" applyFont="1" applyFill="1" applyBorder="1" applyAlignment="1">
      <alignment horizontal="center" vertical="center" wrapText="1"/>
    </xf>
    <xf numFmtId="0" fontId="7" fillId="0" borderId="7" xfId="0" applyFont="1" applyBorder="1" applyAlignment="1">
      <alignment horizontal="left" vertical="center" wrapText="1"/>
    </xf>
    <xf numFmtId="1" fontId="7" fillId="0" borderId="6" xfId="0" applyNumberFormat="1" applyFont="1" applyBorder="1" applyAlignment="1">
      <alignment horizontal="center" vertical="center" wrapText="1"/>
    </xf>
    <xf numFmtId="0" fontId="10" fillId="0" borderId="7" xfId="0" applyFont="1" applyBorder="1" applyAlignment="1">
      <alignment horizontal="center" vertical="center" wrapText="1"/>
    </xf>
    <xf numFmtId="0" fontId="10" fillId="0" borderId="6" xfId="0" applyFont="1" applyBorder="1" applyAlignment="1">
      <alignment horizontal="left" vertical="center" wrapText="1"/>
    </xf>
    <xf numFmtId="0" fontId="7" fillId="0" borderId="6" xfId="0" applyFont="1" applyBorder="1" applyAlignment="1">
      <alignment horizontal="left" vertical="center" wrapText="1"/>
    </xf>
    <xf numFmtId="0" fontId="7" fillId="0" borderId="7" xfId="0" applyFont="1" applyBorder="1" applyAlignment="1">
      <alignment horizontal="left" vertical="top" wrapText="1"/>
    </xf>
    <xf numFmtId="1" fontId="7" fillId="0" borderId="7" xfId="0" applyNumberFormat="1" applyFont="1" applyBorder="1" applyAlignment="1">
      <alignment horizontal="center" vertical="center" wrapText="1"/>
    </xf>
    <xf numFmtId="165" fontId="7" fillId="0" borderId="7" xfId="1" applyFont="1" applyFill="1" applyBorder="1" applyAlignment="1">
      <alignment horizontal="center" vertical="center" wrapText="1"/>
    </xf>
    <xf numFmtId="0" fontId="7" fillId="0" borderId="5" xfId="0" applyFont="1" applyBorder="1" applyAlignment="1">
      <alignment horizontal="left" vertical="center" wrapText="1"/>
    </xf>
    <xf numFmtId="0" fontId="7" fillId="0" borderId="1" xfId="0" applyFont="1" applyBorder="1" applyAlignment="1">
      <alignment horizontal="center" vertical="center" wrapText="1"/>
    </xf>
    <xf numFmtId="0" fontId="7" fillId="0" borderId="1" xfId="0" applyFont="1" applyBorder="1" applyAlignment="1">
      <alignment vertical="center" wrapText="1"/>
    </xf>
    <xf numFmtId="1" fontId="7" fillId="0" borderId="1" xfId="0" applyNumberFormat="1" applyFont="1" applyBorder="1" applyAlignment="1">
      <alignment horizontal="center" vertical="center" wrapText="1"/>
    </xf>
    <xf numFmtId="164" fontId="7" fillId="0" borderId="1" xfId="2" applyFont="1" applyFill="1" applyBorder="1" applyAlignment="1">
      <alignment horizontal="center" vertical="center" wrapText="1"/>
    </xf>
    <xf numFmtId="164" fontId="10" fillId="0" borderId="1" xfId="2" applyFont="1" applyFill="1" applyBorder="1" applyAlignment="1">
      <alignment horizontal="center" vertical="center" wrapText="1"/>
    </xf>
    <xf numFmtId="0" fontId="10" fillId="0" borderId="8"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7" xfId="0" applyFont="1" applyBorder="1" applyAlignment="1">
      <alignment vertical="center" wrapText="1"/>
    </xf>
    <xf numFmtId="164" fontId="7" fillId="0" borderId="7" xfId="2" applyFont="1" applyFill="1" applyBorder="1" applyAlignment="1">
      <alignment horizontal="center" vertical="center" wrapText="1"/>
    </xf>
    <xf numFmtId="0" fontId="7" fillId="0" borderId="7" xfId="0" applyFont="1" applyBorder="1" applyAlignment="1">
      <alignment vertical="center" wrapText="1"/>
    </xf>
    <xf numFmtId="164" fontId="5" fillId="0" borderId="8" xfId="2" applyFont="1" applyFill="1" applyBorder="1" applyAlignment="1">
      <alignment horizontal="center" vertical="center" wrapText="1"/>
    </xf>
    <xf numFmtId="0" fontId="6" fillId="2" borderId="0" xfId="0" applyFont="1" applyFill="1" applyAlignment="1">
      <alignment horizontal="center" vertical="center" wrapText="1"/>
    </xf>
    <xf numFmtId="0" fontId="5" fillId="0" borderId="0" xfId="0" applyFont="1" applyAlignment="1">
      <alignment horizontal="center" vertical="center"/>
    </xf>
    <xf numFmtId="169" fontId="6" fillId="0" borderId="22" xfId="0" applyNumberFormat="1" applyFont="1" applyBorder="1" applyAlignment="1">
      <alignment horizontal="center" vertical="center"/>
    </xf>
    <xf numFmtId="0" fontId="5" fillId="0" borderId="7" xfId="0" quotePrefix="1" applyFont="1" applyBorder="1" applyAlignment="1">
      <alignment horizontal="left" vertical="center" wrapText="1"/>
    </xf>
    <xf numFmtId="0" fontId="6" fillId="0" borderId="7" xfId="0" quotePrefix="1" applyFont="1" applyBorder="1" applyAlignment="1">
      <alignment horizontal="left" vertical="center" wrapText="1"/>
    </xf>
    <xf numFmtId="0" fontId="5" fillId="0" borderId="8" xfId="0" applyFont="1" applyBorder="1" applyAlignment="1">
      <alignment horizontal="right" vertical="center" wrapText="1"/>
    </xf>
    <xf numFmtId="0" fontId="5" fillId="0" borderId="1" xfId="0" applyFont="1" applyBorder="1" applyAlignment="1">
      <alignment horizontal="right" vertical="center" wrapText="1"/>
    </xf>
    <xf numFmtId="9" fontId="6" fillId="0" borderId="6" xfId="0" applyNumberFormat="1" applyFont="1" applyBorder="1" applyAlignment="1">
      <alignment horizontal="center" vertical="center" wrapText="1"/>
    </xf>
    <xf numFmtId="0" fontId="6" fillId="0" borderId="6" xfId="0" applyFont="1" applyBorder="1" applyAlignment="1">
      <alignment horizontal="right" vertical="center" wrapText="1"/>
    </xf>
    <xf numFmtId="0" fontId="6" fillId="0" borderId="7" xfId="0" applyFont="1" applyBorder="1" applyAlignment="1">
      <alignment horizontal="right" wrapText="1"/>
    </xf>
    <xf numFmtId="0" fontId="5" fillId="0" borderId="7" xfId="0" quotePrefix="1" applyFont="1" applyBorder="1" applyAlignment="1">
      <alignment horizontal="center" vertical="center" wrapText="1"/>
    </xf>
    <xf numFmtId="0" fontId="6" fillId="0" borderId="1" xfId="0" applyFont="1" applyBorder="1" applyAlignment="1">
      <alignment horizontal="right" vertical="center" wrapText="1"/>
    </xf>
    <xf numFmtId="0" fontId="6" fillId="0" borderId="7" xfId="0" applyFont="1" applyBorder="1" applyAlignment="1">
      <alignment horizontal="right" vertical="center" wrapText="1"/>
    </xf>
    <xf numFmtId="164" fontId="6" fillId="0" borderId="1" xfId="0" applyNumberFormat="1" applyFont="1" applyBorder="1" applyAlignment="1">
      <alignment horizontal="right" vertical="center" wrapText="1"/>
    </xf>
    <xf numFmtId="166" fontId="6" fillId="0" borderId="6" xfId="0" applyNumberFormat="1" applyFont="1" applyBorder="1" applyAlignment="1">
      <alignment horizontal="right" vertical="center" wrapText="1"/>
    </xf>
    <xf numFmtId="166" fontId="6" fillId="0" borderId="6" xfId="0" applyNumberFormat="1" applyFont="1" applyBorder="1" applyAlignment="1">
      <alignment horizontal="center" vertical="center" wrapText="1"/>
    </xf>
    <xf numFmtId="2" fontId="6" fillId="0" borderId="7" xfId="0" applyNumberFormat="1" applyFont="1" applyBorder="1" applyAlignment="1">
      <alignment horizontal="left" vertical="center" wrapText="1"/>
    </xf>
    <xf numFmtId="0" fontId="6" fillId="0" borderId="0" xfId="0" applyFont="1" applyAlignment="1">
      <alignment horizontal="right"/>
    </xf>
    <xf numFmtId="166" fontId="6" fillId="0" borderId="7" xfId="0" applyNumberFormat="1" applyFont="1" applyBorder="1" applyAlignment="1">
      <alignment horizontal="right" vertical="center" wrapText="1"/>
    </xf>
    <xf numFmtId="166" fontId="6" fillId="0" borderId="7" xfId="0" applyNumberFormat="1" applyFont="1" applyBorder="1" applyAlignment="1">
      <alignment horizontal="center" vertical="center" wrapText="1"/>
    </xf>
    <xf numFmtId="166" fontId="6" fillId="0" borderId="0" xfId="0" applyNumberFormat="1" applyFont="1"/>
    <xf numFmtId="0" fontId="6" fillId="0" borderId="7" xfId="0" applyFont="1" applyBorder="1" applyAlignment="1">
      <alignment horizontal="center" wrapText="1"/>
    </xf>
    <xf numFmtId="0" fontId="6" fillId="0" borderId="17" xfId="0" applyFont="1" applyBorder="1" applyAlignment="1">
      <alignment horizontal="left" vertical="center" wrapText="1"/>
    </xf>
    <xf numFmtId="0" fontId="5" fillId="0" borderId="7" xfId="0" applyFont="1" applyBorder="1"/>
    <xf numFmtId="0" fontId="6" fillId="0" borderId="7" xfId="0" applyFont="1" applyBorder="1" applyAlignment="1">
      <alignment horizontal="center" vertical="center"/>
    </xf>
    <xf numFmtId="169" fontId="6" fillId="0" borderId="7" xfId="0" applyNumberFormat="1" applyFont="1" applyBorder="1" applyAlignment="1">
      <alignment horizontal="center" vertical="center"/>
    </xf>
    <xf numFmtId="4" fontId="6" fillId="0" borderId="7" xfId="0" applyNumberFormat="1" applyFont="1" applyBorder="1" applyAlignment="1">
      <alignment horizontal="center" vertical="center"/>
    </xf>
    <xf numFmtId="167" fontId="5" fillId="0" borderId="21" xfId="0" applyNumberFormat="1" applyFont="1" applyBorder="1" applyAlignment="1">
      <alignment horizontal="left" vertical="center"/>
    </xf>
    <xf numFmtId="167" fontId="6" fillId="0" borderId="21" xfId="0" applyNumberFormat="1" applyFont="1" applyBorder="1" applyAlignment="1">
      <alignment horizontal="left" vertical="center"/>
    </xf>
    <xf numFmtId="0" fontId="6" fillId="0" borderId="20" xfId="0" applyFont="1" applyBorder="1" applyAlignment="1">
      <alignment horizontal="left" vertical="center" wrapText="1"/>
    </xf>
    <xf numFmtId="3" fontId="6" fillId="0" borderId="7" xfId="0" applyNumberFormat="1" applyFont="1" applyBorder="1" applyAlignment="1">
      <alignment horizontal="center" vertical="center"/>
    </xf>
    <xf numFmtId="2" fontId="6" fillId="0" borderId="21" xfId="0" applyNumberFormat="1" applyFont="1" applyBorder="1" applyAlignment="1">
      <alignment horizontal="left" vertical="center" wrapText="1"/>
    </xf>
    <xf numFmtId="0" fontId="8" fillId="0" borderId="7" xfId="0" applyFont="1" applyBorder="1" applyAlignment="1">
      <alignment wrapText="1"/>
    </xf>
    <xf numFmtId="2" fontId="6" fillId="0" borderId="21" xfId="0" quotePrefix="1" applyNumberFormat="1" applyFont="1" applyBorder="1" applyAlignment="1">
      <alignment horizontal="left" vertical="center" wrapText="1"/>
    </xf>
    <xf numFmtId="0" fontId="5" fillId="0" borderId="21" xfId="0" quotePrefix="1" applyFont="1" applyBorder="1" applyAlignment="1">
      <alignment horizontal="left" vertical="center"/>
    </xf>
    <xf numFmtId="0" fontId="6" fillId="0" borderId="21" xfId="0" quotePrefix="1" applyFont="1" applyBorder="1" applyAlignment="1">
      <alignment horizontal="left" vertical="center" wrapText="1"/>
    </xf>
    <xf numFmtId="0" fontId="6" fillId="0" borderId="21" xfId="0" quotePrefix="1" applyFont="1" applyBorder="1" applyAlignment="1">
      <alignment horizontal="left" vertical="center"/>
    </xf>
    <xf numFmtId="0" fontId="5" fillId="0" borderId="7" xfId="0" applyFont="1" applyBorder="1" applyAlignment="1">
      <alignment horizontal="center" wrapText="1"/>
    </xf>
    <xf numFmtId="0" fontId="6" fillId="0" borderId="20" xfId="0" applyFont="1" applyBorder="1" applyAlignment="1">
      <alignment horizontal="left" vertical="center"/>
    </xf>
    <xf numFmtId="0" fontId="6" fillId="0" borderId="7" xfId="0" applyFont="1" applyBorder="1" applyAlignment="1">
      <alignment horizontal="center"/>
    </xf>
    <xf numFmtId="0" fontId="6" fillId="0" borderId="18" xfId="0" applyFont="1" applyBorder="1" applyAlignment="1">
      <alignment horizontal="left" vertical="center" wrapText="1"/>
    </xf>
    <xf numFmtId="167" fontId="6" fillId="0" borderId="21" xfId="0" quotePrefix="1" applyNumberFormat="1" applyFont="1" applyBorder="1" applyAlignment="1">
      <alignment horizontal="left" vertical="center" wrapText="1"/>
    </xf>
    <xf numFmtId="2" fontId="6" fillId="0" borderId="7" xfId="0" applyNumberFormat="1" applyFont="1" applyBorder="1" applyAlignment="1">
      <alignment horizontal="center" wrapText="1"/>
    </xf>
    <xf numFmtId="0" fontId="5" fillId="0" borderId="6" xfId="0" applyFont="1" applyBorder="1" applyAlignment="1">
      <alignment horizontal="left" vertical="center" wrapText="1"/>
    </xf>
    <xf numFmtId="164" fontId="5" fillId="0" borderId="23" xfId="2" applyFont="1" applyFill="1" applyBorder="1" applyAlignment="1">
      <alignment horizontal="center" vertical="center" wrapText="1"/>
    </xf>
    <xf numFmtId="165" fontId="6" fillId="0" borderId="22" xfId="1" applyFont="1" applyFill="1" applyBorder="1"/>
    <xf numFmtId="165" fontId="16" fillId="0" borderId="22" xfId="1" applyFont="1" applyFill="1" applyBorder="1" applyAlignment="1">
      <alignment horizontal="center" vertical="center" wrapText="1"/>
    </xf>
    <xf numFmtId="0" fontId="6" fillId="0" borderId="0" xfId="0" applyFont="1" applyAlignment="1">
      <alignment horizontal="center" wrapText="1"/>
    </xf>
    <xf numFmtId="0" fontId="6" fillId="0" borderId="22" xfId="0" applyFont="1" applyBorder="1" applyAlignment="1">
      <alignment horizontal="left" vertical="center" wrapText="1"/>
    </xf>
    <xf numFmtId="0" fontId="6" fillId="0" borderId="23" xfId="0" applyFont="1" applyBorder="1" applyAlignment="1">
      <alignment vertical="center" wrapText="1"/>
    </xf>
    <xf numFmtId="0" fontId="5" fillId="0" borderId="23" xfId="0" applyFont="1" applyBorder="1" applyAlignment="1">
      <alignment vertical="center" wrapText="1"/>
    </xf>
    <xf numFmtId="0" fontId="5" fillId="0" borderId="22" xfId="0" applyFont="1" applyBorder="1" applyAlignment="1">
      <alignment horizontal="left" vertical="center" wrapText="1"/>
    </xf>
    <xf numFmtId="166" fontId="6" fillId="0" borderId="22" xfId="0" applyNumberFormat="1" applyFont="1" applyBorder="1" applyAlignment="1">
      <alignment vertical="center" wrapText="1"/>
    </xf>
    <xf numFmtId="167" fontId="6" fillId="0" borderId="22" xfId="0" applyNumberFormat="1" applyFont="1" applyBorder="1" applyAlignment="1">
      <alignment horizontal="center" vertical="center" wrapText="1"/>
    </xf>
    <xf numFmtId="167" fontId="18" fillId="0" borderId="22" xfId="0" applyNumberFormat="1" applyFont="1" applyBorder="1" applyAlignment="1">
      <alignment horizontal="center" vertical="center" wrapText="1"/>
    </xf>
    <xf numFmtId="167" fontId="6" fillId="0" borderId="22" xfId="0" applyNumberFormat="1" applyFont="1" applyBorder="1" applyAlignment="1">
      <alignment vertical="center" wrapText="1"/>
    </xf>
    <xf numFmtId="0" fontId="6" fillId="0" borderId="22" xfId="0" applyFont="1" applyBorder="1" applyAlignment="1">
      <alignment horizontal="left" vertical="center"/>
    </xf>
    <xf numFmtId="0" fontId="6" fillId="0" borderId="23" xfId="0" applyFont="1" applyBorder="1"/>
    <xf numFmtId="0" fontId="5" fillId="0" borderId="33" xfId="0" applyFont="1" applyBorder="1" applyAlignment="1">
      <alignment horizontal="left" vertical="center" wrapText="1"/>
    </xf>
    <xf numFmtId="0" fontId="5" fillId="0" borderId="33" xfId="0" applyFont="1" applyBorder="1" applyAlignment="1">
      <alignment horizontal="center" vertical="center" wrapText="1"/>
    </xf>
    <xf numFmtId="0" fontId="18" fillId="0" borderId="22" xfId="0" applyFont="1" applyBorder="1" applyAlignment="1">
      <alignment horizontal="center" vertical="center" wrapText="1"/>
    </xf>
    <xf numFmtId="0" fontId="6" fillId="0" borderId="6" xfId="0" applyFont="1" applyBorder="1" applyAlignment="1">
      <alignment horizontal="left" vertical="center" wrapText="1"/>
    </xf>
    <xf numFmtId="0" fontId="8" fillId="0" borderId="22" xfId="0" applyFont="1" applyBorder="1" applyAlignment="1">
      <alignment horizontal="center" vertical="center" wrapText="1"/>
    </xf>
    <xf numFmtId="0" fontId="18" fillId="0" borderId="0" xfId="0" applyFont="1" applyAlignment="1">
      <alignment horizontal="center" vertical="center" wrapText="1"/>
    </xf>
    <xf numFmtId="0" fontId="5" fillId="0" borderId="22" xfId="0" applyFont="1" applyBorder="1" applyAlignment="1">
      <alignment horizontal="center" vertical="center" wrapText="1"/>
    </xf>
    <xf numFmtId="0" fontId="5" fillId="0" borderId="34" xfId="0" applyFont="1" applyBorder="1" applyAlignment="1">
      <alignment horizontal="center" vertical="center" wrapText="1"/>
    </xf>
    <xf numFmtId="0" fontId="6" fillId="0" borderId="22" xfId="0" applyFont="1" applyBorder="1"/>
    <xf numFmtId="0" fontId="5" fillId="0" borderId="0" xfId="0" applyFont="1" applyAlignment="1">
      <alignment horizontal="left" vertical="center"/>
    </xf>
    <xf numFmtId="0" fontId="5" fillId="0" borderId="23" xfId="0" applyFont="1" applyBorder="1"/>
    <xf numFmtId="0" fontId="6" fillId="0" borderId="35" xfId="0" applyFont="1" applyBorder="1" applyAlignment="1">
      <alignment horizontal="left" vertical="center" wrapText="1"/>
    </xf>
    <xf numFmtId="2" fontId="6" fillId="0" borderId="22" xfId="0" applyNumberFormat="1" applyFont="1" applyBorder="1" applyAlignment="1">
      <alignment horizontal="center" vertical="center" wrapText="1"/>
    </xf>
    <xf numFmtId="166" fontId="6" fillId="0" borderId="22" xfId="0" applyNumberFormat="1" applyFont="1" applyBorder="1" applyAlignment="1">
      <alignment horizontal="center" vertical="center"/>
    </xf>
    <xf numFmtId="0" fontId="16" fillId="0" borderId="0" xfId="0" applyFont="1" applyAlignment="1">
      <alignment vertical="center" wrapText="1"/>
    </xf>
    <xf numFmtId="1" fontId="6" fillId="0" borderId="22" xfId="0" applyNumberFormat="1" applyFont="1" applyBorder="1" applyAlignment="1">
      <alignment horizontal="center" vertical="center" wrapText="1"/>
    </xf>
    <xf numFmtId="0" fontId="6" fillId="0" borderId="34" xfId="0" applyFont="1" applyBorder="1" applyAlignment="1">
      <alignment horizontal="center"/>
    </xf>
    <xf numFmtId="0" fontId="16" fillId="0" borderId="22" xfId="0" applyFont="1" applyBorder="1" applyAlignment="1">
      <alignment horizontal="left" vertical="center" wrapText="1"/>
    </xf>
    <xf numFmtId="0" fontId="16" fillId="0" borderId="22" xfId="0" applyFont="1" applyBorder="1" applyAlignment="1">
      <alignment horizontal="center" vertical="center" wrapText="1"/>
    </xf>
    <xf numFmtId="0" fontId="6" fillId="0" borderId="31" xfId="0" applyFont="1" applyBorder="1" applyAlignment="1">
      <alignment horizontal="center" vertical="center" wrapText="1"/>
    </xf>
    <xf numFmtId="0" fontId="8" fillId="0" borderId="6" xfId="0" applyFont="1" applyBorder="1" applyAlignment="1">
      <alignment vertical="center" wrapText="1"/>
    </xf>
    <xf numFmtId="166" fontId="6" fillId="0" borderId="22" xfId="0" applyNumberFormat="1" applyFont="1" applyBorder="1" applyAlignment="1">
      <alignment horizontal="center" vertical="center" wrapText="1"/>
    </xf>
    <xf numFmtId="0" fontId="7" fillId="0" borderId="7" xfId="0" quotePrefix="1" applyFont="1" applyBorder="1" applyAlignment="1">
      <alignment horizontal="left" vertical="center" wrapText="1"/>
    </xf>
    <xf numFmtId="166" fontId="7" fillId="0" borderId="6" xfId="0" applyNumberFormat="1" applyFont="1" applyBorder="1" applyAlignment="1">
      <alignment horizontal="right" vertical="center" wrapText="1"/>
    </xf>
    <xf numFmtId="0" fontId="7" fillId="0" borderId="26" xfId="0" applyFont="1" applyBorder="1" applyAlignment="1">
      <alignment horizontal="center" vertical="center" wrapText="1"/>
    </xf>
    <xf numFmtId="0" fontId="7" fillId="0" borderId="22" xfId="0" applyFont="1" applyBorder="1" applyAlignment="1">
      <alignment horizontal="center" vertical="center" wrapText="1"/>
    </xf>
    <xf numFmtId="0" fontId="20" fillId="0" borderId="22" xfId="0" applyFont="1" applyBorder="1" applyAlignment="1">
      <alignment horizontal="center" vertical="center" wrapText="1"/>
    </xf>
    <xf numFmtId="0" fontId="7" fillId="0" borderId="22" xfId="0" applyFont="1" applyBorder="1"/>
    <xf numFmtId="0" fontId="10" fillId="0" borderId="23" xfId="0" applyFont="1" applyBorder="1"/>
    <xf numFmtId="0" fontId="7" fillId="0" borderId="0" xfId="0" applyFont="1"/>
    <xf numFmtId="165" fontId="7" fillId="0" borderId="0" xfId="1" applyFont="1" applyFill="1"/>
    <xf numFmtId="165" fontId="7" fillId="0" borderId="0" xfId="0" applyNumberFormat="1" applyFont="1"/>
    <xf numFmtId="0" fontId="6" fillId="2" borderId="0" xfId="0" applyFont="1" applyFill="1"/>
    <xf numFmtId="166" fontId="7" fillId="0" borderId="0" xfId="0" applyNumberFormat="1" applyFont="1"/>
    <xf numFmtId="0" fontId="2" fillId="0" borderId="0" xfId="0" applyFont="1" applyAlignment="1">
      <alignment horizontal="center" vertical="center" wrapText="1"/>
    </xf>
    <xf numFmtId="0" fontId="6" fillId="0" borderId="0" xfId="0" applyFont="1" applyAlignment="1">
      <alignment horizontal="left" vertical="center" wrapText="1"/>
    </xf>
    <xf numFmtId="0" fontId="6" fillId="0" borderId="0" xfId="0" quotePrefix="1" applyFont="1" applyAlignment="1">
      <alignment horizontal="center" vertical="center" wrapText="1"/>
    </xf>
    <xf numFmtId="0" fontId="6" fillId="3" borderId="6" xfId="0" applyFont="1" applyFill="1" applyBorder="1" applyAlignment="1">
      <alignment horizontal="center" vertical="center" wrapText="1"/>
    </xf>
    <xf numFmtId="0" fontId="6" fillId="3" borderId="6" xfId="0" applyFont="1" applyFill="1" applyBorder="1" applyAlignment="1">
      <alignment vertical="center" wrapText="1"/>
    </xf>
    <xf numFmtId="0" fontId="6" fillId="4" borderId="0" xfId="0" applyFont="1" applyFill="1"/>
    <xf numFmtId="0" fontId="6" fillId="5" borderId="0" xfId="0" applyFont="1" applyFill="1"/>
    <xf numFmtId="0" fontId="6" fillId="4" borderId="6" xfId="0" applyFont="1" applyFill="1" applyBorder="1" applyAlignment="1">
      <alignment horizontal="center" vertical="center" wrapText="1"/>
    </xf>
    <xf numFmtId="0" fontId="6" fillId="6" borderId="7" xfId="0" applyFont="1" applyFill="1" applyBorder="1" applyAlignment="1">
      <alignment horizontal="center" vertical="center" wrapText="1"/>
    </xf>
    <xf numFmtId="165" fontId="26" fillId="0" borderId="7" xfId="1" applyFont="1" applyBorder="1" applyAlignment="1">
      <alignment horizontal="center" vertical="center" wrapText="1"/>
    </xf>
    <xf numFmtId="164" fontId="26" fillId="0" borderId="6" xfId="2" applyFont="1" applyBorder="1" applyAlignment="1">
      <alignment horizontal="right" vertical="center" wrapText="1"/>
    </xf>
    <xf numFmtId="0" fontId="26" fillId="0" borderId="6" xfId="0" applyFont="1" applyBorder="1" applyAlignment="1">
      <alignment horizontal="center" vertical="center" wrapText="1"/>
    </xf>
    <xf numFmtId="0" fontId="6" fillId="7" borderId="0" xfId="0" applyFont="1" applyFill="1"/>
    <xf numFmtId="0" fontId="5" fillId="7" borderId="0" xfId="0" applyFont="1" applyFill="1"/>
    <xf numFmtId="0" fontId="6" fillId="0" borderId="1" xfId="0" applyFont="1" applyBorder="1" applyAlignment="1">
      <alignment horizontal="left" vertical="center" wrapText="1"/>
    </xf>
    <xf numFmtId="0" fontId="6" fillId="0" borderId="6" xfId="0" applyFont="1" applyBorder="1" applyAlignment="1">
      <alignment horizontal="center" wrapText="1"/>
    </xf>
    <xf numFmtId="2" fontId="2" fillId="0" borderId="7" xfId="0" applyNumberFormat="1" applyFont="1" applyBorder="1" applyAlignment="1">
      <alignment horizontal="left" vertical="center" wrapText="1"/>
    </xf>
    <xf numFmtId="0" fontId="2" fillId="0" borderId="6" xfId="0" applyFont="1" applyBorder="1" applyAlignment="1">
      <alignment horizontal="center" vertical="center" wrapText="1"/>
    </xf>
    <xf numFmtId="0" fontId="28" fillId="0" borderId="0" xfId="0" applyFont="1"/>
    <xf numFmtId="0" fontId="2" fillId="0" borderId="7" xfId="0" applyFont="1" applyBorder="1" applyAlignment="1">
      <alignment horizontal="center" vertical="center" wrapText="1"/>
    </xf>
    <xf numFmtId="165" fontId="2" fillId="0" borderId="6" xfId="1" applyFont="1" applyFill="1" applyBorder="1" applyAlignment="1">
      <alignment horizontal="center" vertical="center" wrapText="1"/>
    </xf>
    <xf numFmtId="164" fontId="2" fillId="0" borderId="6" xfId="2" applyFont="1" applyFill="1" applyBorder="1" applyAlignment="1">
      <alignment horizontal="center" vertical="center" wrapText="1"/>
    </xf>
    <xf numFmtId="0" fontId="2" fillId="0" borderId="7" xfId="0" applyFont="1" applyBorder="1" applyAlignment="1">
      <alignment horizontal="left" vertical="center" wrapText="1"/>
    </xf>
    <xf numFmtId="0" fontId="2" fillId="0" borderId="6" xfId="0" applyFont="1" applyBorder="1" applyAlignment="1">
      <alignment vertical="center" wrapText="1"/>
    </xf>
    <xf numFmtId="0" fontId="6" fillId="5" borderId="0" xfId="0" applyFont="1" applyFill="1" applyAlignment="1">
      <alignment wrapText="1"/>
    </xf>
    <xf numFmtId="0" fontId="29" fillId="0" borderId="7" xfId="0" applyFont="1" applyBorder="1" applyAlignment="1">
      <alignment horizontal="left" vertical="center" wrapText="1"/>
    </xf>
    <xf numFmtId="0" fontId="30" fillId="0" borderId="6" xfId="0" applyFont="1" applyBorder="1" applyAlignment="1">
      <alignment horizontal="center" vertical="center" wrapText="1"/>
    </xf>
    <xf numFmtId="0" fontId="30" fillId="0" borderId="7" xfId="0" applyFont="1" applyBorder="1" applyAlignment="1">
      <alignment horizontal="left" vertical="center" wrapText="1"/>
    </xf>
    <xf numFmtId="0" fontId="30" fillId="0" borderId="0" xfId="0" applyFont="1"/>
    <xf numFmtId="164" fontId="31" fillId="0" borderId="6" xfId="2" applyFont="1" applyBorder="1" applyAlignment="1">
      <alignment horizontal="center" vertical="center" wrapText="1"/>
    </xf>
    <xf numFmtId="165" fontId="31" fillId="0" borderId="6" xfId="1" applyFont="1" applyBorder="1" applyAlignment="1">
      <alignment horizontal="center" vertical="center" wrapText="1"/>
    </xf>
    <xf numFmtId="0" fontId="31" fillId="0" borderId="7" xfId="0" applyFont="1" applyBorder="1" applyAlignment="1">
      <alignment horizontal="center" vertical="center" wrapText="1"/>
    </xf>
    <xf numFmtId="0" fontId="31" fillId="0" borderId="6" xfId="0" applyFont="1" applyBorder="1" applyAlignment="1">
      <alignment horizontal="center" vertical="center" wrapText="1"/>
    </xf>
    <xf numFmtId="2" fontId="31" fillId="0" borderId="7" xfId="0" applyNumberFormat="1" applyFont="1" applyBorder="1" applyAlignment="1">
      <alignment horizontal="left" vertical="center" wrapText="1"/>
    </xf>
    <xf numFmtId="0" fontId="29" fillId="0" borderId="7" xfId="0" applyFont="1" applyBorder="1" applyAlignment="1">
      <alignment horizontal="center" vertical="center" wrapText="1"/>
    </xf>
    <xf numFmtId="165" fontId="30" fillId="0" borderId="22" xfId="1" applyFont="1" applyBorder="1" applyAlignment="1">
      <alignment horizontal="center" vertical="center"/>
    </xf>
    <xf numFmtId="0" fontId="30" fillId="0" borderId="22" xfId="0" applyFont="1" applyBorder="1" applyAlignment="1">
      <alignment horizontal="center" vertical="center" wrapText="1"/>
    </xf>
    <xf numFmtId="2" fontId="6" fillId="3" borderId="7" xfId="0" applyNumberFormat="1" applyFont="1" applyFill="1" applyBorder="1" applyAlignment="1">
      <alignment horizontal="left" vertical="center" wrapText="1"/>
    </xf>
    <xf numFmtId="0" fontId="6" fillId="3" borderId="6" xfId="0" quotePrefix="1" applyFont="1" applyFill="1" applyBorder="1" applyAlignment="1">
      <alignment horizontal="center" vertical="center" wrapText="1"/>
    </xf>
    <xf numFmtId="165" fontId="6" fillId="3" borderId="6" xfId="1" applyFont="1" applyFill="1" applyBorder="1" applyAlignment="1">
      <alignment horizontal="center" vertical="center" wrapText="1"/>
    </xf>
    <xf numFmtId="164" fontId="6" fillId="3" borderId="6" xfId="2" applyFont="1" applyFill="1" applyBorder="1" applyAlignment="1">
      <alignment horizontal="right" vertical="center" wrapText="1"/>
    </xf>
    <xf numFmtId="0" fontId="6" fillId="3" borderId="0" xfId="0" applyFont="1" applyFill="1"/>
    <xf numFmtId="2" fontId="16" fillId="0" borderId="22" xfId="0" applyNumberFormat="1" applyFont="1" applyBorder="1" applyAlignment="1">
      <alignment horizontal="left" vertical="center" wrapText="1"/>
    </xf>
    <xf numFmtId="0" fontId="5" fillId="0" borderId="39" xfId="0" applyFont="1" applyBorder="1" applyAlignment="1">
      <alignment vertical="center" wrapText="1"/>
    </xf>
    <xf numFmtId="165" fontId="6" fillId="0" borderId="22" xfId="0" applyNumberFormat="1" applyFont="1" applyBorder="1" applyAlignment="1">
      <alignment horizontal="center" vertical="center"/>
    </xf>
    <xf numFmtId="0" fontId="6" fillId="0" borderId="17" xfId="0" applyFont="1" applyBorder="1" applyAlignment="1">
      <alignment vertical="center" wrapText="1"/>
    </xf>
    <xf numFmtId="0" fontId="29" fillId="0" borderId="0" xfId="0" applyFont="1" applyAlignment="1">
      <alignment vertical="center" wrapText="1"/>
    </xf>
    <xf numFmtId="0" fontId="6" fillId="0" borderId="17" xfId="0" applyFont="1" applyBorder="1" applyAlignment="1">
      <alignment horizontal="left" vertical="top" wrapText="1"/>
    </xf>
    <xf numFmtId="0" fontId="21" fillId="0" borderId="20" xfId="0" applyFont="1" applyBorder="1"/>
    <xf numFmtId="0" fontId="6" fillId="0" borderId="34" xfId="0" applyFont="1" applyBorder="1" applyAlignment="1">
      <alignment vertical="center" wrapText="1"/>
    </xf>
    <xf numFmtId="0" fontId="6" fillId="0" borderId="34" xfId="0" applyFont="1" applyBorder="1" applyAlignment="1">
      <alignment horizontal="left" vertical="center" wrapText="1"/>
    </xf>
    <xf numFmtId="0" fontId="4" fillId="0" borderId="34" xfId="0" applyFont="1" applyBorder="1" applyAlignment="1">
      <alignment horizontal="justify" vertical="center" wrapText="1"/>
    </xf>
    <xf numFmtId="0" fontId="4" fillId="0" borderId="34" xfId="0" applyFont="1" applyBorder="1" applyAlignment="1">
      <alignment horizontal="justify" vertical="center"/>
    </xf>
    <xf numFmtId="0" fontId="30" fillId="0" borderId="34" xfId="0" applyFont="1" applyBorder="1" applyAlignment="1">
      <alignment vertical="center" wrapText="1"/>
    </xf>
    <xf numFmtId="0" fontId="6" fillId="0" borderId="23" xfId="0" applyFont="1" applyBorder="1" applyAlignment="1">
      <alignment horizontal="center" vertical="center"/>
    </xf>
    <xf numFmtId="0" fontId="6" fillId="0" borderId="40" xfId="0" applyFont="1" applyBorder="1" applyAlignment="1">
      <alignment horizontal="center" vertical="center" wrapText="1"/>
    </xf>
    <xf numFmtId="165" fontId="6" fillId="0" borderId="23" xfId="0" applyNumberFormat="1" applyFont="1" applyBorder="1" applyAlignment="1">
      <alignment horizontal="center" vertical="center" wrapText="1"/>
    </xf>
    <xf numFmtId="9" fontId="6" fillId="0" borderId="23" xfId="0" applyNumberFormat="1" applyFont="1" applyBorder="1" applyAlignment="1">
      <alignment horizontal="center" vertical="center"/>
    </xf>
    <xf numFmtId="0" fontId="7" fillId="0" borderId="23" xfId="0" applyFont="1" applyBorder="1" applyAlignment="1">
      <alignment horizontal="center" vertical="center" wrapText="1"/>
    </xf>
    <xf numFmtId="165" fontId="6" fillId="0" borderId="23" xfId="1" applyFont="1" applyFill="1" applyBorder="1" applyAlignment="1">
      <alignment horizontal="center" vertical="center"/>
    </xf>
    <xf numFmtId="164" fontId="5" fillId="0" borderId="50" xfId="2" applyFont="1" applyFill="1" applyBorder="1" applyAlignment="1">
      <alignment horizontal="center" vertical="center" wrapText="1"/>
    </xf>
    <xf numFmtId="0" fontId="6" fillId="0" borderId="43" xfId="0" applyFont="1" applyBorder="1" applyAlignment="1">
      <alignment horizontal="center" vertical="center" wrapText="1"/>
    </xf>
    <xf numFmtId="0" fontId="6" fillId="0" borderId="51" xfId="0" applyFont="1" applyBorder="1" applyAlignment="1">
      <alignment horizontal="center" vertical="center" wrapText="1"/>
    </xf>
    <xf numFmtId="0" fontId="5" fillId="0" borderId="52" xfId="0" applyFont="1" applyBorder="1" applyAlignment="1">
      <alignment vertical="center" wrapText="1"/>
    </xf>
    <xf numFmtId="164" fontId="6" fillId="0" borderId="40" xfId="2" applyFont="1" applyFill="1" applyBorder="1" applyAlignment="1">
      <alignment horizontal="center" vertical="center" wrapText="1"/>
    </xf>
    <xf numFmtId="0" fontId="6" fillId="0" borderId="33" xfId="0" applyFont="1" applyBorder="1" applyAlignment="1">
      <alignment horizontal="center" vertical="center" wrapText="1"/>
    </xf>
    <xf numFmtId="2" fontId="5" fillId="0" borderId="33" xfId="0" applyNumberFormat="1" applyFont="1" applyBorder="1" applyAlignment="1">
      <alignment horizontal="center" vertical="center" wrapText="1"/>
    </xf>
    <xf numFmtId="164" fontId="7" fillId="0" borderId="23" xfId="2" applyFont="1" applyFill="1" applyBorder="1" applyAlignment="1">
      <alignment horizontal="center" vertical="center" wrapText="1"/>
    </xf>
    <xf numFmtId="0" fontId="5" fillId="0" borderId="53" xfId="0" applyFont="1" applyBorder="1" applyAlignment="1">
      <alignment horizontal="center" vertical="center" wrapText="1"/>
    </xf>
    <xf numFmtId="0" fontId="5" fillId="0" borderId="50" xfId="0" applyFont="1" applyBorder="1" applyAlignment="1">
      <alignment horizontal="center" vertical="center" wrapText="1"/>
    </xf>
    <xf numFmtId="0" fontId="6" fillId="0" borderId="50" xfId="0" applyFont="1" applyBorder="1" applyAlignment="1">
      <alignment horizontal="center" vertical="center" wrapText="1"/>
    </xf>
    <xf numFmtId="0" fontId="6" fillId="0" borderId="46" xfId="0" applyFont="1" applyBorder="1" applyAlignment="1">
      <alignment vertical="center" wrapText="1"/>
    </xf>
    <xf numFmtId="0" fontId="6" fillId="0" borderId="41" xfId="0" applyFont="1" applyBorder="1" applyAlignment="1">
      <alignment horizontal="center" vertical="center" wrapText="1"/>
    </xf>
    <xf numFmtId="164" fontId="6" fillId="0" borderId="41" xfId="2" applyFont="1" applyFill="1" applyBorder="1" applyAlignment="1">
      <alignment horizontal="center" vertical="center" wrapText="1"/>
    </xf>
    <xf numFmtId="0" fontId="5" fillId="0" borderId="34" xfId="0" applyFont="1" applyBorder="1" applyAlignment="1">
      <alignment wrapText="1"/>
    </xf>
    <xf numFmtId="0" fontId="5" fillId="0" borderId="0" xfId="0" applyFont="1" applyAlignment="1">
      <alignment horizontal="left" vertical="center" wrapText="1"/>
    </xf>
    <xf numFmtId="0" fontId="6" fillId="0" borderId="25" xfId="0" applyFont="1" applyBorder="1" applyAlignment="1">
      <alignment vertical="center" wrapText="1"/>
    </xf>
    <xf numFmtId="0" fontId="32" fillId="0" borderId="22" xfId="0" quotePrefix="1" applyFont="1" applyBorder="1" applyAlignment="1">
      <alignment horizontal="center" vertical="center" wrapText="1"/>
    </xf>
    <xf numFmtId="0" fontId="32" fillId="0" borderId="6" xfId="0" applyFont="1" applyBorder="1" applyAlignment="1">
      <alignment vertical="center" wrapText="1"/>
    </xf>
    <xf numFmtId="0" fontId="33" fillId="0" borderId="22" xfId="0" quotePrefix="1" applyFont="1" applyBorder="1" applyAlignment="1">
      <alignment horizontal="center" vertical="center" wrapText="1"/>
    </xf>
    <xf numFmtId="0" fontId="33" fillId="0" borderId="6" xfId="0" applyFont="1" applyBorder="1" applyAlignment="1">
      <alignment vertical="center" wrapText="1"/>
    </xf>
    <xf numFmtId="0" fontId="7" fillId="2" borderId="0" xfId="0" applyFont="1" applyFill="1"/>
    <xf numFmtId="165" fontId="7" fillId="2" borderId="0" xfId="1" applyFont="1" applyFill="1"/>
    <xf numFmtId="0" fontId="33" fillId="0" borderId="7" xfId="0" applyFont="1" applyBorder="1" applyAlignment="1">
      <alignment horizontal="left" vertical="center" wrapText="1"/>
    </xf>
    <xf numFmtId="0" fontId="32" fillId="0" borderId="7" xfId="0" applyFont="1" applyBorder="1" applyAlignment="1">
      <alignment horizontal="left" vertical="center" wrapText="1"/>
    </xf>
    <xf numFmtId="0" fontId="32" fillId="0" borderId="7" xfId="0" applyFont="1" applyBorder="1" applyAlignment="1">
      <alignment horizontal="center" vertical="center" wrapText="1"/>
    </xf>
    <xf numFmtId="0" fontId="7" fillId="0" borderId="22" xfId="0" applyFont="1" applyBorder="1" applyAlignment="1">
      <alignment horizontal="center" vertical="center"/>
    </xf>
    <xf numFmtId="0" fontId="33" fillId="0" borderId="0" xfId="0" applyFont="1"/>
    <xf numFmtId="0" fontId="33" fillId="0" borderId="6" xfId="0" applyFont="1" applyBorder="1" applyAlignment="1">
      <alignment horizontal="center" wrapText="1"/>
    </xf>
    <xf numFmtId="0" fontId="33" fillId="0" borderId="6" xfId="0" applyFont="1" applyBorder="1" applyAlignment="1">
      <alignment horizontal="left" vertical="center" wrapText="1"/>
    </xf>
    <xf numFmtId="0" fontId="33" fillId="0" borderId="6" xfId="0" applyFont="1" applyBorder="1" applyAlignment="1">
      <alignment horizontal="center" vertical="center" wrapText="1"/>
    </xf>
    <xf numFmtId="164" fontId="6" fillId="0" borderId="0" xfId="2" applyFont="1" applyFill="1" applyBorder="1" applyAlignment="1">
      <alignment vertical="center" wrapText="1"/>
    </xf>
    <xf numFmtId="0" fontId="6" fillId="3" borderId="7" xfId="0" applyFont="1" applyFill="1" applyBorder="1" applyAlignment="1">
      <alignment horizontal="center" vertical="center" wrapText="1"/>
    </xf>
    <xf numFmtId="0" fontId="6" fillId="3" borderId="22" xfId="0" quotePrefix="1" applyFont="1" applyFill="1" applyBorder="1" applyAlignment="1">
      <alignment horizontal="center" vertical="center" wrapText="1"/>
    </xf>
    <xf numFmtId="0" fontId="6" fillId="3" borderId="0" xfId="0" applyFont="1" applyFill="1" applyAlignment="1">
      <alignment horizontal="center" vertical="center" wrapText="1"/>
    </xf>
    <xf numFmtId="0" fontId="6" fillId="3" borderId="22" xfId="0" applyFont="1" applyFill="1" applyBorder="1" applyAlignment="1">
      <alignment horizontal="center" vertical="center" wrapText="1"/>
    </xf>
    <xf numFmtId="164" fontId="6" fillId="3" borderId="0" xfId="2" applyFont="1" applyFill="1" applyBorder="1" applyAlignment="1">
      <alignment horizontal="center" vertical="center" wrapText="1"/>
    </xf>
    <xf numFmtId="0" fontId="2" fillId="3" borderId="0" xfId="0" applyFont="1" applyFill="1" applyAlignment="1">
      <alignment wrapText="1"/>
    </xf>
    <xf numFmtId="165" fontId="6" fillId="3" borderId="22" xfId="1" applyFont="1" applyFill="1" applyBorder="1" applyAlignment="1">
      <alignment horizontal="center" vertical="center" wrapText="1"/>
    </xf>
    <xf numFmtId="0" fontId="6" fillId="3" borderId="0" xfId="0" applyFont="1" applyFill="1" applyAlignment="1">
      <alignment vertical="center" wrapText="1"/>
    </xf>
    <xf numFmtId="0" fontId="6" fillId="0" borderId="34" xfId="0" applyFont="1" applyBorder="1" applyAlignment="1">
      <alignment horizontal="justify" vertical="center"/>
    </xf>
    <xf numFmtId="0" fontId="8" fillId="0" borderId="34" xfId="0" applyFont="1" applyBorder="1" applyAlignment="1">
      <alignment horizontal="justify" vertical="center"/>
    </xf>
    <xf numFmtId="0" fontId="6" fillId="0" borderId="18" xfId="0" applyFont="1" applyBorder="1" applyAlignment="1">
      <alignment vertical="center" wrapText="1"/>
    </xf>
    <xf numFmtId="0" fontId="2" fillId="0" borderId="0" xfId="0" applyFont="1" applyAlignment="1">
      <alignment vertical="center" wrapText="1"/>
    </xf>
    <xf numFmtId="167" fontId="6" fillId="0" borderId="21" xfId="0" applyNumberFormat="1" applyFont="1" applyBorder="1" applyAlignment="1">
      <alignment horizontal="left" vertical="center" wrapText="1"/>
    </xf>
    <xf numFmtId="0" fontId="5" fillId="0" borderId="7" xfId="0" applyFont="1" applyBorder="1" applyAlignment="1">
      <alignment wrapText="1"/>
    </xf>
    <xf numFmtId="2" fontId="5" fillId="0" borderId="21" xfId="0" applyNumberFormat="1" applyFont="1" applyBorder="1" applyAlignment="1">
      <alignment horizontal="left" vertical="center" wrapText="1"/>
    </xf>
    <xf numFmtId="0" fontId="5" fillId="0" borderId="7" xfId="0" applyFont="1" applyBorder="1" applyAlignment="1">
      <alignment horizontal="center" vertical="center"/>
    </xf>
    <xf numFmtId="3" fontId="5" fillId="0" borderId="7" xfId="0" applyNumberFormat="1" applyFont="1" applyBorder="1" applyAlignment="1">
      <alignment horizontal="center" vertical="center"/>
    </xf>
    <xf numFmtId="4" fontId="5" fillId="0" borderId="7" xfId="0" applyNumberFormat="1" applyFont="1" applyBorder="1" applyAlignment="1">
      <alignment horizontal="center" vertical="center"/>
    </xf>
    <xf numFmtId="168" fontId="5" fillId="0" borderId="19" xfId="0" applyNumberFormat="1" applyFont="1" applyBorder="1" applyAlignment="1">
      <alignment horizontal="center"/>
    </xf>
    <xf numFmtId="0" fontId="6" fillId="0" borderId="23" xfId="0" applyFont="1" applyBorder="1" applyAlignment="1">
      <alignment horizontal="center"/>
    </xf>
    <xf numFmtId="0" fontId="5" fillId="0" borderId="23" xfId="0" applyFont="1" applyBorder="1" applyAlignment="1">
      <alignment horizontal="center" vertical="center" wrapText="1"/>
    </xf>
    <xf numFmtId="0" fontId="5" fillId="0" borderId="22" xfId="0" applyFont="1" applyBorder="1" applyAlignment="1">
      <alignment horizontal="center" vertical="center"/>
    </xf>
    <xf numFmtId="0" fontId="10" fillId="0" borderId="22" xfId="0" applyFont="1" applyBorder="1" applyAlignment="1">
      <alignment horizontal="center" vertical="center"/>
    </xf>
    <xf numFmtId="0" fontId="5" fillId="0" borderId="34" xfId="0" applyFont="1" applyBorder="1" applyAlignment="1">
      <alignment horizontal="left" vertical="center" wrapText="1"/>
    </xf>
    <xf numFmtId="0" fontId="14" fillId="0" borderId="0" xfId="0" applyFont="1" applyAlignment="1">
      <alignment horizontal="left" vertical="center"/>
    </xf>
    <xf numFmtId="2" fontId="5" fillId="0" borderId="34" xfId="0" applyNumberFormat="1" applyFont="1" applyBorder="1" applyAlignment="1">
      <alignment horizontal="left" vertical="center" wrapText="1"/>
    </xf>
    <xf numFmtId="2" fontId="5" fillId="0" borderId="0" xfId="0" applyNumberFormat="1" applyFont="1" applyAlignment="1">
      <alignment horizontal="left" vertical="center" wrapText="1"/>
    </xf>
    <xf numFmtId="0" fontId="10" fillId="0" borderId="0" xfId="0" applyFont="1" applyAlignment="1">
      <alignment horizontal="left" vertical="center"/>
    </xf>
    <xf numFmtId="0" fontId="6" fillId="0" borderId="54" xfId="0" applyFont="1" applyBorder="1" applyAlignment="1">
      <alignment horizontal="left" vertical="center" wrapText="1"/>
    </xf>
    <xf numFmtId="0" fontId="6" fillId="0" borderId="34" xfId="0" applyFont="1" applyBorder="1" applyAlignment="1">
      <alignment horizontal="left" vertical="center"/>
    </xf>
    <xf numFmtId="0" fontId="5" fillId="0" borderId="17" xfId="0" applyFont="1" applyBorder="1" applyAlignment="1">
      <alignment horizontal="left" vertical="center" wrapText="1"/>
    </xf>
    <xf numFmtId="164" fontId="6" fillId="0" borderId="55" xfId="2" applyFont="1" applyFill="1" applyBorder="1" applyAlignment="1">
      <alignment horizontal="center" vertical="center" wrapText="1"/>
    </xf>
    <xf numFmtId="0" fontId="5" fillId="0" borderId="0" xfId="0" applyFont="1"/>
    <xf numFmtId="0" fontId="10" fillId="0" borderId="0" xfId="0" applyFont="1"/>
    <xf numFmtId="0" fontId="7" fillId="0" borderId="22" xfId="0" applyFont="1" applyBorder="1" applyAlignment="1">
      <alignment horizontal="center"/>
    </xf>
    <xf numFmtId="0" fontId="22" fillId="0" borderId="22" xfId="0" applyFont="1" applyBorder="1" applyAlignment="1">
      <alignment horizontal="center" vertical="center" wrapText="1"/>
    </xf>
    <xf numFmtId="0" fontId="18" fillId="0" borderId="24" xfId="0" applyFont="1" applyBorder="1" applyAlignment="1">
      <alignment horizontal="center" vertical="center" wrapText="1"/>
    </xf>
    <xf numFmtId="165" fontId="5" fillId="0" borderId="22" xfId="1" applyFont="1" applyFill="1" applyBorder="1" applyAlignment="1">
      <alignment horizontal="center" vertical="center" wrapText="1"/>
    </xf>
    <xf numFmtId="0" fontId="5" fillId="0" borderId="26" xfId="0" applyFont="1" applyBorder="1" applyAlignment="1">
      <alignment vertical="center" wrapText="1"/>
    </xf>
    <xf numFmtId="0" fontId="5" fillId="0" borderId="22" xfId="0" applyFont="1" applyBorder="1" applyAlignment="1">
      <alignment vertical="center" wrapText="1"/>
    </xf>
    <xf numFmtId="0" fontId="6" fillId="0" borderId="24" xfId="0" applyFont="1" applyBorder="1" applyAlignment="1">
      <alignment vertical="center" wrapText="1"/>
    </xf>
    <xf numFmtId="164" fontId="6" fillId="0" borderId="24" xfId="2" applyFont="1" applyFill="1" applyBorder="1" applyAlignment="1">
      <alignment horizontal="center" vertical="center" wrapText="1"/>
    </xf>
    <xf numFmtId="0" fontId="7" fillId="0" borderId="0" xfId="0" applyFont="1" applyAlignment="1">
      <alignment horizontal="center" vertical="center" wrapText="1"/>
    </xf>
    <xf numFmtId="0" fontId="7" fillId="0" borderId="22" xfId="0" applyFont="1" applyBorder="1" applyAlignment="1">
      <alignment vertical="center" wrapText="1"/>
    </xf>
    <xf numFmtId="166" fontId="7" fillId="0" borderId="56" xfId="0" applyNumberFormat="1" applyFont="1" applyBorder="1" applyAlignment="1">
      <alignment vertical="center" wrapText="1"/>
    </xf>
    <xf numFmtId="0" fontId="2" fillId="0" borderId="56" xfId="0" applyFont="1" applyBorder="1" applyAlignment="1">
      <alignment horizontal="left" vertical="center" wrapText="1" indent="7"/>
    </xf>
    <xf numFmtId="166" fontId="2" fillId="0" borderId="56" xfId="0" applyNumberFormat="1" applyFont="1" applyBorder="1" applyAlignment="1">
      <alignment vertical="center" wrapText="1"/>
    </xf>
    <xf numFmtId="0" fontId="3" fillId="0" borderId="17" xfId="0" applyFont="1" applyBorder="1" applyAlignment="1">
      <alignment vertical="center" wrapText="1"/>
    </xf>
    <xf numFmtId="166" fontId="2" fillId="0" borderId="57" xfId="0" applyNumberFormat="1" applyFont="1" applyBorder="1" applyAlignment="1">
      <alignment vertical="center" wrapText="1"/>
    </xf>
    <xf numFmtId="166" fontId="2" fillId="0" borderId="58" xfId="0" applyNumberFormat="1" applyFont="1" applyBorder="1" applyAlignment="1">
      <alignment vertical="center" wrapText="1"/>
    </xf>
    <xf numFmtId="0" fontId="2" fillId="0" borderId="59" xfId="0" applyFont="1" applyBorder="1" applyAlignment="1">
      <alignment horizontal="left" vertical="center" wrapText="1" indent="7"/>
    </xf>
    <xf numFmtId="0" fontId="3" fillId="0" borderId="34" xfId="0" applyFont="1" applyBorder="1" applyAlignment="1">
      <alignment vertical="center" wrapText="1"/>
    </xf>
    <xf numFmtId="166" fontId="2" fillId="0" borderId="60" xfId="0" applyNumberFormat="1" applyFont="1" applyBorder="1" applyAlignment="1">
      <alignment vertical="center" wrapText="1"/>
    </xf>
    <xf numFmtId="166" fontId="2" fillId="0" borderId="61" xfId="0" applyNumberFormat="1" applyFont="1" applyBorder="1" applyAlignment="1">
      <alignment vertical="center" wrapText="1"/>
    </xf>
    <xf numFmtId="0" fontId="2" fillId="0" borderId="17" xfId="0" applyFont="1" applyBorder="1" applyAlignment="1">
      <alignment horizontal="left" vertical="center" wrapText="1" indent="7"/>
    </xf>
    <xf numFmtId="166" fontId="2" fillId="0" borderId="62" xfId="0" applyNumberFormat="1" applyFont="1" applyBorder="1" applyAlignment="1">
      <alignment vertical="center" wrapText="1"/>
    </xf>
    <xf numFmtId="0" fontId="3" fillId="0" borderId="17" xfId="0" applyFont="1" applyBorder="1" applyAlignment="1">
      <alignment horizontal="left" vertical="center" wrapText="1"/>
    </xf>
    <xf numFmtId="0" fontId="12" fillId="0" borderId="18" xfId="0" applyFont="1" applyBorder="1" applyAlignment="1">
      <alignment horizontal="left" vertical="center" wrapText="1"/>
    </xf>
    <xf numFmtId="166" fontId="2" fillId="0" borderId="63" xfId="0" applyNumberFormat="1" applyFont="1" applyBorder="1" applyAlignment="1">
      <alignment vertical="center" wrapText="1"/>
    </xf>
    <xf numFmtId="166" fontId="2" fillId="0" borderId="64" xfId="0" applyNumberFormat="1" applyFont="1" applyBorder="1" applyAlignment="1">
      <alignment vertical="center" wrapText="1"/>
    </xf>
    <xf numFmtId="164" fontId="6" fillId="3" borderId="6" xfId="2" applyFont="1" applyFill="1" applyBorder="1" applyAlignment="1">
      <alignment horizontal="center" vertical="center" wrapText="1"/>
    </xf>
    <xf numFmtId="0" fontId="6" fillId="3" borderId="7" xfId="0" applyFont="1" applyFill="1" applyBorder="1" applyAlignment="1">
      <alignment vertical="center" wrapText="1"/>
    </xf>
    <xf numFmtId="0" fontId="6" fillId="3" borderId="34" xfId="0" applyFont="1" applyFill="1" applyBorder="1" applyAlignment="1">
      <alignment vertical="center" wrapText="1"/>
    </xf>
    <xf numFmtId="165" fontId="6" fillId="3" borderId="22" xfId="1" applyFont="1" applyFill="1" applyBorder="1" applyAlignment="1">
      <alignment horizontal="center" vertical="center"/>
    </xf>
    <xf numFmtId="164" fontId="6" fillId="3" borderId="23" xfId="0" applyNumberFormat="1" applyFont="1" applyFill="1" applyBorder="1" applyAlignment="1">
      <alignment horizontal="center" vertical="center"/>
    </xf>
    <xf numFmtId="2" fontId="5" fillId="3" borderId="7" xfId="0" applyNumberFormat="1" applyFont="1" applyFill="1" applyBorder="1" applyAlignment="1">
      <alignment horizontal="center" vertical="center" wrapText="1"/>
    </xf>
    <xf numFmtId="0" fontId="5" fillId="3" borderId="22" xfId="0" quotePrefix="1" applyFont="1" applyFill="1" applyBorder="1" applyAlignment="1">
      <alignment horizontal="center" vertical="center" wrapText="1"/>
    </xf>
    <xf numFmtId="0" fontId="5" fillId="3" borderId="6" xfId="0" applyFont="1" applyFill="1" applyBorder="1" applyAlignment="1">
      <alignment vertical="center" wrapText="1"/>
    </xf>
    <xf numFmtId="2" fontId="6" fillId="3" borderId="22" xfId="1" applyNumberFormat="1" applyFont="1" applyFill="1" applyBorder="1" applyAlignment="1">
      <alignment horizontal="center" vertical="center" wrapText="1"/>
    </xf>
    <xf numFmtId="0" fontId="5" fillId="3" borderId="7" xfId="0" applyFont="1" applyFill="1" applyBorder="1" applyAlignment="1">
      <alignment horizontal="center" vertical="center" wrapText="1"/>
    </xf>
    <xf numFmtId="0" fontId="5" fillId="3" borderId="6" xfId="0" applyFont="1" applyFill="1" applyBorder="1" applyAlignment="1">
      <alignment horizontal="center" vertical="center" wrapText="1"/>
    </xf>
    <xf numFmtId="0" fontId="6" fillId="3" borderId="17" xfId="0" applyFont="1" applyFill="1" applyBorder="1" applyAlignment="1">
      <alignment horizontal="center" vertical="center" wrapText="1"/>
    </xf>
    <xf numFmtId="164" fontId="6" fillId="3" borderId="22" xfId="0" applyNumberFormat="1" applyFont="1" applyFill="1" applyBorder="1" applyAlignment="1">
      <alignment horizontal="center" vertical="center" wrapText="1"/>
    </xf>
    <xf numFmtId="0" fontId="6" fillId="3" borderId="22" xfId="0" applyFont="1" applyFill="1" applyBorder="1" applyAlignment="1">
      <alignment horizontal="center" vertical="center"/>
    </xf>
    <xf numFmtId="0" fontId="33" fillId="3" borderId="6" xfId="0" applyFont="1" applyFill="1" applyBorder="1" applyAlignment="1">
      <alignment vertical="center" wrapText="1"/>
    </xf>
    <xf numFmtId="0" fontId="33" fillId="3" borderId="17" xfId="0" applyFont="1" applyFill="1" applyBorder="1" applyAlignment="1">
      <alignment horizontal="center" vertical="center" wrapText="1"/>
    </xf>
    <xf numFmtId="0" fontId="33" fillId="3" borderId="22" xfId="0" applyFont="1" applyFill="1" applyBorder="1" applyAlignment="1">
      <alignment horizontal="center" vertical="center"/>
    </xf>
    <xf numFmtId="0" fontId="33" fillId="3" borderId="6" xfId="0" applyFont="1" applyFill="1" applyBorder="1" applyAlignment="1">
      <alignment horizontal="center" vertical="center" wrapText="1"/>
    </xf>
    <xf numFmtId="0" fontId="33" fillId="3" borderId="7" xfId="0" applyFont="1" applyFill="1" applyBorder="1" applyAlignment="1">
      <alignment horizontal="center" vertical="center" wrapText="1"/>
    </xf>
    <xf numFmtId="0" fontId="33" fillId="3" borderId="6" xfId="0" quotePrefix="1" applyFont="1" applyFill="1" applyBorder="1" applyAlignment="1">
      <alignment horizontal="center" vertical="center" wrapText="1"/>
    </xf>
    <xf numFmtId="0" fontId="33" fillId="3" borderId="0" xfId="0" applyFont="1" applyFill="1" applyAlignment="1">
      <alignment horizontal="center" vertical="center" wrapText="1"/>
    </xf>
    <xf numFmtId="0" fontId="32" fillId="3" borderId="6" xfId="0" applyFont="1" applyFill="1" applyBorder="1" applyAlignment="1">
      <alignment vertical="center" wrapText="1"/>
    </xf>
    <xf numFmtId="0" fontId="32" fillId="3" borderId="22" xfId="0" quotePrefix="1" applyFont="1" applyFill="1" applyBorder="1" applyAlignment="1">
      <alignment horizontal="center" vertical="center" wrapText="1"/>
    </xf>
    <xf numFmtId="0" fontId="33" fillId="3" borderId="7" xfId="0" applyFont="1" applyFill="1" applyBorder="1" applyAlignment="1">
      <alignment vertical="center" wrapText="1"/>
    </xf>
    <xf numFmtId="0" fontId="6" fillId="3" borderId="7" xfId="0" applyFont="1" applyFill="1" applyBorder="1" applyAlignment="1">
      <alignment horizontal="left" vertical="center" wrapText="1"/>
    </xf>
    <xf numFmtId="0" fontId="2" fillId="3" borderId="0" xfId="0" applyFont="1" applyFill="1" applyAlignment="1">
      <alignment horizontal="left" vertical="center" wrapText="1"/>
    </xf>
    <xf numFmtId="165" fontId="7" fillId="3" borderId="6" xfId="1" applyFont="1" applyFill="1" applyBorder="1" applyAlignment="1">
      <alignment horizontal="center" vertical="center" wrapText="1"/>
    </xf>
    <xf numFmtId="164" fontId="7" fillId="3" borderId="6" xfId="2" applyFont="1" applyFill="1" applyBorder="1" applyAlignment="1">
      <alignment horizontal="center" vertical="center" wrapText="1"/>
    </xf>
    <xf numFmtId="0" fontId="6" fillId="3" borderId="34" xfId="0" applyFont="1" applyFill="1" applyBorder="1" applyAlignment="1">
      <alignment horizontal="center" vertical="center" wrapText="1"/>
    </xf>
    <xf numFmtId="0" fontId="6" fillId="3" borderId="22" xfId="0" applyFont="1" applyFill="1" applyBorder="1" applyAlignment="1">
      <alignment horizontal="left" vertical="center" wrapText="1"/>
    </xf>
    <xf numFmtId="0" fontId="6" fillId="3" borderId="7" xfId="0" quotePrefix="1" applyFont="1" applyFill="1" applyBorder="1" applyAlignment="1">
      <alignment horizontal="left" vertical="center" wrapText="1"/>
    </xf>
    <xf numFmtId="0" fontId="3" fillId="3" borderId="22" xfId="0" applyFont="1" applyFill="1" applyBorder="1" applyAlignment="1">
      <alignment vertical="center" wrapText="1"/>
    </xf>
    <xf numFmtId="0" fontId="2" fillId="3" borderId="22" xfId="0" applyFont="1" applyFill="1" applyBorder="1" applyAlignment="1">
      <alignment vertical="center" wrapText="1"/>
    </xf>
    <xf numFmtId="166" fontId="6" fillId="3" borderId="6" xfId="0" applyNumberFormat="1" applyFont="1" applyFill="1" applyBorder="1" applyAlignment="1">
      <alignment horizontal="center" vertical="center" wrapText="1"/>
    </xf>
    <xf numFmtId="0" fontId="2" fillId="3" borderId="22" xfId="0" applyFont="1" applyFill="1" applyBorder="1" applyAlignment="1">
      <alignment vertical="center"/>
    </xf>
    <xf numFmtId="0" fontId="6" fillId="3" borderId="22" xfId="0" applyFont="1" applyFill="1" applyBorder="1" applyAlignment="1">
      <alignment vertical="center" wrapText="1"/>
    </xf>
    <xf numFmtId="0" fontId="32" fillId="3" borderId="0" xfId="0" applyFont="1" applyFill="1" applyAlignment="1">
      <alignment horizontal="center" vertical="center" wrapText="1"/>
    </xf>
    <xf numFmtId="0" fontId="5" fillId="0" borderId="56" xfId="0" applyFont="1" applyBorder="1" applyAlignment="1">
      <alignment vertical="center" wrapText="1"/>
    </xf>
    <xf numFmtId="0" fontId="6" fillId="0" borderId="56" xfId="0" applyFont="1" applyBorder="1" applyAlignment="1">
      <alignment horizontal="left" vertical="center" wrapText="1"/>
    </xf>
    <xf numFmtId="0" fontId="5" fillId="0" borderId="56" xfId="0" applyFont="1" applyBorder="1" applyAlignment="1">
      <alignment horizontal="left" vertical="center" wrapText="1"/>
    </xf>
    <xf numFmtId="0" fontId="2" fillId="0" borderId="56" xfId="0" applyFont="1" applyBorder="1" applyAlignment="1">
      <alignment horizontal="left" vertical="center" wrapText="1"/>
    </xf>
    <xf numFmtId="0" fontId="5" fillId="0" borderId="10" xfId="0" applyFont="1" applyBorder="1" applyAlignment="1">
      <alignment horizontal="center" vertical="center" wrapText="1"/>
    </xf>
    <xf numFmtId="0" fontId="5" fillId="0" borderId="5" xfId="0" applyFont="1" applyBorder="1" applyAlignment="1">
      <alignment horizontal="center" vertical="center" wrapText="1"/>
    </xf>
    <xf numFmtId="165" fontId="5" fillId="0" borderId="9" xfId="1" applyFont="1" applyFill="1" applyBorder="1" applyAlignment="1">
      <alignment horizontal="center" vertical="center" wrapText="1"/>
    </xf>
    <xf numFmtId="165" fontId="5" fillId="0" borderId="5" xfId="1" applyFont="1" applyFill="1" applyBorder="1" applyAlignment="1">
      <alignment horizontal="center" vertical="center" wrapText="1"/>
    </xf>
    <xf numFmtId="0" fontId="6" fillId="0" borderId="4" xfId="0" applyFont="1" applyBorder="1" applyAlignment="1">
      <alignment vertical="center" wrapText="1"/>
    </xf>
    <xf numFmtId="0" fontId="6" fillId="0" borderId="3" xfId="0" applyFont="1" applyBorder="1" applyAlignment="1">
      <alignment vertical="center" wrapText="1"/>
    </xf>
    <xf numFmtId="0" fontId="6" fillId="0" borderId="2" xfId="0" applyFont="1" applyBorder="1" applyAlignment="1">
      <alignment vertical="center" wrapText="1"/>
    </xf>
    <xf numFmtId="0" fontId="5" fillId="0" borderId="4" xfId="0" applyFont="1" applyBorder="1" applyAlignment="1">
      <alignment vertical="center" wrapText="1"/>
    </xf>
    <xf numFmtId="0" fontId="5" fillId="0" borderId="3" xfId="0" applyFont="1" applyBorder="1" applyAlignment="1">
      <alignment vertical="center" wrapText="1"/>
    </xf>
    <xf numFmtId="0" fontId="5" fillId="0" borderId="2" xfId="0" applyFont="1" applyBorder="1" applyAlignment="1">
      <alignment vertical="center" wrapText="1"/>
    </xf>
    <xf numFmtId="0" fontId="5" fillId="0" borderId="11" xfId="3" applyFont="1" applyBorder="1" applyAlignment="1">
      <alignment horizontal="left" vertical="center" wrapText="1"/>
    </xf>
    <xf numFmtId="0" fontId="5" fillId="0" borderId="0" xfId="3" applyFont="1" applyAlignment="1">
      <alignment horizontal="left" vertical="center"/>
    </xf>
    <xf numFmtId="0" fontId="5" fillId="0" borderId="10" xfId="0" applyFont="1" applyBorder="1" applyAlignment="1">
      <alignment horizontal="left" vertical="center" wrapText="1"/>
    </xf>
    <xf numFmtId="0" fontId="5" fillId="0" borderId="5" xfId="0" applyFont="1" applyBorder="1" applyAlignment="1">
      <alignment horizontal="left" vertical="center" wrapText="1"/>
    </xf>
    <xf numFmtId="0" fontId="6" fillId="0" borderId="11" xfId="0" applyFont="1" applyBorder="1" applyAlignment="1">
      <alignment vertical="center" wrapText="1"/>
    </xf>
    <xf numFmtId="0" fontId="5" fillId="0" borderId="25" xfId="0" applyFont="1" applyBorder="1" applyAlignment="1">
      <alignment vertical="center" wrapText="1"/>
    </xf>
    <xf numFmtId="0" fontId="5" fillId="0" borderId="0" xfId="3" applyFont="1" applyAlignment="1">
      <alignment horizontal="left" vertical="center" wrapText="1"/>
    </xf>
    <xf numFmtId="0" fontId="5" fillId="0" borderId="7" xfId="0" applyFont="1" applyBorder="1" applyAlignment="1">
      <alignment horizontal="center" vertical="center" wrapText="1"/>
    </xf>
    <xf numFmtId="164" fontId="6" fillId="0" borderId="7" xfId="2" applyFont="1" applyFill="1" applyBorder="1" applyAlignment="1">
      <alignment horizontal="center" vertical="center" wrapText="1"/>
    </xf>
    <xf numFmtId="0" fontId="5" fillId="0" borderId="9" xfId="0" applyFont="1" applyBorder="1" applyAlignment="1">
      <alignment horizontal="center" vertical="center" wrapText="1"/>
    </xf>
    <xf numFmtId="0" fontId="5" fillId="0" borderId="30" xfId="0" applyFont="1" applyBorder="1" applyAlignment="1">
      <alignment vertical="center" wrapText="1"/>
    </xf>
    <xf numFmtId="0" fontId="5" fillId="0" borderId="29" xfId="0" applyFont="1" applyBorder="1" applyAlignment="1">
      <alignment vertical="center" wrapText="1"/>
    </xf>
    <xf numFmtId="0" fontId="5" fillId="0" borderId="42" xfId="0" applyFont="1" applyBorder="1" applyAlignment="1">
      <alignment vertical="center" wrapText="1"/>
    </xf>
    <xf numFmtId="0" fontId="5" fillId="0" borderId="11" xfId="3" applyFont="1" applyBorder="1" applyAlignment="1">
      <alignment horizontal="left" vertical="center"/>
    </xf>
    <xf numFmtId="0" fontId="10" fillId="0" borderId="10"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9" xfId="0" applyFont="1" applyBorder="1" applyAlignment="1">
      <alignment horizontal="center" vertical="center" wrapText="1"/>
    </xf>
    <xf numFmtId="0" fontId="9" fillId="0" borderId="0" xfId="3" applyFont="1" applyAlignment="1">
      <alignment horizontal="left" vertical="center"/>
    </xf>
    <xf numFmtId="1" fontId="5" fillId="0" borderId="10" xfId="0" applyNumberFormat="1" applyFont="1" applyBorder="1" applyAlignment="1">
      <alignment horizontal="center" vertical="center" wrapText="1"/>
    </xf>
    <xf numFmtId="1" fontId="5" fillId="0" borderId="5" xfId="0" applyNumberFormat="1" applyFont="1" applyBorder="1" applyAlignment="1">
      <alignment horizontal="center" vertical="center" wrapText="1"/>
    </xf>
    <xf numFmtId="0" fontId="10" fillId="0" borderId="4" xfId="0" applyFont="1" applyBorder="1" applyAlignment="1">
      <alignment vertical="center" wrapText="1"/>
    </xf>
    <xf numFmtId="0" fontId="10" fillId="0" borderId="3" xfId="0" applyFont="1" applyBorder="1" applyAlignment="1">
      <alignment vertical="center" wrapText="1"/>
    </xf>
    <xf numFmtId="0" fontId="10" fillId="0" borderId="2" xfId="0" applyFont="1" applyBorder="1" applyAlignment="1">
      <alignment vertical="center" wrapText="1"/>
    </xf>
    <xf numFmtId="0" fontId="19" fillId="0" borderId="0" xfId="3" applyFont="1" applyAlignment="1">
      <alignment horizontal="left" vertical="center"/>
    </xf>
    <xf numFmtId="0" fontId="10" fillId="0" borderId="10" xfId="0" applyFont="1" applyBorder="1" applyAlignment="1">
      <alignment horizontal="left" vertical="center" wrapText="1"/>
    </xf>
    <xf numFmtId="0" fontId="10" fillId="0" borderId="5" xfId="0" applyFont="1" applyBorder="1" applyAlignment="1">
      <alignment horizontal="left" vertical="center" wrapText="1"/>
    </xf>
    <xf numFmtId="1" fontId="10" fillId="0" borderId="10" xfId="0" applyNumberFormat="1" applyFont="1" applyBorder="1" applyAlignment="1">
      <alignment horizontal="center" vertical="center" wrapText="1"/>
    </xf>
    <xf numFmtId="1" fontId="10" fillId="0" borderId="5" xfId="0" applyNumberFormat="1" applyFont="1" applyBorder="1" applyAlignment="1">
      <alignment horizontal="center" vertical="center" wrapText="1"/>
    </xf>
    <xf numFmtId="0" fontId="9" fillId="0" borderId="0" xfId="3" applyFont="1" applyAlignment="1">
      <alignment horizontal="left" vertical="center" wrapText="1"/>
    </xf>
    <xf numFmtId="0" fontId="5" fillId="0" borderId="7" xfId="0" applyFont="1" applyBorder="1" applyAlignment="1">
      <alignment horizontal="left" vertical="center" wrapText="1"/>
    </xf>
    <xf numFmtId="164" fontId="6" fillId="0" borderId="23" xfId="2" applyFont="1" applyFill="1" applyBorder="1" applyAlignment="1">
      <alignment horizontal="center" vertical="center" wrapText="1"/>
    </xf>
    <xf numFmtId="0" fontId="6" fillId="0" borderId="0" xfId="0" applyFont="1" applyAlignment="1">
      <alignment vertical="center" wrapText="1"/>
    </xf>
    <xf numFmtId="0" fontId="6" fillId="0" borderId="22" xfId="0" applyFont="1" applyBorder="1" applyAlignment="1">
      <alignment horizontal="center" vertical="center" wrapText="1"/>
    </xf>
    <xf numFmtId="0" fontId="6" fillId="0" borderId="22" xfId="0" applyFont="1" applyBorder="1" applyAlignment="1">
      <alignment horizontal="center" vertical="center"/>
    </xf>
    <xf numFmtId="165" fontId="6" fillId="0" borderId="22" xfId="1" applyFont="1" applyFill="1" applyBorder="1" applyAlignment="1">
      <alignment horizontal="center" vertical="center"/>
    </xf>
    <xf numFmtId="0" fontId="6" fillId="0" borderId="17" xfId="0" applyFont="1" applyBorder="1" applyAlignment="1">
      <alignment horizontal="left" vertical="center" wrapText="1"/>
    </xf>
    <xf numFmtId="0" fontId="5" fillId="0" borderId="18" xfId="0" applyFont="1" applyBorder="1" applyAlignment="1">
      <alignment vertical="center" wrapText="1"/>
    </xf>
    <xf numFmtId="0" fontId="5" fillId="0" borderId="1" xfId="0" applyFont="1" applyBorder="1" applyAlignment="1">
      <alignment vertical="center" wrapText="1"/>
    </xf>
    <xf numFmtId="0" fontId="5" fillId="0" borderId="26" xfId="0" applyFont="1" applyBorder="1" applyAlignment="1">
      <alignment horizontal="center" vertical="center" wrapText="1"/>
    </xf>
    <xf numFmtId="0" fontId="5" fillId="0" borderId="32" xfId="0" applyFont="1" applyBorder="1" applyAlignment="1">
      <alignment horizontal="center" vertical="center" wrapText="1"/>
    </xf>
    <xf numFmtId="0" fontId="5" fillId="0" borderId="28" xfId="0" applyFont="1" applyBorder="1" applyAlignment="1">
      <alignment vertical="center" wrapText="1"/>
    </xf>
    <xf numFmtId="0" fontId="5" fillId="0" borderId="18" xfId="0" applyFont="1" applyBorder="1" applyAlignment="1">
      <alignment horizontal="center" vertical="center" wrapText="1"/>
    </xf>
    <xf numFmtId="0" fontId="5" fillId="0" borderId="43" xfId="0" applyFont="1" applyBorder="1" applyAlignment="1">
      <alignment horizontal="center" vertical="center" wrapText="1"/>
    </xf>
    <xf numFmtId="0" fontId="5" fillId="0" borderId="47" xfId="0" applyFont="1" applyBorder="1" applyAlignment="1">
      <alignment horizontal="center" vertical="center" wrapText="1"/>
    </xf>
    <xf numFmtId="0" fontId="5" fillId="0" borderId="44" xfId="0" applyFont="1" applyBorder="1" applyAlignment="1">
      <alignment horizontal="center" vertical="center" wrapText="1"/>
    </xf>
    <xf numFmtId="0" fontId="5" fillId="0" borderId="45" xfId="0" applyFont="1" applyBorder="1" applyAlignment="1">
      <alignment horizontal="center" vertical="center" wrapText="1"/>
    </xf>
    <xf numFmtId="0" fontId="5" fillId="0" borderId="48" xfId="0" applyFont="1" applyBorder="1" applyAlignment="1">
      <alignment horizontal="center" vertical="center" wrapText="1"/>
    </xf>
    <xf numFmtId="0" fontId="5" fillId="0" borderId="18" xfId="0" applyFont="1" applyBorder="1" applyAlignment="1">
      <alignment horizontal="left" vertical="center" wrapText="1"/>
    </xf>
    <xf numFmtId="0" fontId="5" fillId="0" borderId="25" xfId="0" applyFont="1" applyBorder="1" applyAlignment="1">
      <alignment horizontal="left" vertical="center" wrapText="1"/>
    </xf>
    <xf numFmtId="0" fontId="5" fillId="0" borderId="1" xfId="0" applyFont="1" applyBorder="1" applyAlignment="1">
      <alignment horizontal="left" vertical="center" wrapText="1"/>
    </xf>
    <xf numFmtId="0" fontId="5" fillId="0" borderId="49" xfId="0" applyFont="1" applyBorder="1" applyAlignment="1">
      <alignment horizontal="left" vertical="center" wrapText="1"/>
    </xf>
    <xf numFmtId="0" fontId="5" fillId="0" borderId="46" xfId="0" applyFont="1" applyBorder="1" applyAlignment="1">
      <alignment horizontal="left" vertical="center" wrapText="1"/>
    </xf>
    <xf numFmtId="0" fontId="5" fillId="0" borderId="50" xfId="0" applyFont="1" applyBorder="1" applyAlignment="1">
      <alignment horizontal="left" vertical="center" wrapText="1"/>
    </xf>
    <xf numFmtId="0" fontId="5" fillId="0" borderId="4" xfId="0" applyFont="1" applyBorder="1" applyAlignment="1">
      <alignment horizontal="left" vertical="center" wrapText="1"/>
    </xf>
    <xf numFmtId="0" fontId="5" fillId="0" borderId="3" xfId="0" applyFont="1" applyBorder="1" applyAlignment="1">
      <alignment horizontal="left" vertical="center" wrapText="1"/>
    </xf>
    <xf numFmtId="0" fontId="3" fillId="0" borderId="16" xfId="0" applyFont="1" applyBorder="1" applyAlignment="1">
      <alignment wrapText="1"/>
    </xf>
    <xf numFmtId="0" fontId="3" fillId="0" borderId="15" xfId="0" applyFont="1" applyBorder="1" applyAlignment="1">
      <alignment wrapText="1"/>
    </xf>
    <xf numFmtId="0" fontId="3" fillId="0" borderId="14" xfId="0" applyFont="1" applyBorder="1"/>
    <xf numFmtId="0" fontId="3" fillId="0" borderId="13" xfId="0" applyFont="1" applyBorder="1"/>
    <xf numFmtId="0" fontId="3" fillId="0" borderId="35" xfId="0" applyFont="1" applyBorder="1" applyAlignment="1">
      <alignment horizontal="center"/>
    </xf>
    <xf numFmtId="0" fontId="3" fillId="0" borderId="41" xfId="0" applyFont="1" applyBorder="1" applyAlignment="1">
      <alignment horizontal="center"/>
    </xf>
    <xf numFmtId="0" fontId="5" fillId="0" borderId="0" xfId="3" applyFont="1" applyAlignment="1">
      <alignment vertical="center" wrapText="1"/>
    </xf>
    <xf numFmtId="0" fontId="5" fillId="0" borderId="0" xfId="3" applyFont="1" applyAlignment="1">
      <alignment vertical="center"/>
    </xf>
    <xf numFmtId="0" fontId="6" fillId="0" borderId="7" xfId="0" applyFont="1" applyBorder="1" applyAlignment="1">
      <alignment horizontal="center" vertical="center" wrapText="1"/>
    </xf>
    <xf numFmtId="0" fontId="6" fillId="0" borderId="7" xfId="0" applyFont="1" applyBorder="1" applyAlignment="1">
      <alignment horizontal="center" vertical="top" wrapText="1"/>
    </xf>
    <xf numFmtId="0" fontId="6" fillId="0" borderId="7" xfId="0" applyFont="1" applyBorder="1" applyAlignment="1">
      <alignment horizontal="left" vertical="top" wrapText="1"/>
    </xf>
    <xf numFmtId="165" fontId="6" fillId="0" borderId="7" xfId="0" applyNumberFormat="1" applyFont="1" applyBorder="1" applyAlignment="1">
      <alignment horizontal="center" vertical="center" wrapText="1"/>
    </xf>
  </cellXfs>
  <cellStyles count="8">
    <cellStyle name="Comma" xfId="1" builtinId="3"/>
    <cellStyle name="Comma 2" xfId="5" xr:uid="{06C527C2-9BE6-441D-BBB9-6C041FCE4B13}"/>
    <cellStyle name="Currency" xfId="2" builtinId="4"/>
    <cellStyle name="Currency 2" xfId="6" xr:uid="{CFF4F48A-AABC-4D5E-B8D9-EB77D86D7637}"/>
    <cellStyle name="Normal" xfId="0" builtinId="0"/>
    <cellStyle name="Normal 2" xfId="3" xr:uid="{8850DA34-2A51-4DF4-BD35-3989AA4120D5}"/>
    <cellStyle name="Normal 3" xfId="7" xr:uid="{490BAA08-9B0E-4BD9-952F-E5498CB3E468}"/>
    <cellStyle name="Percent" xfId="4"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microsoft.com/office/2017/10/relationships/person" Target="persons/person.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Thobeka Ngcobo" id="{3E42EEE9-6D91-4AF6-B96A-C8B3AD9DDDD0}" userId="S::thobekan@dlveng.co.za::78ef3d08-465c-411d-bc83-d7ee259eafde" providerId="AD"/>
  <person displayName="Refilwe Juta" id="{D13EEB0D-A851-41C2-BC71-E8C95BFDF9F1}" userId="S::RefilweMath@TSHWANE.GOV.ZA::4e9b9a2f-390f-45a1-b166-87926b67ba72"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A223" dT="2026-03-26T03:08:41.04" personId="{D13EEB0D-A851-41C2-BC71-E8C95BFDF9F1}" id="{9982ACB3-6BE6-49B6-8AED-DA527AEA0421}">
    <text xml:space="preserve">How does this link to the scope. </text>
  </threadedComment>
  <threadedComment ref="A223" dT="2026-04-08T14:49:13.33" personId="{3E42EEE9-6D91-4AF6-B96A-C8B3AD9DDDD0}" id="{7C174411-18A1-4A44-A6FA-3A0441417FE4}" parentId="{9982ACB3-6BE6-49B6-8AED-DA527AEA0421}">
    <text xml:space="preserve">The condition and suitability of the existing foundation to support the proposed columns could not be confirmed via preliminary assessments due to budget limits. Hence, this has to be done at the construction stage. </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8.bin"/><Relationship Id="rId4" Type="http://schemas.microsoft.com/office/2017/10/relationships/threadedComment" Target="../threadedComments/threadedComment1.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B31885-9886-4330-B15F-EE3F1DB8675C}">
  <sheetPr>
    <tabColor rgb="FF00B050"/>
  </sheetPr>
  <dimension ref="A1:L249"/>
  <sheetViews>
    <sheetView view="pageBreakPreview" topLeftCell="A231" zoomScaleNormal="85" zoomScaleSheetLayoutView="100" workbookViewId="0">
      <selection activeCell="A197" sqref="A197:H197"/>
    </sheetView>
  </sheetViews>
  <sheetFormatPr defaultColWidth="8.88671875" defaultRowHeight="13.8" x14ac:dyDescent="0.25"/>
  <cols>
    <col min="1" max="1" width="19.44140625" style="121" customWidth="1"/>
    <col min="2" max="2" width="18.109375" style="96" customWidth="1"/>
    <col min="3" max="3" width="11.88671875" style="96" customWidth="1"/>
    <col min="4" max="4" width="39" style="38" customWidth="1"/>
    <col min="5" max="5" width="13.5546875" style="97" customWidth="1"/>
    <col min="6" max="6" width="15.5546875" style="97" bestFit="1" customWidth="1"/>
    <col min="7" max="7" width="15.21875" style="122" customWidth="1"/>
    <col min="8" max="8" width="23.77734375" style="227" customWidth="1"/>
    <col min="9" max="9" width="58.21875" style="38" customWidth="1"/>
    <col min="10" max="10" width="59.77734375" style="38" customWidth="1"/>
    <col min="11" max="16384" width="8.88671875" style="38"/>
  </cols>
  <sheetData>
    <row r="1" spans="1:9" x14ac:dyDescent="0.25">
      <c r="A1" s="511" t="s">
        <v>855</v>
      </c>
      <c r="B1" s="511"/>
      <c r="C1" s="511"/>
      <c r="D1" s="511"/>
      <c r="E1" s="511"/>
      <c r="F1" s="511"/>
      <c r="G1" s="511"/>
      <c r="H1" s="511"/>
    </row>
    <row r="2" spans="1:9" x14ac:dyDescent="0.25">
      <c r="A2" s="506" t="s">
        <v>1398</v>
      </c>
      <c r="B2" s="506"/>
      <c r="C2" s="506"/>
      <c r="D2" s="506"/>
      <c r="E2" s="506"/>
      <c r="F2" s="506"/>
      <c r="G2" s="506"/>
      <c r="H2" s="506"/>
    </row>
    <row r="3" spans="1:9" ht="14.4" thickBot="1" x14ac:dyDescent="0.3">
      <c r="A3" s="506" t="s">
        <v>2</v>
      </c>
      <c r="B3" s="506"/>
      <c r="C3" s="506"/>
      <c r="D3" s="506"/>
      <c r="E3" s="506"/>
      <c r="F3" s="506"/>
      <c r="G3" s="506"/>
      <c r="H3" s="506"/>
    </row>
    <row r="4" spans="1:9" ht="14.4" thickBot="1" x14ac:dyDescent="0.3">
      <c r="A4" s="507" t="s">
        <v>3</v>
      </c>
      <c r="B4" s="495" t="s">
        <v>4</v>
      </c>
      <c r="C4" s="495" t="s">
        <v>5</v>
      </c>
      <c r="D4" s="495" t="s">
        <v>6</v>
      </c>
      <c r="E4" s="495" t="s">
        <v>7</v>
      </c>
      <c r="F4" s="495" t="s">
        <v>8</v>
      </c>
      <c r="G4" s="497" t="s">
        <v>9</v>
      </c>
      <c r="H4" s="215" t="s">
        <v>10</v>
      </c>
    </row>
    <row r="5" spans="1:9" ht="14.4" thickBot="1" x14ac:dyDescent="0.3">
      <c r="A5" s="508"/>
      <c r="B5" s="496"/>
      <c r="C5" s="496"/>
      <c r="D5" s="496"/>
      <c r="E5" s="512"/>
      <c r="F5" s="512"/>
      <c r="G5" s="498"/>
      <c r="H5" s="216" t="s">
        <v>11</v>
      </c>
    </row>
    <row r="6" spans="1:9" ht="27.6" x14ac:dyDescent="0.25">
      <c r="A6" s="114"/>
      <c r="B6" s="44"/>
      <c r="C6" s="44"/>
      <c r="D6" s="112" t="s">
        <v>12</v>
      </c>
      <c r="E6" s="85"/>
      <c r="F6" s="85"/>
      <c r="G6" s="104"/>
      <c r="H6" s="113"/>
    </row>
    <row r="7" spans="1:9" ht="42.6" customHeight="1" x14ac:dyDescent="0.25">
      <c r="A7" s="386">
        <v>0.1</v>
      </c>
      <c r="B7" s="387" t="s">
        <v>965</v>
      </c>
      <c r="C7" s="387"/>
      <c r="D7" s="490" t="s">
        <v>1188</v>
      </c>
      <c r="E7" s="88"/>
      <c r="F7" s="88"/>
      <c r="G7" s="104"/>
      <c r="H7" s="113"/>
    </row>
    <row r="8" spans="1:9" x14ac:dyDescent="0.25">
      <c r="A8" s="114"/>
      <c r="B8" s="44"/>
      <c r="C8" s="44"/>
      <c r="D8" s="69"/>
      <c r="E8" s="88"/>
      <c r="F8" s="88"/>
      <c r="G8" s="104"/>
      <c r="H8" s="113"/>
    </row>
    <row r="9" spans="1:9" ht="14.4" x14ac:dyDescent="0.3">
      <c r="A9" s="114" t="s">
        <v>13</v>
      </c>
      <c r="B9" s="44" t="s">
        <v>14</v>
      </c>
      <c r="C9" s="44"/>
      <c r="D9" s="69" t="s">
        <v>15</v>
      </c>
      <c r="E9" s="88" t="s">
        <v>16</v>
      </c>
      <c r="F9" s="88">
        <v>1</v>
      </c>
      <c r="G9" s="104"/>
      <c r="H9" s="113"/>
      <c r="I9" s="116"/>
    </row>
    <row r="10" spans="1:9" x14ac:dyDescent="0.25">
      <c r="A10" s="114"/>
      <c r="B10" s="44"/>
      <c r="C10" s="44"/>
      <c r="D10" s="69"/>
      <c r="E10" s="88"/>
      <c r="F10" s="88"/>
      <c r="G10" s="104"/>
      <c r="H10" s="113"/>
    </row>
    <row r="11" spans="1:9" ht="14.4" x14ac:dyDescent="0.3">
      <c r="A11" s="114" t="s">
        <v>17</v>
      </c>
      <c r="B11" s="44" t="s">
        <v>18</v>
      </c>
      <c r="C11" s="44"/>
      <c r="D11" s="69" t="s">
        <v>19</v>
      </c>
      <c r="E11" s="88" t="s">
        <v>16</v>
      </c>
      <c r="F11" s="88">
        <v>1</v>
      </c>
      <c r="G11" s="104"/>
      <c r="H11" s="113"/>
      <c r="I11" s="116"/>
    </row>
    <row r="12" spans="1:9" x14ac:dyDescent="0.25">
      <c r="A12" s="114"/>
      <c r="B12" s="44"/>
      <c r="C12" s="44"/>
      <c r="D12" s="69"/>
      <c r="E12" s="88"/>
      <c r="F12" s="88"/>
      <c r="G12" s="104"/>
      <c r="H12" s="113"/>
    </row>
    <row r="13" spans="1:9" x14ac:dyDescent="0.25">
      <c r="A13" s="114"/>
      <c r="B13" s="44"/>
      <c r="C13" s="44"/>
      <c r="D13" s="69"/>
      <c r="E13" s="88"/>
      <c r="F13" s="88"/>
      <c r="G13" s="104"/>
      <c r="H13" s="113"/>
    </row>
    <row r="14" spans="1:9" x14ac:dyDescent="0.25">
      <c r="A14" s="213">
        <v>0.2</v>
      </c>
      <c r="B14" s="44"/>
      <c r="C14" s="44"/>
      <c r="D14" s="112" t="s">
        <v>21</v>
      </c>
      <c r="E14" s="88"/>
      <c r="F14" s="88"/>
      <c r="G14" s="104"/>
      <c r="H14" s="113"/>
    </row>
    <row r="15" spans="1:9" x14ac:dyDescent="0.25">
      <c r="A15" s="214"/>
      <c r="B15" s="44"/>
      <c r="C15" s="44"/>
      <c r="D15" s="112"/>
      <c r="E15" s="88"/>
      <c r="F15" s="88"/>
      <c r="G15" s="104"/>
      <c r="H15" s="113"/>
    </row>
    <row r="16" spans="1:9" x14ac:dyDescent="0.25">
      <c r="A16" s="214" t="s">
        <v>22</v>
      </c>
      <c r="B16" s="82" t="s">
        <v>23</v>
      </c>
      <c r="C16" s="305"/>
      <c r="D16" s="69" t="s">
        <v>25</v>
      </c>
      <c r="E16" s="88" t="s">
        <v>16</v>
      </c>
      <c r="F16" s="88">
        <v>1</v>
      </c>
      <c r="G16" s="104"/>
      <c r="H16" s="113"/>
    </row>
    <row r="17" spans="1:12" x14ac:dyDescent="0.25">
      <c r="A17" s="214"/>
      <c r="B17" s="44"/>
      <c r="C17" s="44"/>
      <c r="D17" s="69"/>
      <c r="E17" s="88"/>
      <c r="F17" s="88"/>
      <c r="G17" s="104"/>
      <c r="H17" s="113"/>
    </row>
    <row r="18" spans="1:12" ht="27.6" x14ac:dyDescent="0.25">
      <c r="A18" s="214" t="s">
        <v>26</v>
      </c>
      <c r="B18" s="82" t="s">
        <v>27</v>
      </c>
      <c r="C18" s="44" t="s">
        <v>5</v>
      </c>
      <c r="D18" s="69" t="s">
        <v>28</v>
      </c>
      <c r="E18" s="88" t="s">
        <v>29</v>
      </c>
      <c r="F18" s="88">
        <v>200</v>
      </c>
      <c r="G18" s="104"/>
      <c r="H18" s="113"/>
    </row>
    <row r="19" spans="1:12" x14ac:dyDescent="0.25">
      <c r="A19" s="214"/>
      <c r="B19" s="10"/>
      <c r="C19" s="44"/>
      <c r="D19" s="69"/>
      <c r="E19" s="88"/>
      <c r="F19" s="88"/>
      <c r="G19" s="104"/>
      <c r="H19" s="113"/>
    </row>
    <row r="20" spans="1:12" x14ac:dyDescent="0.25">
      <c r="A20" s="114"/>
      <c r="B20" s="44"/>
      <c r="C20" s="44"/>
      <c r="D20" s="112" t="s">
        <v>32</v>
      </c>
      <c r="E20" s="88"/>
      <c r="F20" s="88"/>
      <c r="G20" s="104"/>
      <c r="H20" s="113"/>
    </row>
    <row r="21" spans="1:12" ht="36" customHeight="1" x14ac:dyDescent="0.25">
      <c r="A21" s="214">
        <v>0.3</v>
      </c>
      <c r="B21" s="48" t="s">
        <v>33</v>
      </c>
      <c r="C21" s="44"/>
      <c r="D21" s="69" t="s">
        <v>34</v>
      </c>
      <c r="E21" s="88"/>
      <c r="F21" s="88"/>
      <c r="G21" s="104"/>
      <c r="H21" s="113"/>
      <c r="L21" s="38" t="s">
        <v>35</v>
      </c>
    </row>
    <row r="22" spans="1:12" x14ac:dyDescent="0.25">
      <c r="A22" s="114"/>
      <c r="B22" s="10"/>
      <c r="C22" s="44"/>
      <c r="D22" s="69"/>
      <c r="E22" s="88"/>
      <c r="F22" s="88"/>
      <c r="G22" s="104"/>
      <c r="H22" s="113"/>
    </row>
    <row r="23" spans="1:12" x14ac:dyDescent="0.25">
      <c r="A23" s="114" t="s">
        <v>36</v>
      </c>
      <c r="B23" s="10" t="s">
        <v>37</v>
      </c>
      <c r="C23" s="44"/>
      <c r="D23" s="69" t="s">
        <v>38</v>
      </c>
      <c r="E23" s="88" t="s">
        <v>16</v>
      </c>
      <c r="F23" s="88">
        <v>1</v>
      </c>
      <c r="G23" s="104"/>
      <c r="H23" s="113"/>
    </row>
    <row r="24" spans="1:12" x14ac:dyDescent="0.25">
      <c r="A24" s="114"/>
      <c r="B24" s="10"/>
      <c r="C24" s="44"/>
      <c r="D24" s="69"/>
      <c r="E24" s="88"/>
      <c r="F24" s="88"/>
      <c r="G24" s="104"/>
      <c r="H24" s="113"/>
    </row>
    <row r="25" spans="1:12" x14ac:dyDescent="0.25">
      <c r="A25" s="214" t="s">
        <v>39</v>
      </c>
      <c r="B25" s="48" t="s">
        <v>40</v>
      </c>
      <c r="C25" s="44"/>
      <c r="D25" s="69" t="s">
        <v>41</v>
      </c>
      <c r="E25" s="88" t="s">
        <v>16</v>
      </c>
      <c r="F25" s="88">
        <v>1</v>
      </c>
      <c r="G25" s="104"/>
      <c r="H25" s="113"/>
    </row>
    <row r="26" spans="1:12" x14ac:dyDescent="0.25">
      <c r="A26" s="114"/>
      <c r="B26" s="10"/>
      <c r="C26" s="44"/>
      <c r="D26" s="69"/>
      <c r="E26" s="88"/>
      <c r="F26" s="88"/>
      <c r="G26" s="104"/>
      <c r="H26" s="113"/>
    </row>
    <row r="27" spans="1:12" x14ac:dyDescent="0.25">
      <c r="A27" s="214" t="s">
        <v>42</v>
      </c>
      <c r="B27" s="48" t="s">
        <v>43</v>
      </c>
      <c r="C27" s="49"/>
      <c r="D27" s="347" t="s">
        <v>44</v>
      </c>
      <c r="E27" s="88" t="s">
        <v>16</v>
      </c>
      <c r="F27" s="88">
        <v>1</v>
      </c>
      <c r="G27" s="104"/>
      <c r="H27" s="113"/>
    </row>
    <row r="28" spans="1:12" x14ac:dyDescent="0.25">
      <c r="A28" s="114"/>
      <c r="B28" s="10"/>
      <c r="C28" s="44"/>
      <c r="D28" s="69"/>
      <c r="E28" s="88"/>
      <c r="F28" s="88"/>
      <c r="G28" s="104"/>
      <c r="H28" s="113"/>
    </row>
    <row r="29" spans="1:12" x14ac:dyDescent="0.25">
      <c r="A29" s="214" t="s">
        <v>45</v>
      </c>
      <c r="B29" s="48" t="s">
        <v>46</v>
      </c>
      <c r="C29" s="44"/>
      <c r="D29" s="69" t="s">
        <v>47</v>
      </c>
      <c r="E29" s="88" t="s">
        <v>16</v>
      </c>
      <c r="F29" s="88">
        <v>1</v>
      </c>
      <c r="G29" s="104"/>
      <c r="H29" s="113"/>
    </row>
    <row r="30" spans="1:12" x14ac:dyDescent="0.25">
      <c r="A30" s="214"/>
      <c r="B30" s="48"/>
      <c r="C30" s="44"/>
      <c r="D30" s="69"/>
      <c r="E30" s="88"/>
      <c r="F30" s="88"/>
      <c r="G30" s="104"/>
      <c r="H30" s="113"/>
    </row>
    <row r="31" spans="1:12" x14ac:dyDescent="0.25">
      <c r="A31" s="214" t="s">
        <v>48</v>
      </c>
      <c r="B31" s="48" t="s">
        <v>49</v>
      </c>
      <c r="C31" s="44"/>
      <c r="D31" s="69" t="s">
        <v>50</v>
      </c>
      <c r="E31" s="88" t="s">
        <v>16</v>
      </c>
      <c r="F31" s="88">
        <v>1</v>
      </c>
      <c r="G31" s="104"/>
      <c r="H31" s="113"/>
    </row>
    <row r="32" spans="1:12" x14ac:dyDescent="0.25">
      <c r="A32" s="214"/>
      <c r="B32" s="48"/>
      <c r="C32" s="44"/>
      <c r="D32" s="69"/>
      <c r="E32" s="88"/>
      <c r="F32" s="88"/>
      <c r="G32" s="104"/>
      <c r="H32" s="113"/>
    </row>
    <row r="33" spans="1:8" ht="27.6" x14ac:dyDescent="0.25">
      <c r="A33" s="214" t="s">
        <v>51</v>
      </c>
      <c r="B33" s="48" t="s">
        <v>52</v>
      </c>
      <c r="C33" s="44"/>
      <c r="D33" s="69" t="s">
        <v>53</v>
      </c>
      <c r="E33" s="88" t="s">
        <v>16</v>
      </c>
      <c r="F33" s="88">
        <v>1</v>
      </c>
      <c r="G33" s="104"/>
      <c r="H33" s="113"/>
    </row>
    <row r="34" spans="1:8" x14ac:dyDescent="0.25">
      <c r="A34" s="214"/>
      <c r="B34" s="48"/>
      <c r="C34" s="44"/>
      <c r="D34" s="69"/>
      <c r="E34" s="88"/>
      <c r="F34" s="88"/>
      <c r="G34" s="104"/>
      <c r="H34" s="113"/>
    </row>
    <row r="35" spans="1:8" ht="27.6" x14ac:dyDescent="0.25">
      <c r="A35" s="214" t="s">
        <v>54</v>
      </c>
      <c r="B35" s="48" t="s">
        <v>55</v>
      </c>
      <c r="C35" s="44"/>
      <c r="D35" s="69" t="s">
        <v>56</v>
      </c>
      <c r="E35" s="88" t="s">
        <v>16</v>
      </c>
      <c r="F35" s="88">
        <v>1</v>
      </c>
      <c r="G35" s="104"/>
      <c r="H35" s="113"/>
    </row>
    <row r="36" spans="1:8" x14ac:dyDescent="0.25">
      <c r="A36" s="114"/>
      <c r="B36" s="10"/>
      <c r="C36" s="44"/>
      <c r="D36" s="69"/>
      <c r="E36" s="88"/>
      <c r="F36" s="88"/>
      <c r="G36" s="104"/>
      <c r="H36" s="113"/>
    </row>
    <row r="37" spans="1:8" x14ac:dyDescent="0.25">
      <c r="A37" s="214" t="s">
        <v>970</v>
      </c>
      <c r="B37" s="48" t="s">
        <v>844</v>
      </c>
      <c r="C37" s="44"/>
      <c r="D37" s="112" t="s">
        <v>58</v>
      </c>
      <c r="E37" s="88" t="s">
        <v>88</v>
      </c>
      <c r="F37" s="88">
        <v>1</v>
      </c>
      <c r="G37" s="104">
        <v>220000</v>
      </c>
      <c r="H37" s="113">
        <v>220000</v>
      </c>
    </row>
    <row r="38" spans="1:8" x14ac:dyDescent="0.25">
      <c r="A38" s="214"/>
      <c r="B38" s="48"/>
      <c r="C38" s="44"/>
      <c r="D38" s="69"/>
      <c r="E38" s="88"/>
      <c r="F38" s="88"/>
      <c r="G38" s="104"/>
      <c r="H38" s="113"/>
    </row>
    <row r="39" spans="1:8" ht="41.4" x14ac:dyDescent="0.25">
      <c r="A39" s="214" t="s">
        <v>57</v>
      </c>
      <c r="B39" s="10" t="s">
        <v>966</v>
      </c>
      <c r="C39" s="44"/>
      <c r="D39" s="69" t="s">
        <v>873</v>
      </c>
      <c r="E39" s="88" t="s">
        <v>65</v>
      </c>
      <c r="F39" s="346">
        <v>220000</v>
      </c>
      <c r="G39" s="217"/>
      <c r="H39" s="113">
        <f>F39*G39</f>
        <v>0</v>
      </c>
    </row>
    <row r="40" spans="1:8" x14ac:dyDescent="0.25">
      <c r="A40" s="214"/>
      <c r="B40" s="44"/>
      <c r="C40" s="44"/>
      <c r="D40" s="69"/>
      <c r="E40" s="88"/>
      <c r="F40" s="346"/>
      <c r="G40" s="217"/>
      <c r="H40" s="113"/>
    </row>
    <row r="41" spans="1:8" x14ac:dyDescent="0.25">
      <c r="A41" s="327">
        <v>0.5</v>
      </c>
      <c r="B41" s="328"/>
      <c r="C41" s="44"/>
      <c r="D41" s="348" t="s">
        <v>1055</v>
      </c>
      <c r="E41" s="88"/>
      <c r="F41" s="88"/>
      <c r="G41" s="104"/>
      <c r="H41" s="113"/>
    </row>
    <row r="42" spans="1:8" x14ac:dyDescent="0.25">
      <c r="A42" s="327"/>
      <c r="B42" s="328"/>
      <c r="C42" s="44"/>
      <c r="D42" s="348"/>
      <c r="E42" s="88"/>
      <c r="F42" s="88"/>
      <c r="G42" s="104"/>
      <c r="H42" s="113"/>
    </row>
    <row r="43" spans="1:8" ht="41.4" x14ac:dyDescent="0.25">
      <c r="A43" s="214" t="s">
        <v>960</v>
      </c>
      <c r="B43" s="10" t="s">
        <v>1027</v>
      </c>
      <c r="C43" s="44" t="s">
        <v>5</v>
      </c>
      <c r="D43" s="69" t="s">
        <v>1189</v>
      </c>
      <c r="E43" s="88" t="s">
        <v>31</v>
      </c>
      <c r="F43" s="88">
        <v>1</v>
      </c>
      <c r="G43" s="104">
        <v>100000</v>
      </c>
      <c r="H43" s="113">
        <v>100000</v>
      </c>
    </row>
    <row r="44" spans="1:8" x14ac:dyDescent="0.25">
      <c r="A44" s="214"/>
      <c r="B44" s="44"/>
      <c r="C44" s="44"/>
      <c r="D44" s="69"/>
      <c r="E44" s="88"/>
      <c r="F44" s="88"/>
      <c r="G44" s="104"/>
      <c r="H44" s="113"/>
    </row>
    <row r="45" spans="1:8" ht="41.4" x14ac:dyDescent="0.25">
      <c r="A45" s="214" t="s">
        <v>1029</v>
      </c>
      <c r="B45" s="10" t="s">
        <v>1028</v>
      </c>
      <c r="C45" s="44"/>
      <c r="D45" s="69" t="s">
        <v>1190</v>
      </c>
      <c r="E45" s="88" t="s">
        <v>1056</v>
      </c>
      <c r="F45" s="143">
        <f>H43</f>
        <v>100000</v>
      </c>
      <c r="G45" s="107"/>
      <c r="H45" s="113">
        <f>F45*G45</f>
        <v>0</v>
      </c>
    </row>
    <row r="46" spans="1:8" x14ac:dyDescent="0.25">
      <c r="A46" s="114"/>
      <c r="B46" s="10"/>
      <c r="C46" s="44"/>
      <c r="D46" s="69"/>
      <c r="E46" s="88"/>
      <c r="F46" s="88"/>
      <c r="G46" s="104"/>
      <c r="H46" s="113"/>
    </row>
    <row r="47" spans="1:8" x14ac:dyDescent="0.25">
      <c r="A47" s="114"/>
      <c r="B47" s="10"/>
      <c r="C47" s="44"/>
      <c r="D47" s="69"/>
      <c r="E47" s="88"/>
      <c r="F47" s="88"/>
      <c r="G47" s="104"/>
      <c r="H47" s="113"/>
    </row>
    <row r="48" spans="1:8" s="310" customFormat="1" ht="63.6" customHeight="1" x14ac:dyDescent="0.3">
      <c r="A48" s="114" t="s">
        <v>961</v>
      </c>
      <c r="B48" s="10" t="s">
        <v>971</v>
      </c>
      <c r="C48" s="10"/>
      <c r="D48" s="66" t="s">
        <v>877</v>
      </c>
      <c r="E48" s="88" t="s">
        <v>16</v>
      </c>
      <c r="F48" s="88">
        <v>1</v>
      </c>
      <c r="G48" s="44"/>
      <c r="H48" s="10"/>
    </row>
    <row r="49" spans="1:8" ht="21.6" customHeight="1" x14ac:dyDescent="0.25">
      <c r="A49" s="114"/>
      <c r="B49" s="10"/>
      <c r="C49" s="44"/>
      <c r="D49" s="69"/>
      <c r="E49" s="88"/>
      <c r="F49" s="88"/>
      <c r="G49" s="104"/>
      <c r="H49" s="113"/>
    </row>
    <row r="50" spans="1:8" ht="40.950000000000003" customHeight="1" x14ac:dyDescent="0.25">
      <c r="A50" s="114" t="s">
        <v>859</v>
      </c>
      <c r="B50" s="10" t="s">
        <v>972</v>
      </c>
      <c r="C50" s="44"/>
      <c r="D50" s="69" t="s">
        <v>1057</v>
      </c>
      <c r="E50" s="88" t="s">
        <v>65</v>
      </c>
      <c r="F50" s="88"/>
      <c r="G50" s="104"/>
      <c r="H50" s="113"/>
    </row>
    <row r="51" spans="1:8" ht="21" customHeight="1" x14ac:dyDescent="0.25">
      <c r="A51" s="114"/>
      <c r="B51" s="10"/>
      <c r="C51" s="44"/>
      <c r="D51" s="69"/>
      <c r="E51" s="88"/>
      <c r="F51" s="88"/>
      <c r="G51" s="104"/>
      <c r="H51" s="113"/>
    </row>
    <row r="52" spans="1:8" ht="41.4" x14ac:dyDescent="0.25">
      <c r="A52" s="214" t="s">
        <v>962</v>
      </c>
      <c r="B52" s="10"/>
      <c r="C52" s="10"/>
      <c r="D52" s="349" t="s">
        <v>59</v>
      </c>
      <c r="E52" s="88"/>
      <c r="F52" s="88"/>
      <c r="G52" s="104"/>
      <c r="H52" s="115"/>
    </row>
    <row r="53" spans="1:8" x14ac:dyDescent="0.25">
      <c r="A53" s="114"/>
      <c r="B53" s="44"/>
      <c r="C53" s="44"/>
      <c r="D53" s="69"/>
      <c r="E53" s="88"/>
      <c r="F53" s="88"/>
      <c r="G53" s="104"/>
      <c r="H53" s="113"/>
    </row>
    <row r="54" spans="1:8" ht="41.4" x14ac:dyDescent="0.25">
      <c r="A54" s="214" t="s">
        <v>1030</v>
      </c>
      <c r="B54" s="10" t="s">
        <v>973</v>
      </c>
      <c r="C54" s="10"/>
      <c r="D54" s="347" t="s">
        <v>60</v>
      </c>
      <c r="E54" s="88" t="s">
        <v>61</v>
      </c>
      <c r="F54" s="88">
        <v>12</v>
      </c>
      <c r="G54" s="104"/>
      <c r="H54" s="113"/>
    </row>
    <row r="55" spans="1:8" x14ac:dyDescent="0.25">
      <c r="A55" s="114"/>
      <c r="B55" s="10"/>
      <c r="C55" s="44"/>
      <c r="D55" s="69"/>
      <c r="E55" s="88"/>
      <c r="F55" s="88"/>
      <c r="G55" s="104"/>
      <c r="H55" s="113"/>
    </row>
    <row r="56" spans="1:8" ht="110.4" x14ac:dyDescent="0.25">
      <c r="A56" s="214" t="s">
        <v>860</v>
      </c>
      <c r="B56" s="44" t="s">
        <v>974</v>
      </c>
      <c r="C56" s="44"/>
      <c r="D56" s="347" t="s">
        <v>882</v>
      </c>
      <c r="E56" s="88" t="s">
        <v>16</v>
      </c>
      <c r="F56" s="88">
        <v>1</v>
      </c>
      <c r="G56" s="104"/>
      <c r="H56" s="113"/>
    </row>
    <row r="57" spans="1:8" x14ac:dyDescent="0.25">
      <c r="A57" s="214"/>
      <c r="B57" s="44"/>
      <c r="C57" s="44"/>
      <c r="D57" s="69"/>
      <c r="E57" s="88"/>
      <c r="F57" s="88"/>
      <c r="G57" s="104"/>
      <c r="H57" s="113"/>
    </row>
    <row r="58" spans="1:8" ht="30" customHeight="1" x14ac:dyDescent="0.25">
      <c r="A58" s="214"/>
      <c r="B58" s="44"/>
      <c r="C58" s="44"/>
      <c r="D58" s="239"/>
      <c r="E58" s="88"/>
      <c r="F58" s="88"/>
      <c r="G58" s="104"/>
      <c r="H58" s="113"/>
    </row>
    <row r="59" spans="1:8" ht="14.4" thickBot="1" x14ac:dyDescent="0.3">
      <c r="A59" s="117"/>
      <c r="B59" s="103"/>
      <c r="C59" s="103"/>
      <c r="D59" s="350"/>
      <c r="E59" s="92"/>
      <c r="F59" s="92"/>
      <c r="G59" s="118"/>
      <c r="H59" s="119"/>
    </row>
    <row r="60" spans="1:8" ht="14.4" customHeight="1" thickBot="1" x14ac:dyDescent="0.3">
      <c r="A60" s="502" t="s">
        <v>62</v>
      </c>
      <c r="B60" s="503"/>
      <c r="C60" s="503"/>
      <c r="D60" s="503"/>
      <c r="E60" s="510"/>
      <c r="F60" s="510"/>
      <c r="G60" s="504"/>
      <c r="H60" s="120"/>
    </row>
    <row r="61" spans="1:8" ht="13.95" customHeight="1" x14ac:dyDescent="0.25">
      <c r="A61" s="505" t="str">
        <f>A1</f>
        <v>TENDER FOR REFURBISHMENT OF MAGALIES RESERVOIR</v>
      </c>
      <c r="B61" s="505"/>
      <c r="C61" s="505"/>
      <c r="D61" s="505"/>
      <c r="E61" s="505"/>
      <c r="F61" s="505"/>
      <c r="G61" s="505"/>
      <c r="H61" s="505"/>
    </row>
    <row r="62" spans="1:8" x14ac:dyDescent="0.25">
      <c r="A62" s="506" t="s">
        <v>1398</v>
      </c>
      <c r="B62" s="506"/>
      <c r="C62" s="506"/>
      <c r="D62" s="506"/>
      <c r="E62" s="506"/>
      <c r="F62" s="506"/>
      <c r="G62" s="506"/>
      <c r="H62" s="506"/>
    </row>
    <row r="63" spans="1:8" ht="14.4" thickBot="1" x14ac:dyDescent="0.3">
      <c r="A63" s="506" t="s">
        <v>2</v>
      </c>
      <c r="B63" s="506"/>
      <c r="C63" s="506"/>
      <c r="D63" s="506"/>
      <c r="E63" s="506"/>
      <c r="F63" s="506"/>
      <c r="G63" s="506"/>
      <c r="H63" s="506"/>
    </row>
    <row r="64" spans="1:8" ht="14.4" thickBot="1" x14ac:dyDescent="0.3">
      <c r="A64" s="507" t="s">
        <v>3</v>
      </c>
      <c r="B64" s="495" t="s">
        <v>4</v>
      </c>
      <c r="C64" s="495" t="s">
        <v>5</v>
      </c>
      <c r="D64" s="495" t="s">
        <v>6</v>
      </c>
      <c r="E64" s="495" t="s">
        <v>7</v>
      </c>
      <c r="F64" s="495" t="s">
        <v>8</v>
      </c>
      <c r="G64" s="497" t="s">
        <v>9</v>
      </c>
      <c r="H64" s="215" t="s">
        <v>10</v>
      </c>
    </row>
    <row r="65" spans="1:8" ht="14.4" thickBot="1" x14ac:dyDescent="0.3">
      <c r="A65" s="508"/>
      <c r="B65" s="496"/>
      <c r="C65" s="496"/>
      <c r="D65" s="496"/>
      <c r="E65" s="496"/>
      <c r="F65" s="496"/>
      <c r="G65" s="498"/>
      <c r="H65" s="216" t="s">
        <v>11</v>
      </c>
    </row>
    <row r="66" spans="1:8" ht="14.4" thickBot="1" x14ac:dyDescent="0.3">
      <c r="A66" s="499" t="s">
        <v>63</v>
      </c>
      <c r="B66" s="500"/>
      <c r="C66" s="500"/>
      <c r="D66" s="500"/>
      <c r="E66" s="500"/>
      <c r="F66" s="500"/>
      <c r="G66" s="501"/>
      <c r="H66" s="119"/>
    </row>
    <row r="67" spans="1:8" x14ac:dyDescent="0.25">
      <c r="A67" s="114"/>
      <c r="B67" s="44"/>
      <c r="C67" s="44"/>
      <c r="D67" s="89"/>
      <c r="E67" s="44"/>
      <c r="F67" s="44"/>
      <c r="G67" s="104"/>
      <c r="H67" s="113"/>
    </row>
    <row r="68" spans="1:8" ht="27.6" x14ac:dyDescent="0.25">
      <c r="A68" s="114"/>
      <c r="B68" s="10"/>
      <c r="C68" s="44"/>
      <c r="D68" s="89" t="s">
        <v>12</v>
      </c>
      <c r="E68" s="44"/>
      <c r="F68" s="44"/>
      <c r="G68" s="104"/>
      <c r="H68" s="113"/>
    </row>
    <row r="69" spans="1:8" x14ac:dyDescent="0.25">
      <c r="A69" s="114"/>
      <c r="B69" s="10"/>
      <c r="C69" s="44"/>
      <c r="D69" s="89"/>
      <c r="E69" s="44"/>
      <c r="F69" s="44"/>
      <c r="G69" s="104"/>
      <c r="H69" s="113"/>
    </row>
    <row r="70" spans="1:8" ht="41.4" x14ac:dyDescent="0.25">
      <c r="A70" s="214" t="s">
        <v>1014</v>
      </c>
      <c r="B70" s="44" t="s">
        <v>976</v>
      </c>
      <c r="C70" s="44"/>
      <c r="D70" s="89" t="s">
        <v>64</v>
      </c>
      <c r="E70" s="44"/>
      <c r="F70" s="44"/>
      <c r="G70" s="104"/>
      <c r="H70" s="113"/>
    </row>
    <row r="71" spans="1:8" x14ac:dyDescent="0.25">
      <c r="A71" s="329"/>
      <c r="B71" s="10"/>
      <c r="C71" s="44"/>
      <c r="D71" s="90"/>
      <c r="E71" s="44"/>
      <c r="F71" s="44"/>
      <c r="G71" s="104"/>
      <c r="H71" s="113"/>
    </row>
    <row r="72" spans="1:8" ht="41.4" x14ac:dyDescent="0.25">
      <c r="A72" s="214" t="s">
        <v>1015</v>
      </c>
      <c r="B72" s="44" t="s">
        <v>968</v>
      </c>
      <c r="C72" s="10"/>
      <c r="D72" s="49" t="s">
        <v>875</v>
      </c>
      <c r="E72" s="10" t="s">
        <v>31</v>
      </c>
      <c r="F72" s="10">
        <v>1</v>
      </c>
      <c r="G72" s="106">
        <v>250000</v>
      </c>
      <c r="H72" s="113">
        <f>F72*G72</f>
        <v>250000</v>
      </c>
    </row>
    <row r="73" spans="1:8" x14ac:dyDescent="0.25">
      <c r="A73" s="114"/>
      <c r="B73" s="10"/>
      <c r="C73" s="44"/>
      <c r="D73" s="90"/>
      <c r="E73" s="44"/>
      <c r="F73" s="44"/>
      <c r="G73" s="104"/>
      <c r="H73" s="113"/>
    </row>
    <row r="74" spans="1:8" ht="41.4" x14ac:dyDescent="0.25">
      <c r="A74" s="214" t="s">
        <v>1016</v>
      </c>
      <c r="B74" s="48" t="s">
        <v>969</v>
      </c>
      <c r="C74" s="10"/>
      <c r="D74" s="49" t="s">
        <v>888</v>
      </c>
      <c r="E74" s="10" t="s">
        <v>65</v>
      </c>
      <c r="F74" s="311">
        <v>250000</v>
      </c>
      <c r="G74" s="33"/>
      <c r="H74" s="113">
        <f>F74*G74</f>
        <v>0</v>
      </c>
    </row>
    <row r="75" spans="1:8" x14ac:dyDescent="0.25">
      <c r="A75" s="114"/>
      <c r="B75" s="10"/>
      <c r="C75" s="44"/>
      <c r="D75" s="90"/>
      <c r="E75" s="44"/>
      <c r="F75" s="44"/>
      <c r="G75" s="104"/>
      <c r="H75" s="113"/>
    </row>
    <row r="76" spans="1:8" ht="41.4" x14ac:dyDescent="0.25">
      <c r="A76" s="214" t="s">
        <v>1017</v>
      </c>
      <c r="B76" s="48" t="s">
        <v>977</v>
      </c>
      <c r="C76" s="10"/>
      <c r="D76" s="49" t="s">
        <v>66</v>
      </c>
      <c r="E76" s="10" t="s">
        <v>31</v>
      </c>
      <c r="F76" s="10">
        <v>1</v>
      </c>
      <c r="G76" s="106">
        <v>60000</v>
      </c>
      <c r="H76" s="113">
        <f>F76*G76</f>
        <v>60000</v>
      </c>
    </row>
    <row r="77" spans="1:8" x14ac:dyDescent="0.25">
      <c r="A77" s="114"/>
      <c r="B77" s="10"/>
      <c r="C77" s="44"/>
      <c r="D77" s="90"/>
      <c r="E77" s="44"/>
      <c r="F77" s="44"/>
      <c r="G77" s="104"/>
      <c r="H77" s="113"/>
    </row>
    <row r="78" spans="1:8" ht="41.4" x14ac:dyDescent="0.25">
      <c r="A78" s="214" t="s">
        <v>1018</v>
      </c>
      <c r="B78" s="48" t="s">
        <v>978</v>
      </c>
      <c r="C78" s="44"/>
      <c r="D78" s="90" t="s">
        <v>1058</v>
      </c>
      <c r="E78" s="44" t="s">
        <v>65</v>
      </c>
      <c r="F78" s="311">
        <v>60000</v>
      </c>
      <c r="G78" s="33"/>
      <c r="H78" s="113">
        <f>F78*G78</f>
        <v>0</v>
      </c>
    </row>
    <row r="79" spans="1:8" x14ac:dyDescent="0.25">
      <c r="A79" s="114"/>
      <c r="B79" s="10"/>
      <c r="C79" s="44"/>
      <c r="D79" s="90"/>
      <c r="E79" s="44"/>
      <c r="F79" s="44"/>
      <c r="G79" s="104"/>
      <c r="H79" s="218"/>
    </row>
    <row r="80" spans="1:8" x14ac:dyDescent="0.25">
      <c r="A80" s="114"/>
      <c r="B80" s="10"/>
      <c r="C80" s="44"/>
      <c r="D80" s="90"/>
      <c r="E80" s="44"/>
      <c r="F80" s="44"/>
      <c r="G80" s="104"/>
      <c r="H80" s="218"/>
    </row>
    <row r="81" spans="1:8" ht="41.4" x14ac:dyDescent="0.25">
      <c r="A81" s="213"/>
      <c r="B81" s="48" t="s">
        <v>967</v>
      </c>
      <c r="C81" s="44"/>
      <c r="D81" s="89" t="s">
        <v>67</v>
      </c>
      <c r="E81" s="44"/>
      <c r="F81" s="44"/>
      <c r="G81" s="104"/>
      <c r="H81" s="218"/>
    </row>
    <row r="82" spans="1:8" x14ac:dyDescent="0.25">
      <c r="A82" s="114"/>
      <c r="B82" s="10"/>
      <c r="C82" s="44"/>
      <c r="D82" s="90"/>
      <c r="E82" s="44"/>
      <c r="F82" s="44"/>
      <c r="G82" s="104"/>
      <c r="H82" s="218"/>
    </row>
    <row r="83" spans="1:8" ht="41.4" x14ac:dyDescent="0.25">
      <c r="A83" s="213" t="s">
        <v>1019</v>
      </c>
      <c r="B83" s="48" t="s">
        <v>979</v>
      </c>
      <c r="C83" s="80"/>
      <c r="D83" s="89" t="s">
        <v>68</v>
      </c>
      <c r="E83" s="44"/>
      <c r="F83" s="44"/>
      <c r="G83" s="104"/>
      <c r="H83" s="218"/>
    </row>
    <row r="84" spans="1:8" x14ac:dyDescent="0.25">
      <c r="A84" s="114"/>
      <c r="B84" s="10"/>
      <c r="C84" s="44"/>
      <c r="D84" s="90"/>
      <c r="E84" s="44"/>
      <c r="F84" s="44"/>
      <c r="G84" s="104"/>
      <c r="H84" s="218"/>
    </row>
    <row r="85" spans="1:8" ht="41.4" x14ac:dyDescent="0.25">
      <c r="A85" s="214" t="s">
        <v>1020</v>
      </c>
      <c r="B85" s="48" t="s">
        <v>980</v>
      </c>
      <c r="C85" s="10"/>
      <c r="D85" s="49" t="s">
        <v>69</v>
      </c>
      <c r="E85" s="10" t="s">
        <v>70</v>
      </c>
      <c r="F85" s="10">
        <v>40</v>
      </c>
      <c r="G85" s="106"/>
      <c r="H85" s="219"/>
    </row>
    <row r="86" spans="1:8" x14ac:dyDescent="0.25">
      <c r="A86" s="114"/>
      <c r="B86" s="10"/>
      <c r="C86" s="44"/>
      <c r="D86" s="90"/>
      <c r="E86" s="44"/>
      <c r="F86" s="44"/>
      <c r="G86" s="104"/>
      <c r="H86" s="218"/>
    </row>
    <row r="87" spans="1:8" ht="41.4" x14ac:dyDescent="0.25">
      <c r="A87" s="214" t="s">
        <v>1021</v>
      </c>
      <c r="B87" s="48" t="s">
        <v>981</v>
      </c>
      <c r="C87" s="10"/>
      <c r="D87" s="49" t="s">
        <v>71</v>
      </c>
      <c r="E87" s="10" t="s">
        <v>72</v>
      </c>
      <c r="F87" s="10">
        <v>40</v>
      </c>
      <c r="G87" s="106"/>
      <c r="H87" s="219"/>
    </row>
    <row r="88" spans="1:8" x14ac:dyDescent="0.25">
      <c r="A88" s="114"/>
      <c r="B88" s="10"/>
      <c r="C88" s="44"/>
      <c r="D88" s="90"/>
      <c r="E88" s="44"/>
      <c r="F88" s="44"/>
      <c r="G88" s="104"/>
      <c r="H88" s="218"/>
    </row>
    <row r="89" spans="1:8" ht="41.4" x14ac:dyDescent="0.25">
      <c r="A89" s="214" t="s">
        <v>1022</v>
      </c>
      <c r="B89" s="48" t="s">
        <v>982</v>
      </c>
      <c r="C89" s="10"/>
      <c r="D89" s="49" t="s">
        <v>901</v>
      </c>
      <c r="E89" s="10" t="s">
        <v>72</v>
      </c>
      <c r="F89" s="10">
        <v>40</v>
      </c>
      <c r="G89" s="106"/>
      <c r="H89" s="219"/>
    </row>
    <row r="90" spans="1:8" x14ac:dyDescent="0.25">
      <c r="A90" s="114"/>
      <c r="B90" s="10"/>
      <c r="C90" s="44"/>
      <c r="D90" s="90"/>
      <c r="E90" s="44"/>
      <c r="F90" s="44"/>
      <c r="G90" s="104"/>
      <c r="H90" s="218"/>
    </row>
    <row r="91" spans="1:8" ht="41.4" x14ac:dyDescent="0.25">
      <c r="A91" s="214" t="s">
        <v>1023</v>
      </c>
      <c r="B91" s="48" t="s">
        <v>983</v>
      </c>
      <c r="C91" s="10"/>
      <c r="D91" s="49" t="s">
        <v>73</v>
      </c>
      <c r="E91" s="10" t="s">
        <v>72</v>
      </c>
      <c r="F91" s="10">
        <v>40</v>
      </c>
      <c r="G91" s="106"/>
      <c r="H91" s="219"/>
    </row>
    <row r="92" spans="1:8" x14ac:dyDescent="0.25">
      <c r="A92" s="114"/>
      <c r="B92" s="10"/>
      <c r="C92" s="44"/>
      <c r="D92" s="90"/>
      <c r="E92" s="44"/>
      <c r="F92" s="44"/>
      <c r="G92" s="104"/>
      <c r="H92" s="218"/>
    </row>
    <row r="93" spans="1:8" ht="41.4" x14ac:dyDescent="0.25">
      <c r="A93" s="213" t="s">
        <v>1031</v>
      </c>
      <c r="B93" s="48" t="s">
        <v>984</v>
      </c>
      <c r="C93" s="80"/>
      <c r="D93" s="89" t="s">
        <v>74</v>
      </c>
      <c r="E93" s="44"/>
      <c r="F93" s="44"/>
      <c r="G93" s="104"/>
      <c r="H93" s="218"/>
    </row>
    <row r="94" spans="1:8" x14ac:dyDescent="0.25">
      <c r="A94" s="114"/>
      <c r="B94" s="10"/>
      <c r="C94" s="44"/>
      <c r="D94" s="90"/>
      <c r="E94" s="44"/>
      <c r="F94" s="44"/>
      <c r="G94" s="104"/>
      <c r="H94" s="218"/>
    </row>
    <row r="95" spans="1:8" x14ac:dyDescent="0.25">
      <c r="A95" s="213" t="s">
        <v>1032</v>
      </c>
      <c r="B95" s="220"/>
      <c r="C95" s="80"/>
      <c r="D95" s="89" t="s">
        <v>75</v>
      </c>
      <c r="E95" s="44"/>
      <c r="F95" s="44"/>
      <c r="G95" s="104"/>
      <c r="H95" s="218"/>
    </row>
    <row r="96" spans="1:8" ht="41.4" x14ac:dyDescent="0.25">
      <c r="A96" s="214" t="s">
        <v>1033</v>
      </c>
      <c r="B96" s="48" t="s">
        <v>985</v>
      </c>
      <c r="C96" s="10"/>
      <c r="D96" s="49" t="s">
        <v>76</v>
      </c>
      <c r="E96" s="10" t="s">
        <v>70</v>
      </c>
      <c r="F96" s="10">
        <v>20</v>
      </c>
      <c r="G96" s="106"/>
      <c r="H96" s="219"/>
    </row>
    <row r="97" spans="1:8" x14ac:dyDescent="0.25">
      <c r="A97" s="114"/>
      <c r="B97" s="10"/>
      <c r="C97" s="44"/>
      <c r="D97" s="90"/>
      <c r="E97" s="44"/>
      <c r="F97" s="44"/>
      <c r="G97" s="104"/>
      <c r="H97" s="218"/>
    </row>
    <row r="98" spans="1:8" ht="41.4" x14ac:dyDescent="0.25">
      <c r="A98" s="214" t="s">
        <v>1034</v>
      </c>
      <c r="B98" s="48" t="s">
        <v>986</v>
      </c>
      <c r="C98" s="10"/>
      <c r="D98" s="49" t="s">
        <v>77</v>
      </c>
      <c r="E98" s="10" t="s">
        <v>70</v>
      </c>
      <c r="F98" s="10">
        <v>20</v>
      </c>
      <c r="G98" s="106"/>
      <c r="H98" s="219"/>
    </row>
    <row r="99" spans="1:8" x14ac:dyDescent="0.25">
      <c r="A99" s="114"/>
      <c r="B99" s="10"/>
      <c r="C99" s="44"/>
      <c r="D99" s="90"/>
      <c r="E99" s="44"/>
      <c r="F99" s="44"/>
      <c r="G99" s="104"/>
      <c r="H99" s="218"/>
    </row>
    <row r="100" spans="1:8" x14ac:dyDescent="0.25">
      <c r="A100" s="213" t="s">
        <v>1035</v>
      </c>
      <c r="B100" s="220"/>
      <c r="C100" s="80"/>
      <c r="D100" s="89" t="s">
        <v>78</v>
      </c>
      <c r="E100" s="10"/>
      <c r="F100" s="44"/>
      <c r="G100" s="104"/>
      <c r="H100" s="219"/>
    </row>
    <row r="101" spans="1:8" ht="14.4" thickBot="1" x14ac:dyDescent="0.3">
      <c r="A101" s="117"/>
      <c r="B101" s="103"/>
      <c r="C101" s="103"/>
      <c r="D101" s="93"/>
      <c r="E101" s="103"/>
      <c r="F101" s="103"/>
      <c r="G101" s="118"/>
      <c r="H101" s="221"/>
    </row>
    <row r="102" spans="1:8" ht="14.4" customHeight="1" thickBot="1" x14ac:dyDescent="0.3">
      <c r="A102" s="502" t="s">
        <v>62</v>
      </c>
      <c r="B102" s="503"/>
      <c r="C102" s="503"/>
      <c r="D102" s="503"/>
      <c r="E102" s="503"/>
      <c r="F102" s="503"/>
      <c r="G102" s="504"/>
      <c r="H102" s="120"/>
    </row>
    <row r="103" spans="1:8" ht="13.95" customHeight="1" x14ac:dyDescent="0.25">
      <c r="A103" s="505" t="str">
        <f>A61</f>
        <v>TENDER FOR REFURBISHMENT OF MAGALIES RESERVOIR</v>
      </c>
      <c r="B103" s="505"/>
      <c r="C103" s="505"/>
      <c r="D103" s="505"/>
      <c r="E103" s="505"/>
      <c r="F103" s="505"/>
      <c r="G103" s="505"/>
      <c r="H103" s="505"/>
    </row>
    <row r="104" spans="1:8" x14ac:dyDescent="0.25">
      <c r="A104" s="506" t="s">
        <v>1398</v>
      </c>
      <c r="B104" s="506"/>
      <c r="C104" s="506"/>
      <c r="D104" s="506"/>
      <c r="E104" s="506"/>
      <c r="F104" s="506"/>
      <c r="G104" s="506"/>
      <c r="H104" s="506"/>
    </row>
    <row r="105" spans="1:8" ht="14.4" thickBot="1" x14ac:dyDescent="0.3">
      <c r="A105" s="506" t="s">
        <v>2</v>
      </c>
      <c r="B105" s="506"/>
      <c r="C105" s="506"/>
      <c r="D105" s="506"/>
      <c r="E105" s="506"/>
      <c r="F105" s="506"/>
      <c r="G105" s="506"/>
      <c r="H105" s="506"/>
    </row>
    <row r="106" spans="1:8" ht="14.4" thickBot="1" x14ac:dyDescent="0.3">
      <c r="A106" s="507" t="s">
        <v>3</v>
      </c>
      <c r="B106" s="495" t="s">
        <v>4</v>
      </c>
      <c r="C106" s="495" t="s">
        <v>5</v>
      </c>
      <c r="D106" s="495" t="s">
        <v>6</v>
      </c>
      <c r="E106" s="495" t="s">
        <v>7</v>
      </c>
      <c r="F106" s="495" t="s">
        <v>8</v>
      </c>
      <c r="G106" s="497" t="s">
        <v>9</v>
      </c>
      <c r="H106" s="215" t="s">
        <v>10</v>
      </c>
    </row>
    <row r="107" spans="1:8" ht="14.4" thickBot="1" x14ac:dyDescent="0.3">
      <c r="A107" s="508"/>
      <c r="B107" s="496"/>
      <c r="C107" s="496"/>
      <c r="D107" s="496"/>
      <c r="E107" s="496"/>
      <c r="F107" s="496"/>
      <c r="G107" s="498"/>
      <c r="H107" s="216" t="s">
        <v>11</v>
      </c>
    </row>
    <row r="108" spans="1:8" ht="14.4" thickBot="1" x14ac:dyDescent="0.3">
      <c r="A108" s="499" t="s">
        <v>63</v>
      </c>
      <c r="B108" s="500"/>
      <c r="C108" s="500"/>
      <c r="D108" s="500"/>
      <c r="E108" s="500"/>
      <c r="F108" s="500"/>
      <c r="G108" s="501"/>
      <c r="H108" s="119"/>
    </row>
    <row r="109" spans="1:8" ht="27.6" x14ac:dyDescent="0.25">
      <c r="A109" s="114"/>
      <c r="B109" s="44"/>
      <c r="C109" s="44"/>
      <c r="D109" s="89" t="s">
        <v>12</v>
      </c>
      <c r="E109" s="44"/>
      <c r="F109" s="44"/>
      <c r="G109" s="104"/>
      <c r="H109" s="218"/>
    </row>
    <row r="110" spans="1:8" x14ac:dyDescent="0.25">
      <c r="A110" s="114"/>
      <c r="B110" s="44"/>
      <c r="C110" s="44"/>
      <c r="D110" s="90"/>
      <c r="E110" s="44"/>
      <c r="F110" s="44"/>
      <c r="G110" s="104"/>
      <c r="H110" s="218"/>
    </row>
    <row r="111" spans="1:8" ht="41.4" x14ac:dyDescent="0.25">
      <c r="A111" s="214" t="s">
        <v>1036</v>
      </c>
      <c r="B111" s="48" t="s">
        <v>987</v>
      </c>
      <c r="C111" s="10"/>
      <c r="D111" s="49" t="s">
        <v>79</v>
      </c>
      <c r="E111" s="10" t="s">
        <v>70</v>
      </c>
      <c r="F111" s="10">
        <v>15</v>
      </c>
      <c r="G111" s="106"/>
      <c r="H111" s="219"/>
    </row>
    <row r="112" spans="1:8" x14ac:dyDescent="0.25">
      <c r="A112" s="114"/>
      <c r="B112" s="10"/>
      <c r="C112" s="44"/>
      <c r="D112" s="90"/>
      <c r="E112" s="44"/>
      <c r="F112" s="44"/>
      <c r="G112" s="104"/>
      <c r="H112" s="218"/>
    </row>
    <row r="113" spans="1:8" ht="41.4" x14ac:dyDescent="0.25">
      <c r="A113" s="214" t="s">
        <v>1037</v>
      </c>
      <c r="B113" s="48" t="s">
        <v>988</v>
      </c>
      <c r="C113" s="10"/>
      <c r="D113" s="49" t="s">
        <v>80</v>
      </c>
      <c r="E113" s="10" t="s">
        <v>70</v>
      </c>
      <c r="F113" s="10">
        <v>15</v>
      </c>
      <c r="G113" s="106"/>
      <c r="H113" s="219"/>
    </row>
    <row r="114" spans="1:8" x14ac:dyDescent="0.25">
      <c r="A114" s="114"/>
      <c r="B114" s="10"/>
      <c r="C114" s="44"/>
      <c r="D114" s="90"/>
      <c r="E114" s="44"/>
      <c r="F114" s="44"/>
      <c r="G114" s="104"/>
      <c r="H114" s="218"/>
    </row>
    <row r="115" spans="1:8" ht="41.4" x14ac:dyDescent="0.25">
      <c r="A115" s="214" t="s">
        <v>1038</v>
      </c>
      <c r="B115" s="48" t="s">
        <v>989</v>
      </c>
      <c r="C115" s="10"/>
      <c r="D115" s="49" t="s">
        <v>81</v>
      </c>
      <c r="E115" s="10" t="s">
        <v>70</v>
      </c>
      <c r="F115" s="10">
        <v>20</v>
      </c>
      <c r="G115" s="106"/>
      <c r="H115" s="219"/>
    </row>
    <row r="116" spans="1:8" x14ac:dyDescent="0.25">
      <c r="A116" s="114"/>
      <c r="B116" s="10"/>
      <c r="C116" s="44"/>
      <c r="D116" s="90"/>
      <c r="E116" s="44"/>
      <c r="F116" s="44"/>
      <c r="G116" s="104"/>
      <c r="H116" s="218"/>
    </row>
    <row r="117" spans="1:8" ht="41.4" x14ac:dyDescent="0.25">
      <c r="A117" s="214" t="s">
        <v>1039</v>
      </c>
      <c r="B117" s="48" t="s">
        <v>990</v>
      </c>
      <c r="C117" s="10"/>
      <c r="D117" s="405" t="s">
        <v>894</v>
      </c>
      <c r="E117" s="10" t="s">
        <v>70</v>
      </c>
      <c r="F117" s="10">
        <v>15</v>
      </c>
      <c r="G117" s="106"/>
      <c r="H117" s="219"/>
    </row>
    <row r="118" spans="1:8" x14ac:dyDescent="0.25">
      <c r="A118" s="114"/>
      <c r="B118" s="10"/>
      <c r="C118" s="44"/>
      <c r="D118" s="90"/>
      <c r="E118" s="44"/>
      <c r="F118" s="44"/>
      <c r="G118" s="104"/>
      <c r="H118" s="218"/>
    </row>
    <row r="119" spans="1:8" ht="41.4" x14ac:dyDescent="0.25">
      <c r="A119" s="214" t="s">
        <v>1040</v>
      </c>
      <c r="B119" s="48" t="s">
        <v>991</v>
      </c>
      <c r="C119" s="10"/>
      <c r="D119" s="49" t="s">
        <v>883</v>
      </c>
      <c r="E119" s="10" t="s">
        <v>70</v>
      </c>
      <c r="F119" s="10">
        <v>10</v>
      </c>
      <c r="G119" s="106"/>
      <c r="H119" s="219"/>
    </row>
    <row r="120" spans="1:8" x14ac:dyDescent="0.25">
      <c r="A120" s="114"/>
      <c r="B120" s="10"/>
      <c r="C120" s="44"/>
      <c r="D120" s="90"/>
      <c r="E120" s="44"/>
      <c r="F120" s="44"/>
      <c r="G120" s="104"/>
      <c r="H120" s="218"/>
    </row>
    <row r="121" spans="1:8" ht="41.4" x14ac:dyDescent="0.25">
      <c r="A121" s="214" t="s">
        <v>1041</v>
      </c>
      <c r="B121" s="48" t="s">
        <v>992</v>
      </c>
      <c r="C121" s="10"/>
      <c r="D121" s="49" t="s">
        <v>895</v>
      </c>
      <c r="E121" s="10" t="s">
        <v>70</v>
      </c>
      <c r="F121" s="10">
        <v>15</v>
      </c>
      <c r="G121" s="106"/>
      <c r="H121" s="222"/>
    </row>
    <row r="122" spans="1:8" x14ac:dyDescent="0.25">
      <c r="A122" s="114"/>
      <c r="B122" s="10"/>
      <c r="C122" s="44"/>
      <c r="D122" s="90"/>
      <c r="E122" s="44"/>
      <c r="F122" s="44"/>
      <c r="G122" s="104"/>
      <c r="H122" s="218"/>
    </row>
    <row r="123" spans="1:8" ht="41.4" x14ac:dyDescent="0.25">
      <c r="A123" s="214" t="s">
        <v>1042</v>
      </c>
      <c r="B123" s="48" t="s">
        <v>993</v>
      </c>
      <c r="C123" s="10"/>
      <c r="D123" s="49" t="s">
        <v>896</v>
      </c>
      <c r="E123" s="10" t="s">
        <v>70</v>
      </c>
      <c r="F123" s="10">
        <v>15</v>
      </c>
      <c r="G123" s="106"/>
      <c r="H123" s="222"/>
    </row>
    <row r="124" spans="1:8" x14ac:dyDescent="0.25">
      <c r="A124" s="114"/>
      <c r="B124" s="10"/>
      <c r="C124" s="44"/>
      <c r="D124" s="90"/>
      <c r="E124" s="44"/>
      <c r="F124" s="44"/>
      <c r="G124" s="104"/>
      <c r="H124" s="218"/>
    </row>
    <row r="125" spans="1:8" x14ac:dyDescent="0.25">
      <c r="A125" s="213" t="s">
        <v>1043</v>
      </c>
      <c r="B125" s="220"/>
      <c r="C125" s="80"/>
      <c r="D125" s="89" t="s">
        <v>82</v>
      </c>
      <c r="E125" s="44"/>
      <c r="F125" s="44"/>
      <c r="G125" s="104"/>
      <c r="H125" s="218"/>
    </row>
    <row r="126" spans="1:8" x14ac:dyDescent="0.25">
      <c r="A126" s="114"/>
      <c r="B126" s="10"/>
      <c r="C126" s="44"/>
      <c r="D126" s="90"/>
      <c r="E126" s="44"/>
      <c r="F126" s="44"/>
      <c r="G126" s="104"/>
      <c r="H126" s="218"/>
    </row>
    <row r="127" spans="1:8" ht="41.4" x14ac:dyDescent="0.25">
      <c r="A127" s="214" t="s">
        <v>1044</v>
      </c>
      <c r="B127" s="48" t="s">
        <v>994</v>
      </c>
      <c r="C127" s="10"/>
      <c r="D127" s="405" t="s">
        <v>886</v>
      </c>
      <c r="E127" s="10" t="s">
        <v>70</v>
      </c>
      <c r="F127" s="10">
        <v>25</v>
      </c>
      <c r="G127" s="106"/>
      <c r="H127" s="222"/>
    </row>
    <row r="128" spans="1:8" x14ac:dyDescent="0.25">
      <c r="A128" s="114"/>
      <c r="B128" s="10"/>
      <c r="C128" s="44"/>
      <c r="D128" s="90"/>
      <c r="E128" s="44"/>
      <c r="F128" s="44"/>
      <c r="G128" s="104"/>
      <c r="H128" s="218"/>
    </row>
    <row r="129" spans="1:8" x14ac:dyDescent="0.25">
      <c r="A129" s="213" t="s">
        <v>1045</v>
      </c>
      <c r="B129" s="220"/>
      <c r="C129" s="80"/>
      <c r="D129" s="89" t="s">
        <v>83</v>
      </c>
      <c r="E129" s="44"/>
      <c r="F129" s="44"/>
      <c r="G129" s="104"/>
      <c r="H129" s="218"/>
    </row>
    <row r="130" spans="1:8" x14ac:dyDescent="0.25">
      <c r="A130" s="114"/>
      <c r="B130" s="10"/>
      <c r="C130" s="44"/>
      <c r="D130" s="90"/>
      <c r="E130" s="44"/>
      <c r="F130" s="44"/>
      <c r="G130" s="104"/>
      <c r="H130" s="218"/>
    </row>
    <row r="131" spans="1:8" ht="41.4" x14ac:dyDescent="0.25">
      <c r="A131" s="214" t="s">
        <v>1046</v>
      </c>
      <c r="B131" s="48" t="s">
        <v>995</v>
      </c>
      <c r="C131" s="10"/>
      <c r="D131" s="49" t="s">
        <v>84</v>
      </c>
      <c r="E131" s="10" t="s">
        <v>70</v>
      </c>
      <c r="F131" s="10">
        <v>15</v>
      </c>
      <c r="G131" s="106"/>
      <c r="H131" s="222"/>
    </row>
    <row r="132" spans="1:8" x14ac:dyDescent="0.25">
      <c r="A132" s="114"/>
      <c r="B132" s="10"/>
      <c r="C132" s="44"/>
      <c r="D132" s="90"/>
      <c r="E132" s="44"/>
      <c r="F132" s="44"/>
      <c r="G132" s="104"/>
      <c r="H132" s="218"/>
    </row>
    <row r="133" spans="1:8" x14ac:dyDescent="0.25">
      <c r="A133" s="114"/>
      <c r="B133" s="10"/>
      <c r="C133" s="44"/>
      <c r="D133" s="90"/>
      <c r="E133" s="44"/>
      <c r="F133" s="44"/>
      <c r="G133" s="104"/>
      <c r="H133" s="218"/>
    </row>
    <row r="134" spans="1:8" x14ac:dyDescent="0.25">
      <c r="A134" s="213" t="s">
        <v>1047</v>
      </c>
      <c r="B134" s="220"/>
      <c r="C134" s="80"/>
      <c r="D134" s="89" t="s">
        <v>85</v>
      </c>
      <c r="E134" s="44"/>
      <c r="F134" s="44"/>
      <c r="G134" s="104"/>
      <c r="H134" s="218"/>
    </row>
    <row r="135" spans="1:8" x14ac:dyDescent="0.25">
      <c r="A135" s="114"/>
      <c r="B135" s="10"/>
      <c r="C135" s="44"/>
      <c r="D135" s="90"/>
      <c r="E135" s="44"/>
      <c r="F135" s="44"/>
      <c r="G135" s="104"/>
      <c r="H135" s="218"/>
    </row>
    <row r="136" spans="1:8" ht="41.4" x14ac:dyDescent="0.25">
      <c r="A136" s="214" t="s">
        <v>1048</v>
      </c>
      <c r="B136" s="48" t="s">
        <v>996</v>
      </c>
      <c r="C136" s="10"/>
      <c r="D136" s="49" t="s">
        <v>86</v>
      </c>
      <c r="E136" s="10" t="s">
        <v>70</v>
      </c>
      <c r="F136" s="10">
        <v>15</v>
      </c>
      <c r="G136" s="106"/>
      <c r="H136" s="222"/>
    </row>
    <row r="137" spans="1:8" x14ac:dyDescent="0.25">
      <c r="A137" s="114"/>
      <c r="B137" s="10"/>
      <c r="C137" s="44"/>
      <c r="D137" s="90"/>
      <c r="E137" s="44"/>
      <c r="F137" s="44"/>
      <c r="G137" s="104"/>
      <c r="H137" s="218"/>
    </row>
    <row r="138" spans="1:8" ht="41.4" x14ac:dyDescent="0.25">
      <c r="A138" s="214" t="s">
        <v>1049</v>
      </c>
      <c r="B138" s="48" t="s">
        <v>997</v>
      </c>
      <c r="C138" s="10"/>
      <c r="D138" s="49" t="s">
        <v>87</v>
      </c>
      <c r="E138" s="10" t="s">
        <v>70</v>
      </c>
      <c r="F138" s="10">
        <v>15</v>
      </c>
      <c r="G138" s="106"/>
      <c r="H138" s="222"/>
    </row>
    <row r="139" spans="1:8" x14ac:dyDescent="0.25">
      <c r="A139" s="114"/>
      <c r="B139" s="10"/>
      <c r="C139" s="44"/>
      <c r="D139" s="90"/>
      <c r="E139" s="44"/>
      <c r="F139" s="44"/>
      <c r="G139" s="104"/>
      <c r="H139" s="218"/>
    </row>
    <row r="140" spans="1:8" ht="14.4" thickBot="1" x14ac:dyDescent="0.3">
      <c r="A140" s="117"/>
      <c r="B140" s="103"/>
      <c r="C140" s="103"/>
      <c r="D140" s="93"/>
      <c r="E140" s="103"/>
      <c r="F140" s="103"/>
      <c r="G140" s="118"/>
      <c r="H140" s="221"/>
    </row>
    <row r="141" spans="1:8" ht="14.4" customHeight="1" thickBot="1" x14ac:dyDescent="0.3">
      <c r="A141" s="502" t="s">
        <v>62</v>
      </c>
      <c r="B141" s="503"/>
      <c r="C141" s="503"/>
      <c r="D141" s="503"/>
      <c r="E141" s="503"/>
      <c r="F141" s="503"/>
      <c r="G141" s="504"/>
      <c r="H141" s="120">
        <f>SUM(H108:H140)</f>
        <v>0</v>
      </c>
    </row>
    <row r="142" spans="1:8" ht="13.95" customHeight="1" x14ac:dyDescent="0.25">
      <c r="A142" s="505" t="str">
        <f>A103</f>
        <v>TENDER FOR REFURBISHMENT OF MAGALIES RESERVOIR</v>
      </c>
      <c r="B142" s="505"/>
      <c r="C142" s="505"/>
      <c r="D142" s="505"/>
      <c r="E142" s="505"/>
      <c r="F142" s="505"/>
      <c r="G142" s="505"/>
      <c r="H142" s="505"/>
    </row>
    <row r="143" spans="1:8" x14ac:dyDescent="0.25">
      <c r="A143" s="506" t="s">
        <v>1398</v>
      </c>
      <c r="B143" s="506"/>
      <c r="C143" s="506"/>
      <c r="D143" s="506"/>
      <c r="E143" s="506"/>
      <c r="F143" s="506"/>
      <c r="G143" s="506"/>
      <c r="H143" s="506"/>
    </row>
    <row r="144" spans="1:8" ht="14.4" thickBot="1" x14ac:dyDescent="0.3">
      <c r="A144" s="506" t="s">
        <v>2</v>
      </c>
      <c r="B144" s="506"/>
      <c r="C144" s="506"/>
      <c r="D144" s="506"/>
      <c r="E144" s="506"/>
      <c r="F144" s="506"/>
      <c r="G144" s="506"/>
      <c r="H144" s="506"/>
    </row>
    <row r="145" spans="1:9" ht="14.4" thickBot="1" x14ac:dyDescent="0.3">
      <c r="A145" s="507" t="s">
        <v>3</v>
      </c>
      <c r="B145" s="495" t="s">
        <v>4</v>
      </c>
      <c r="C145" s="495" t="s">
        <v>5</v>
      </c>
      <c r="D145" s="495" t="s">
        <v>6</v>
      </c>
      <c r="E145" s="495" t="s">
        <v>7</v>
      </c>
      <c r="F145" s="495" t="s">
        <v>8</v>
      </c>
      <c r="G145" s="497" t="s">
        <v>9</v>
      </c>
      <c r="H145" s="215" t="s">
        <v>10</v>
      </c>
    </row>
    <row r="146" spans="1:9" ht="14.4" thickBot="1" x14ac:dyDescent="0.3">
      <c r="A146" s="508"/>
      <c r="B146" s="496"/>
      <c r="C146" s="496"/>
      <c r="D146" s="496"/>
      <c r="E146" s="496"/>
      <c r="F146" s="496"/>
      <c r="G146" s="498"/>
      <c r="H146" s="216" t="s">
        <v>11</v>
      </c>
    </row>
    <row r="147" spans="1:9" ht="14.4" thickBot="1" x14ac:dyDescent="0.3">
      <c r="A147" s="499" t="s">
        <v>63</v>
      </c>
      <c r="B147" s="500"/>
      <c r="C147" s="500"/>
      <c r="D147" s="509"/>
      <c r="E147" s="500"/>
      <c r="F147" s="500"/>
      <c r="G147" s="501"/>
      <c r="H147" s="223">
        <f>H141</f>
        <v>0</v>
      </c>
    </row>
    <row r="148" spans="1:9" ht="27.6" x14ac:dyDescent="0.25">
      <c r="A148" s="114"/>
      <c r="B148" s="44"/>
      <c r="C148" s="68"/>
      <c r="D148" s="432" t="s">
        <v>12</v>
      </c>
      <c r="E148" s="44"/>
      <c r="F148" s="44"/>
      <c r="G148" s="104"/>
      <c r="H148" s="218"/>
    </row>
    <row r="149" spans="1:9" x14ac:dyDescent="0.25">
      <c r="A149" s="190"/>
      <c r="B149" s="187"/>
      <c r="C149" s="436"/>
      <c r="D149" s="437"/>
      <c r="E149" s="102"/>
      <c r="F149" s="102"/>
      <c r="G149" s="101"/>
      <c r="H149" s="291"/>
    </row>
    <row r="150" spans="1:9" ht="41.4" x14ac:dyDescent="0.25">
      <c r="A150" s="214" t="s">
        <v>1050</v>
      </c>
      <c r="B150" s="48" t="s">
        <v>975</v>
      </c>
      <c r="C150" s="68"/>
      <c r="D150" s="142" t="s">
        <v>89</v>
      </c>
      <c r="E150" s="44" t="s">
        <v>869</v>
      </c>
      <c r="F150" s="44">
        <v>40</v>
      </c>
      <c r="G150" s="104"/>
      <c r="H150" s="224"/>
      <c r="I150" s="302"/>
    </row>
    <row r="151" spans="1:9" ht="14.4" x14ac:dyDescent="0.3">
      <c r="A151" s="114"/>
      <c r="B151" s="10"/>
      <c r="C151" s="68"/>
      <c r="D151" s="142"/>
      <c r="E151" s="44"/>
      <c r="F151" s="44"/>
      <c r="G151" s="104"/>
      <c r="H151" s="224"/>
      <c r="I151"/>
    </row>
    <row r="152" spans="1:9" x14ac:dyDescent="0.25">
      <c r="A152" s="114"/>
      <c r="B152" s="48"/>
      <c r="C152" s="68"/>
      <c r="D152" s="142"/>
      <c r="E152" s="44"/>
      <c r="F152" s="44"/>
      <c r="G152" s="107"/>
      <c r="H152" s="224"/>
    </row>
    <row r="153" spans="1:9" x14ac:dyDescent="0.25">
      <c r="B153" s="10"/>
      <c r="C153" s="68"/>
      <c r="D153" s="142"/>
      <c r="E153" s="44"/>
      <c r="F153" s="44"/>
      <c r="G153" s="104"/>
      <c r="H153" s="224"/>
    </row>
    <row r="154" spans="1:9" ht="41.4" x14ac:dyDescent="0.25">
      <c r="A154" s="214" t="s">
        <v>1051</v>
      </c>
      <c r="B154" s="48" t="s">
        <v>998</v>
      </c>
      <c r="C154" s="68"/>
      <c r="D154" s="142" t="s">
        <v>90</v>
      </c>
      <c r="E154" s="44" t="s">
        <v>869</v>
      </c>
      <c r="F154" s="44">
        <v>40</v>
      </c>
      <c r="G154" s="104"/>
      <c r="H154" s="224"/>
    </row>
    <row r="155" spans="1:9" x14ac:dyDescent="0.25">
      <c r="A155" s="214"/>
      <c r="B155" s="10"/>
      <c r="C155" s="68"/>
      <c r="D155" s="142"/>
      <c r="E155" s="44"/>
      <c r="F155" s="44"/>
      <c r="G155" s="104"/>
      <c r="H155" s="218"/>
    </row>
    <row r="156" spans="1:9" x14ac:dyDescent="0.25">
      <c r="B156" s="48"/>
      <c r="C156" s="68"/>
      <c r="D156" s="142"/>
      <c r="E156" s="44"/>
      <c r="F156" s="44"/>
      <c r="G156" s="107"/>
      <c r="H156" s="224"/>
    </row>
    <row r="157" spans="1:9" x14ac:dyDescent="0.25">
      <c r="A157" s="114"/>
      <c r="B157" s="82"/>
      <c r="C157" s="68"/>
      <c r="D157" s="142"/>
      <c r="E157" s="44"/>
      <c r="F157" s="44"/>
      <c r="G157" s="107"/>
      <c r="H157" s="224"/>
    </row>
    <row r="158" spans="1:9" ht="41.4" x14ac:dyDescent="0.25">
      <c r="A158" s="214" t="s">
        <v>1052</v>
      </c>
      <c r="B158" s="44" t="s">
        <v>999</v>
      </c>
      <c r="C158" s="68"/>
      <c r="D158" s="142" t="s">
        <v>845</v>
      </c>
      <c r="E158" s="44"/>
      <c r="F158" s="44"/>
      <c r="G158" s="104"/>
      <c r="H158" s="218"/>
    </row>
    <row r="159" spans="1:9" x14ac:dyDescent="0.25">
      <c r="A159" s="214"/>
      <c r="B159" s="44"/>
      <c r="C159" s="68"/>
      <c r="D159" s="142"/>
      <c r="E159" s="44"/>
      <c r="F159" s="44"/>
      <c r="G159" s="104"/>
      <c r="H159" s="218"/>
    </row>
    <row r="160" spans="1:9" ht="41.4" x14ac:dyDescent="0.25">
      <c r="A160" s="214" t="s">
        <v>1053</v>
      </c>
      <c r="B160" s="44" t="s">
        <v>1013</v>
      </c>
      <c r="C160" s="68"/>
      <c r="D160" s="142" t="s">
        <v>1272</v>
      </c>
      <c r="E160" s="44" t="s">
        <v>88</v>
      </c>
      <c r="F160" s="44">
        <v>1</v>
      </c>
      <c r="G160" s="104">
        <v>90000</v>
      </c>
      <c r="H160" s="224">
        <f>G160*F160</f>
        <v>90000</v>
      </c>
    </row>
    <row r="161" spans="1:8" x14ac:dyDescent="0.25">
      <c r="A161" s="290"/>
      <c r="B161" s="44"/>
      <c r="C161" s="68"/>
      <c r="D161" s="142"/>
      <c r="E161" s="44"/>
      <c r="F161" s="44"/>
      <c r="G161" s="104"/>
      <c r="H161" s="218"/>
    </row>
    <row r="162" spans="1:8" ht="41.4" x14ac:dyDescent="0.25">
      <c r="A162" s="214" t="s">
        <v>1054</v>
      </c>
      <c r="B162" s="44" t="s">
        <v>1254</v>
      </c>
      <c r="C162" s="68"/>
      <c r="D162" s="142" t="s">
        <v>1271</v>
      </c>
      <c r="E162" s="44" t="s">
        <v>65</v>
      </c>
      <c r="F162" s="225">
        <f>H160</f>
        <v>90000</v>
      </c>
      <c r="G162" s="107"/>
      <c r="H162" s="312">
        <f>F162*G162</f>
        <v>0</v>
      </c>
    </row>
    <row r="163" spans="1:8" x14ac:dyDescent="0.25">
      <c r="A163" s="114"/>
      <c r="B163" s="44"/>
      <c r="C163" s="68"/>
      <c r="D163" s="142"/>
      <c r="E163" s="44"/>
      <c r="F163" s="44"/>
      <c r="G163" s="104"/>
      <c r="H163" s="218"/>
    </row>
    <row r="164" spans="1:8" ht="41.4" x14ac:dyDescent="0.25">
      <c r="A164" s="484" t="s">
        <v>1251</v>
      </c>
      <c r="B164" s="305" t="s">
        <v>1257</v>
      </c>
      <c r="C164" s="396"/>
      <c r="D164" s="485" t="s">
        <v>1248</v>
      </c>
      <c r="E164" s="305"/>
      <c r="F164" s="305"/>
      <c r="G164" s="104"/>
      <c r="H164" s="224"/>
    </row>
    <row r="165" spans="1:8" x14ac:dyDescent="0.25">
      <c r="A165" s="484"/>
      <c r="B165" s="305"/>
      <c r="C165" s="396"/>
      <c r="D165" s="486"/>
      <c r="E165" s="305"/>
      <c r="F165" s="487"/>
      <c r="G165" s="104"/>
      <c r="H165" s="224"/>
    </row>
    <row r="166" spans="1:8" x14ac:dyDescent="0.25">
      <c r="A166" s="484" t="s">
        <v>1252</v>
      </c>
      <c r="B166" s="305" t="s">
        <v>1255</v>
      </c>
      <c r="C166" s="396"/>
      <c r="D166" s="488" t="s">
        <v>1250</v>
      </c>
      <c r="E166" s="305" t="s">
        <v>100</v>
      </c>
      <c r="F166" s="305">
        <v>250</v>
      </c>
      <c r="G166" s="104"/>
      <c r="H166" s="218"/>
    </row>
    <row r="167" spans="1:8" x14ac:dyDescent="0.25">
      <c r="A167" s="484"/>
      <c r="B167" s="305"/>
      <c r="C167" s="396"/>
      <c r="D167" s="489"/>
      <c r="E167" s="305"/>
      <c r="F167" s="305"/>
      <c r="G167" s="104"/>
      <c r="H167" s="224"/>
    </row>
    <row r="168" spans="1:8" x14ac:dyDescent="0.25">
      <c r="A168" s="484" t="s">
        <v>1253</v>
      </c>
      <c r="B168" s="305" t="s">
        <v>1256</v>
      </c>
      <c r="C168" s="396"/>
      <c r="D168" s="489" t="s">
        <v>1249</v>
      </c>
      <c r="E168" s="305" t="s">
        <v>413</v>
      </c>
      <c r="F168" s="305">
        <v>100</v>
      </c>
      <c r="G168" s="104"/>
      <c r="H168" s="218"/>
    </row>
    <row r="169" spans="1:8" x14ac:dyDescent="0.25">
      <c r="A169" s="214"/>
      <c r="B169" s="44"/>
      <c r="C169" s="68"/>
      <c r="D169" s="142"/>
      <c r="E169" s="44"/>
      <c r="F169" s="225"/>
      <c r="G169" s="104"/>
      <c r="H169" s="224"/>
    </row>
    <row r="170" spans="1:8" x14ac:dyDescent="0.25">
      <c r="A170" s="114"/>
      <c r="B170" s="44"/>
      <c r="C170" s="68"/>
      <c r="D170" s="142"/>
      <c r="E170" s="44"/>
      <c r="F170" s="44"/>
      <c r="G170" s="104"/>
      <c r="H170" s="218"/>
    </row>
    <row r="171" spans="1:8" x14ac:dyDescent="0.25">
      <c r="A171" s="114"/>
      <c r="B171" s="44"/>
      <c r="C171" s="68"/>
      <c r="D171" s="142"/>
      <c r="E171" s="44"/>
      <c r="F171" s="44"/>
      <c r="G171" s="104"/>
      <c r="H171" s="218"/>
    </row>
    <row r="172" spans="1:8" x14ac:dyDescent="0.25">
      <c r="A172" s="114"/>
      <c r="B172" s="44"/>
      <c r="C172" s="68"/>
      <c r="D172" s="142"/>
      <c r="E172" s="44"/>
      <c r="F172" s="44"/>
      <c r="G172" s="104"/>
      <c r="H172" s="218"/>
    </row>
    <row r="173" spans="1:8" x14ac:dyDescent="0.25">
      <c r="A173" s="114"/>
      <c r="B173" s="44"/>
      <c r="C173" s="68"/>
      <c r="D173" s="142"/>
      <c r="E173" s="44"/>
      <c r="F173" s="44"/>
      <c r="G173" s="104"/>
      <c r="H173" s="218"/>
    </row>
    <row r="174" spans="1:8" x14ac:dyDescent="0.25">
      <c r="A174" s="114"/>
      <c r="B174" s="44"/>
      <c r="C174" s="68"/>
      <c r="D174" s="142"/>
      <c r="E174" s="44"/>
      <c r="F174" s="44"/>
      <c r="G174" s="104"/>
      <c r="H174" s="218"/>
    </row>
    <row r="175" spans="1:8" x14ac:dyDescent="0.25">
      <c r="A175" s="114"/>
      <c r="B175" s="44"/>
      <c r="C175" s="68"/>
      <c r="D175" s="142"/>
      <c r="E175" s="44"/>
      <c r="F175" s="44"/>
      <c r="G175" s="104"/>
      <c r="H175" s="218"/>
    </row>
    <row r="176" spans="1:8" x14ac:dyDescent="0.25">
      <c r="A176" s="114"/>
      <c r="B176" s="44"/>
      <c r="C176" s="68"/>
      <c r="D176" s="142"/>
      <c r="E176" s="44"/>
      <c r="F176" s="44"/>
      <c r="G176" s="104"/>
      <c r="H176" s="218"/>
    </row>
    <row r="177" spans="1:8" x14ac:dyDescent="0.25">
      <c r="A177" s="114"/>
      <c r="B177" s="44"/>
      <c r="C177" s="68"/>
      <c r="D177" s="142"/>
      <c r="E177" s="44"/>
      <c r="F177" s="44"/>
      <c r="G177" s="104"/>
      <c r="H177" s="218"/>
    </row>
    <row r="178" spans="1:8" x14ac:dyDescent="0.25">
      <c r="A178" s="114"/>
      <c r="B178" s="44"/>
      <c r="C178" s="68"/>
      <c r="D178" s="142"/>
      <c r="E178" s="44"/>
      <c r="F178" s="44"/>
      <c r="G178" s="104"/>
      <c r="H178" s="218"/>
    </row>
    <row r="179" spans="1:8" x14ac:dyDescent="0.25">
      <c r="A179" s="114"/>
      <c r="B179" s="44"/>
      <c r="C179" s="68"/>
      <c r="D179" s="142"/>
      <c r="E179" s="44"/>
      <c r="F179" s="44"/>
      <c r="G179" s="104"/>
      <c r="H179" s="218"/>
    </row>
    <row r="180" spans="1:8" x14ac:dyDescent="0.25">
      <c r="A180" s="114"/>
      <c r="B180" s="44"/>
      <c r="C180" s="68"/>
      <c r="D180" s="142"/>
      <c r="E180" s="44"/>
      <c r="F180" s="44"/>
      <c r="G180" s="104"/>
      <c r="H180" s="218"/>
    </row>
    <row r="181" spans="1:8" x14ac:dyDescent="0.25">
      <c r="A181" s="114"/>
      <c r="B181" s="44"/>
      <c r="C181" s="68"/>
      <c r="D181" s="142"/>
      <c r="E181" s="44"/>
      <c r="F181" s="44"/>
      <c r="G181" s="104"/>
      <c r="H181" s="218"/>
    </row>
    <row r="182" spans="1:8" x14ac:dyDescent="0.25">
      <c r="A182" s="114"/>
      <c r="B182" s="44"/>
      <c r="C182" s="68"/>
      <c r="D182" s="142"/>
      <c r="E182" s="44"/>
      <c r="F182" s="44"/>
      <c r="G182" s="104"/>
      <c r="H182" s="218"/>
    </row>
    <row r="183" spans="1:8" x14ac:dyDescent="0.25">
      <c r="A183" s="114"/>
      <c r="B183" s="44"/>
      <c r="C183" s="68"/>
      <c r="D183" s="142"/>
      <c r="E183" s="44"/>
      <c r="F183" s="44"/>
      <c r="G183" s="104"/>
      <c r="H183" s="218"/>
    </row>
    <row r="184" spans="1:8" x14ac:dyDescent="0.25">
      <c r="A184" s="114"/>
      <c r="B184" s="44"/>
      <c r="C184" s="68"/>
      <c r="D184" s="142"/>
      <c r="E184" s="44"/>
      <c r="F184" s="44"/>
      <c r="G184" s="104"/>
      <c r="H184" s="218"/>
    </row>
    <row r="185" spans="1:8" x14ac:dyDescent="0.25">
      <c r="A185" s="114"/>
      <c r="B185" s="44"/>
      <c r="C185" s="68"/>
      <c r="D185" s="142"/>
      <c r="E185" s="44"/>
      <c r="F185" s="44"/>
      <c r="G185" s="104"/>
      <c r="H185" s="218"/>
    </row>
    <row r="186" spans="1:8" x14ac:dyDescent="0.25">
      <c r="A186" s="114"/>
      <c r="B186" s="44"/>
      <c r="C186" s="68"/>
      <c r="D186" s="142"/>
      <c r="E186" s="44"/>
      <c r="F186" s="44"/>
      <c r="G186" s="104"/>
      <c r="H186" s="218"/>
    </row>
    <row r="187" spans="1:8" x14ac:dyDescent="0.25">
      <c r="A187" s="114"/>
      <c r="B187" s="44"/>
      <c r="C187" s="68"/>
      <c r="D187" s="142"/>
      <c r="E187" s="44"/>
      <c r="F187" s="44"/>
      <c r="G187" s="104"/>
      <c r="H187" s="218"/>
    </row>
    <row r="188" spans="1:8" x14ac:dyDescent="0.25">
      <c r="A188" s="114"/>
      <c r="B188" s="44"/>
      <c r="C188" s="68"/>
      <c r="D188" s="142"/>
      <c r="E188" s="44"/>
      <c r="F188" s="44"/>
      <c r="G188" s="104"/>
      <c r="H188" s="218"/>
    </row>
    <row r="189" spans="1:8" x14ac:dyDescent="0.25">
      <c r="A189" s="114"/>
      <c r="B189" s="44"/>
      <c r="C189" s="68"/>
      <c r="D189" s="142"/>
      <c r="E189" s="44"/>
      <c r="F189" s="44"/>
      <c r="G189" s="104"/>
      <c r="H189" s="218"/>
    </row>
    <row r="190" spans="1:8" x14ac:dyDescent="0.25">
      <c r="A190" s="114"/>
      <c r="B190" s="44"/>
      <c r="C190" s="68"/>
      <c r="D190" s="142"/>
      <c r="E190" s="44"/>
      <c r="F190" s="44"/>
      <c r="G190" s="104"/>
      <c r="H190" s="218"/>
    </row>
    <row r="191" spans="1:8" x14ac:dyDescent="0.25">
      <c r="A191" s="114"/>
      <c r="B191" s="44"/>
      <c r="C191" s="68"/>
      <c r="D191" s="142"/>
      <c r="E191" s="44"/>
      <c r="F191" s="44"/>
      <c r="G191" s="104"/>
      <c r="H191" s="218"/>
    </row>
    <row r="192" spans="1:8" x14ac:dyDescent="0.25">
      <c r="A192" s="114"/>
      <c r="B192" s="44"/>
      <c r="C192" s="68"/>
      <c r="D192" s="142"/>
      <c r="E192" s="44"/>
      <c r="F192" s="44"/>
      <c r="G192" s="104"/>
      <c r="H192" s="218"/>
    </row>
    <row r="193" spans="1:9" x14ac:dyDescent="0.25">
      <c r="A193" s="114"/>
      <c r="B193" s="44"/>
      <c r="C193" s="68"/>
      <c r="D193" s="142"/>
      <c r="E193" s="44"/>
      <c r="F193" s="44"/>
      <c r="G193" s="104"/>
      <c r="H193" s="218"/>
    </row>
    <row r="194" spans="1:9" ht="14.4" thickBot="1" x14ac:dyDescent="0.3">
      <c r="A194" s="117"/>
      <c r="B194" s="103"/>
      <c r="C194" s="91"/>
      <c r="D194" s="434"/>
      <c r="E194" s="103"/>
      <c r="F194" s="103"/>
      <c r="G194" s="118"/>
      <c r="H194" s="221"/>
    </row>
    <row r="195" spans="1:9" ht="14.4" customHeight="1" thickBot="1" x14ac:dyDescent="0.3">
      <c r="A195" s="502" t="s">
        <v>91</v>
      </c>
      <c r="B195" s="503"/>
      <c r="C195" s="503"/>
      <c r="D195" s="510"/>
      <c r="E195" s="503"/>
      <c r="F195" s="503"/>
      <c r="G195" s="504"/>
      <c r="H195" s="120"/>
    </row>
    <row r="196" spans="1:9" ht="13.95" customHeight="1" x14ac:dyDescent="0.25">
      <c r="A196" s="505" t="str">
        <f>A142</f>
        <v>TENDER FOR REFURBISHMENT OF MAGALIES RESERVOIR</v>
      </c>
      <c r="B196" s="505"/>
      <c r="C196" s="505"/>
      <c r="D196" s="505"/>
      <c r="E196" s="505"/>
      <c r="F196" s="505"/>
      <c r="G196" s="505"/>
      <c r="H196" s="505"/>
    </row>
    <row r="197" spans="1:9" x14ac:dyDescent="0.25">
      <c r="A197" s="506" t="s">
        <v>1398</v>
      </c>
      <c r="B197" s="506"/>
      <c r="C197" s="506"/>
      <c r="D197" s="506"/>
      <c r="E197" s="506"/>
      <c r="F197" s="506"/>
      <c r="G197" s="506"/>
      <c r="H197" s="506"/>
    </row>
    <row r="198" spans="1:9" ht="14.4" thickBot="1" x14ac:dyDescent="0.3">
      <c r="A198" s="506" t="s">
        <v>2</v>
      </c>
      <c r="B198" s="506"/>
      <c r="C198" s="506"/>
      <c r="D198" s="506"/>
      <c r="E198" s="506"/>
      <c r="F198" s="506"/>
      <c r="G198" s="506"/>
      <c r="H198" s="506"/>
    </row>
    <row r="199" spans="1:9" ht="14.4" thickBot="1" x14ac:dyDescent="0.3">
      <c r="A199" s="507" t="s">
        <v>3</v>
      </c>
      <c r="B199" s="495" t="s">
        <v>4</v>
      </c>
      <c r="C199" s="495" t="s">
        <v>5</v>
      </c>
      <c r="D199" s="495" t="s">
        <v>6</v>
      </c>
      <c r="E199" s="495" t="s">
        <v>7</v>
      </c>
      <c r="F199" s="495" t="s">
        <v>8</v>
      </c>
      <c r="G199" s="497" t="s">
        <v>9</v>
      </c>
      <c r="H199" s="215" t="s">
        <v>10</v>
      </c>
    </row>
    <row r="200" spans="1:9" ht="14.4" thickBot="1" x14ac:dyDescent="0.3">
      <c r="A200" s="508"/>
      <c r="B200" s="496"/>
      <c r="C200" s="496"/>
      <c r="D200" s="496"/>
      <c r="E200" s="496"/>
      <c r="F200" s="496"/>
      <c r="G200" s="498"/>
      <c r="H200" s="216"/>
    </row>
    <row r="201" spans="1:9" ht="27.6" x14ac:dyDescent="0.25">
      <c r="A201" s="114"/>
      <c r="B201" s="44"/>
      <c r="C201" s="44"/>
      <c r="D201" s="89" t="s">
        <v>92</v>
      </c>
      <c r="E201" s="44"/>
      <c r="F201" s="44"/>
      <c r="G201" s="104"/>
      <c r="H201" s="113"/>
    </row>
    <row r="202" spans="1:9" x14ac:dyDescent="0.25">
      <c r="A202" s="114"/>
      <c r="B202" s="44"/>
      <c r="C202" s="44"/>
      <c r="D202" s="90"/>
      <c r="E202" s="44"/>
      <c r="F202" s="44"/>
      <c r="G202" s="104"/>
      <c r="H202" s="113"/>
    </row>
    <row r="203" spans="1:9" x14ac:dyDescent="0.25">
      <c r="A203" s="114"/>
      <c r="B203" s="44"/>
      <c r="C203" s="44"/>
      <c r="D203" s="90"/>
      <c r="E203" s="44"/>
      <c r="F203" s="44"/>
      <c r="G203" s="104"/>
      <c r="H203" s="113"/>
    </row>
    <row r="204" spans="1:9" x14ac:dyDescent="0.25">
      <c r="A204" s="213" t="s">
        <v>874</v>
      </c>
      <c r="B204" s="44"/>
      <c r="C204" s="44"/>
      <c r="D204" s="89" t="s">
        <v>93</v>
      </c>
      <c r="E204" s="44"/>
      <c r="F204" s="44"/>
      <c r="G204" s="104"/>
      <c r="H204" s="113"/>
    </row>
    <row r="205" spans="1:9" x14ac:dyDescent="0.25">
      <c r="A205" s="114"/>
      <c r="B205" s="44"/>
      <c r="C205" s="44"/>
      <c r="D205" s="90"/>
      <c r="E205" s="44"/>
      <c r="F205" s="44"/>
      <c r="G205" s="104"/>
      <c r="H205" s="113"/>
    </row>
    <row r="206" spans="1:9" s="308" customFormat="1" ht="33.75" customHeight="1" x14ac:dyDescent="0.25">
      <c r="A206" s="214" t="s">
        <v>22</v>
      </c>
      <c r="B206" s="44" t="s">
        <v>963</v>
      </c>
      <c r="C206" s="44"/>
      <c r="D206" s="49" t="s">
        <v>964</v>
      </c>
      <c r="E206" s="10" t="s">
        <v>16</v>
      </c>
      <c r="F206" s="10">
        <v>1</v>
      </c>
      <c r="G206" s="104"/>
      <c r="H206" s="113"/>
      <c r="I206" s="326"/>
    </row>
    <row r="207" spans="1:9" x14ac:dyDescent="0.25">
      <c r="A207" s="114"/>
      <c r="B207" s="44"/>
      <c r="C207" s="44"/>
      <c r="D207" s="90"/>
      <c r="E207" s="44"/>
      <c r="F207" s="44"/>
      <c r="G207" s="104"/>
      <c r="H207" s="113"/>
    </row>
    <row r="208" spans="1:9" x14ac:dyDescent="0.25">
      <c r="A208" s="214" t="s">
        <v>26</v>
      </c>
      <c r="B208" s="44" t="s">
        <v>899</v>
      </c>
      <c r="C208" s="44"/>
      <c r="D208" s="49" t="s">
        <v>900</v>
      </c>
      <c r="E208" s="10" t="s">
        <v>16</v>
      </c>
      <c r="F208" s="10">
        <v>1</v>
      </c>
      <c r="G208" s="106"/>
      <c r="H208" s="113"/>
    </row>
    <row r="209" spans="1:8" x14ac:dyDescent="0.25">
      <c r="A209" s="214"/>
      <c r="B209" s="44"/>
      <c r="C209" s="44"/>
      <c r="D209" s="90"/>
      <c r="E209" s="44"/>
      <c r="F209" s="44"/>
      <c r="G209" s="104"/>
      <c r="H209" s="113"/>
    </row>
    <row r="210" spans="1:8" s="343" customFormat="1" ht="27.6" x14ac:dyDescent="0.25">
      <c r="A210" s="339" t="s">
        <v>30</v>
      </c>
      <c r="B210" s="340" t="s">
        <v>861</v>
      </c>
      <c r="C210" s="305"/>
      <c r="D210" s="306" t="s">
        <v>846</v>
      </c>
      <c r="E210" s="10" t="s">
        <v>16</v>
      </c>
      <c r="F210" s="305">
        <v>1</v>
      </c>
      <c r="G210" s="341"/>
      <c r="H210" s="342"/>
    </row>
    <row r="211" spans="1:8" x14ac:dyDescent="0.25">
      <c r="A211" s="214"/>
      <c r="B211" s="44"/>
      <c r="C211" s="44"/>
      <c r="D211" s="49"/>
      <c r="E211" s="10"/>
      <c r="F211" s="10"/>
      <c r="G211" s="106"/>
      <c r="H211" s="113"/>
    </row>
    <row r="212" spans="1:8" x14ac:dyDescent="0.25">
      <c r="A212" s="114"/>
      <c r="B212" s="44"/>
      <c r="C212" s="44"/>
      <c r="D212" s="90"/>
      <c r="E212" s="44"/>
      <c r="F212" s="44"/>
      <c r="G212" s="104"/>
      <c r="H212" s="113"/>
    </row>
    <row r="213" spans="1:8" x14ac:dyDescent="0.25">
      <c r="A213" s="214"/>
      <c r="B213" s="44"/>
      <c r="C213" s="44"/>
      <c r="D213" s="49"/>
      <c r="E213" s="10"/>
      <c r="F213" s="10"/>
      <c r="G213" s="106"/>
      <c r="H213" s="113"/>
    </row>
    <row r="214" spans="1:8" x14ac:dyDescent="0.25">
      <c r="A214" s="114"/>
      <c r="B214" s="44"/>
      <c r="C214" s="44"/>
      <c r="D214" s="90"/>
      <c r="E214" s="44"/>
      <c r="F214" s="44"/>
      <c r="G214" s="104"/>
      <c r="H214" s="113"/>
    </row>
    <row r="215" spans="1:8" x14ac:dyDescent="0.25">
      <c r="A215" s="214"/>
      <c r="B215" s="44"/>
      <c r="C215" s="44"/>
      <c r="D215" s="49"/>
      <c r="E215" s="10"/>
      <c r="F215" s="10"/>
      <c r="G215" s="104"/>
      <c r="H215" s="113"/>
    </row>
    <row r="216" spans="1:8" x14ac:dyDescent="0.25">
      <c r="A216" s="114"/>
      <c r="B216" s="44"/>
      <c r="C216" s="44"/>
      <c r="D216" s="90"/>
      <c r="E216" s="44"/>
      <c r="F216" s="44"/>
      <c r="G216" s="104"/>
      <c r="H216" s="113"/>
    </row>
    <row r="217" spans="1:8" x14ac:dyDescent="0.25">
      <c r="A217" s="114"/>
      <c r="B217" s="44"/>
      <c r="C217" s="44"/>
      <c r="D217" s="90"/>
      <c r="E217" s="44"/>
      <c r="F217" s="44"/>
      <c r="G217" s="104"/>
      <c r="H217" s="113"/>
    </row>
    <row r="218" spans="1:8" x14ac:dyDescent="0.25">
      <c r="A218" s="114"/>
      <c r="B218" s="44"/>
      <c r="C218" s="44"/>
      <c r="D218" s="90"/>
      <c r="E218" s="44"/>
      <c r="F218" s="44"/>
      <c r="G218" s="104"/>
      <c r="H218" s="113"/>
    </row>
    <row r="219" spans="1:8" x14ac:dyDescent="0.25">
      <c r="A219" s="114"/>
      <c r="B219" s="44"/>
      <c r="C219" s="44"/>
      <c r="D219" s="90"/>
      <c r="E219" s="44"/>
      <c r="F219" s="44"/>
      <c r="G219" s="104"/>
      <c r="H219" s="113"/>
    </row>
    <row r="220" spans="1:8" x14ac:dyDescent="0.25">
      <c r="A220" s="114"/>
      <c r="B220" s="44"/>
      <c r="C220" s="44"/>
      <c r="D220" s="90"/>
      <c r="E220" s="44"/>
      <c r="F220" s="44"/>
      <c r="G220" s="104"/>
      <c r="H220" s="113"/>
    </row>
    <row r="221" spans="1:8" x14ac:dyDescent="0.25">
      <c r="A221" s="114"/>
      <c r="B221" s="44"/>
      <c r="C221" s="44"/>
      <c r="D221" s="90"/>
      <c r="E221" s="44"/>
      <c r="F221" s="44"/>
      <c r="G221" s="104"/>
      <c r="H221" s="113"/>
    </row>
    <row r="222" spans="1:8" x14ac:dyDescent="0.25">
      <c r="A222" s="114"/>
      <c r="B222" s="44"/>
      <c r="C222" s="44"/>
      <c r="D222" s="90"/>
      <c r="E222" s="44"/>
      <c r="F222" s="44"/>
      <c r="G222" s="104"/>
      <c r="H222" s="113"/>
    </row>
    <row r="223" spans="1:8" x14ac:dyDescent="0.25">
      <c r="A223" s="114"/>
      <c r="B223" s="44"/>
      <c r="C223" s="44"/>
      <c r="D223" s="90"/>
      <c r="E223" s="44"/>
      <c r="F223" s="44"/>
      <c r="G223" s="104"/>
      <c r="H223" s="113"/>
    </row>
    <row r="224" spans="1:8" x14ac:dyDescent="0.25">
      <c r="A224" s="114"/>
      <c r="B224" s="44"/>
      <c r="C224" s="44"/>
      <c r="D224" s="90"/>
      <c r="E224" s="44"/>
      <c r="F224" s="44"/>
      <c r="G224" s="104"/>
      <c r="H224" s="113"/>
    </row>
    <row r="225" spans="1:8" x14ac:dyDescent="0.25">
      <c r="A225" s="114"/>
      <c r="B225" s="44"/>
      <c r="C225" s="44"/>
      <c r="D225" s="90"/>
      <c r="E225" s="44"/>
      <c r="F225" s="44"/>
      <c r="G225" s="104"/>
      <c r="H225" s="113"/>
    </row>
    <row r="226" spans="1:8" x14ac:dyDescent="0.25">
      <c r="A226" s="114"/>
      <c r="B226" s="44"/>
      <c r="C226" s="44"/>
      <c r="D226" s="90"/>
      <c r="E226" s="44"/>
      <c r="F226" s="44"/>
      <c r="G226" s="104"/>
      <c r="H226" s="113"/>
    </row>
    <row r="227" spans="1:8" x14ac:dyDescent="0.25">
      <c r="A227" s="114"/>
      <c r="B227" s="44"/>
      <c r="C227" s="44"/>
      <c r="D227" s="90"/>
      <c r="E227" s="44"/>
      <c r="F227" s="44"/>
      <c r="G227" s="104"/>
      <c r="H227" s="113"/>
    </row>
    <row r="228" spans="1:8" x14ac:dyDescent="0.25">
      <c r="A228" s="114"/>
      <c r="B228" s="44"/>
      <c r="C228" s="44"/>
      <c r="D228" s="90"/>
      <c r="E228" s="44"/>
      <c r="F228" s="44"/>
      <c r="G228" s="104"/>
      <c r="H228" s="113"/>
    </row>
    <row r="229" spans="1:8" x14ac:dyDescent="0.25">
      <c r="A229" s="114"/>
      <c r="B229" s="44"/>
      <c r="C229" s="44"/>
      <c r="D229" s="90"/>
      <c r="E229" s="44"/>
      <c r="F229" s="44"/>
      <c r="G229" s="104"/>
      <c r="H229" s="113"/>
    </row>
    <row r="230" spans="1:8" x14ac:dyDescent="0.25">
      <c r="A230" s="114"/>
      <c r="B230" s="44"/>
      <c r="C230" s="44"/>
      <c r="D230" s="90"/>
      <c r="E230" s="44"/>
      <c r="F230" s="44"/>
      <c r="G230" s="104"/>
      <c r="H230" s="113"/>
    </row>
    <row r="231" spans="1:8" x14ac:dyDescent="0.25">
      <c r="A231" s="114"/>
      <c r="B231" s="44"/>
      <c r="C231" s="44"/>
      <c r="D231" s="90"/>
      <c r="E231" s="44"/>
      <c r="F231" s="44"/>
      <c r="G231" s="104"/>
      <c r="H231" s="113"/>
    </row>
    <row r="232" spans="1:8" x14ac:dyDescent="0.25">
      <c r="A232" s="114"/>
      <c r="B232" s="44"/>
      <c r="C232" s="44"/>
      <c r="D232" s="90"/>
      <c r="E232" s="44"/>
      <c r="F232" s="44"/>
      <c r="G232" s="104"/>
      <c r="H232" s="113"/>
    </row>
    <row r="233" spans="1:8" x14ac:dyDescent="0.25">
      <c r="A233" s="114"/>
      <c r="B233" s="44"/>
      <c r="C233" s="44"/>
      <c r="D233" s="90"/>
      <c r="E233" s="44"/>
      <c r="F233" s="44"/>
      <c r="G233" s="104"/>
      <c r="H233" s="113"/>
    </row>
    <row r="234" spans="1:8" x14ac:dyDescent="0.25">
      <c r="A234" s="114"/>
      <c r="B234" s="44"/>
      <c r="C234" s="44"/>
      <c r="D234" s="90"/>
      <c r="E234" s="44"/>
      <c r="F234" s="44"/>
      <c r="G234" s="104"/>
      <c r="H234" s="113"/>
    </row>
    <row r="235" spans="1:8" x14ac:dyDescent="0.25">
      <c r="A235" s="114"/>
      <c r="B235" s="44"/>
      <c r="C235" s="44"/>
      <c r="D235" s="90"/>
      <c r="E235" s="44"/>
      <c r="F235" s="44"/>
      <c r="G235" s="104"/>
      <c r="H235" s="113"/>
    </row>
    <row r="236" spans="1:8" x14ac:dyDescent="0.25">
      <c r="A236" s="114"/>
      <c r="B236" s="44"/>
      <c r="C236" s="44"/>
      <c r="D236" s="90"/>
      <c r="E236" s="44"/>
      <c r="F236" s="44"/>
      <c r="G236" s="104"/>
      <c r="H236" s="113"/>
    </row>
    <row r="237" spans="1:8" x14ac:dyDescent="0.25">
      <c r="A237" s="114"/>
      <c r="B237" s="44"/>
      <c r="C237" s="44"/>
      <c r="D237" s="90"/>
      <c r="E237" s="44"/>
      <c r="F237" s="44"/>
      <c r="G237" s="104"/>
      <c r="H237" s="113"/>
    </row>
    <row r="238" spans="1:8" x14ac:dyDescent="0.25">
      <c r="A238" s="114"/>
      <c r="B238" s="44"/>
      <c r="C238" s="44"/>
      <c r="D238" s="90"/>
      <c r="E238" s="44"/>
      <c r="F238" s="44"/>
      <c r="G238" s="104"/>
      <c r="H238" s="113"/>
    </row>
    <row r="239" spans="1:8" x14ac:dyDescent="0.25">
      <c r="A239" s="114"/>
      <c r="B239" s="44"/>
      <c r="C239" s="44"/>
      <c r="D239" s="90"/>
      <c r="E239" s="44"/>
      <c r="F239" s="44"/>
      <c r="G239" s="104"/>
      <c r="H239" s="113"/>
    </row>
    <row r="240" spans="1:8" x14ac:dyDescent="0.25">
      <c r="A240" s="114"/>
      <c r="B240" s="44"/>
      <c r="C240" s="44"/>
      <c r="D240" s="90"/>
      <c r="E240" s="44"/>
      <c r="F240" s="44"/>
      <c r="G240" s="104"/>
      <c r="H240" s="113"/>
    </row>
    <row r="241" spans="1:8" x14ac:dyDescent="0.25">
      <c r="A241" s="114"/>
      <c r="B241" s="44"/>
      <c r="C241" s="44"/>
      <c r="D241" s="90"/>
      <c r="E241" s="44"/>
      <c r="F241" s="44"/>
      <c r="G241" s="104"/>
      <c r="H241" s="113"/>
    </row>
    <row r="242" spans="1:8" x14ac:dyDescent="0.25">
      <c r="A242" s="114"/>
      <c r="B242" s="44"/>
      <c r="C242" s="44"/>
      <c r="D242" s="90"/>
      <c r="E242" s="44"/>
      <c r="F242" s="44"/>
      <c r="G242" s="104"/>
      <c r="H242" s="113"/>
    </row>
    <row r="243" spans="1:8" x14ac:dyDescent="0.25">
      <c r="A243" s="114"/>
      <c r="B243" s="44"/>
      <c r="C243" s="44"/>
      <c r="D243" s="90"/>
      <c r="E243" s="44"/>
      <c r="F243" s="44"/>
      <c r="G243" s="104"/>
      <c r="H243" s="113"/>
    </row>
    <row r="244" spans="1:8" x14ac:dyDescent="0.25">
      <c r="A244" s="114"/>
      <c r="B244" s="44"/>
      <c r="C244" s="44"/>
      <c r="D244" s="90"/>
      <c r="E244" s="44"/>
      <c r="F244" s="44"/>
      <c r="G244" s="104"/>
      <c r="H244" s="113"/>
    </row>
    <row r="245" spans="1:8" x14ac:dyDescent="0.25">
      <c r="A245" s="114"/>
      <c r="B245" s="44"/>
      <c r="C245" s="44"/>
      <c r="D245" s="90"/>
      <c r="E245" s="44"/>
      <c r="F245" s="44"/>
      <c r="G245" s="104"/>
      <c r="H245" s="113"/>
    </row>
    <row r="246" spans="1:8" x14ac:dyDescent="0.25">
      <c r="A246" s="114"/>
      <c r="B246" s="44"/>
      <c r="C246" s="44"/>
      <c r="D246" s="90"/>
      <c r="E246" s="44"/>
      <c r="F246" s="44"/>
      <c r="G246" s="104"/>
      <c r="H246" s="113"/>
    </row>
    <row r="247" spans="1:8" x14ac:dyDescent="0.25">
      <c r="A247" s="114"/>
      <c r="B247" s="44"/>
      <c r="C247" s="44"/>
      <c r="D247" s="90"/>
      <c r="E247" s="44"/>
      <c r="F247" s="44"/>
      <c r="G247" s="104"/>
      <c r="H247" s="113"/>
    </row>
    <row r="248" spans="1:8" ht="14.4" thickBot="1" x14ac:dyDescent="0.3">
      <c r="A248" s="117"/>
      <c r="B248" s="103"/>
      <c r="C248" s="103"/>
      <c r="D248" s="93"/>
      <c r="E248" s="103"/>
      <c r="F248" s="103"/>
      <c r="G248" s="118"/>
      <c r="H248" s="119"/>
    </row>
    <row r="249" spans="1:8" ht="14.4" customHeight="1" thickBot="1" x14ac:dyDescent="0.3">
      <c r="A249" s="502" t="s">
        <v>91</v>
      </c>
      <c r="B249" s="503"/>
      <c r="C249" s="503"/>
      <c r="D249" s="503"/>
      <c r="E249" s="503"/>
      <c r="F249" s="503"/>
      <c r="G249" s="504"/>
      <c r="H249" s="120"/>
    </row>
  </sheetData>
  <mergeCells count="58">
    <mergeCell ref="A249:G249"/>
    <mergeCell ref="A198:H198"/>
    <mergeCell ref="A197:H197"/>
    <mergeCell ref="A196:H196"/>
    <mergeCell ref="A195:G195"/>
    <mergeCell ref="E199:E200"/>
    <mergeCell ref="F199:F200"/>
    <mergeCell ref="G199:G200"/>
    <mergeCell ref="A199:A200"/>
    <mergeCell ref="B199:B200"/>
    <mergeCell ref="D199:D200"/>
    <mergeCell ref="A147:G147"/>
    <mergeCell ref="A60:G60"/>
    <mergeCell ref="A61:H61"/>
    <mergeCell ref="A1:H1"/>
    <mergeCell ref="A2:H2"/>
    <mergeCell ref="A3:H3"/>
    <mergeCell ref="A4:A5"/>
    <mergeCell ref="B4:B5"/>
    <mergeCell ref="D4:D5"/>
    <mergeCell ref="E4:E5"/>
    <mergeCell ref="F4:F5"/>
    <mergeCell ref="G4:G5"/>
    <mergeCell ref="A62:H62"/>
    <mergeCell ref="A63:H63"/>
    <mergeCell ref="A64:A65"/>
    <mergeCell ref="B64:B65"/>
    <mergeCell ref="D64:D65"/>
    <mergeCell ref="E64:E65"/>
    <mergeCell ref="F64:F65"/>
    <mergeCell ref="G64:G65"/>
    <mergeCell ref="A66:G66"/>
    <mergeCell ref="C64:C65"/>
    <mergeCell ref="A103:H103"/>
    <mergeCell ref="A104:H104"/>
    <mergeCell ref="A105:H105"/>
    <mergeCell ref="A106:A107"/>
    <mergeCell ref="B106:B107"/>
    <mergeCell ref="D106:D107"/>
    <mergeCell ref="E106:E107"/>
    <mergeCell ref="F106:F107"/>
    <mergeCell ref="C106:C107"/>
    <mergeCell ref="C145:C146"/>
    <mergeCell ref="C199:C200"/>
    <mergeCell ref="C4:C5"/>
    <mergeCell ref="G145:G146"/>
    <mergeCell ref="G106:G107"/>
    <mergeCell ref="A108:G108"/>
    <mergeCell ref="A141:G141"/>
    <mergeCell ref="A142:H142"/>
    <mergeCell ref="A143:H143"/>
    <mergeCell ref="A144:H144"/>
    <mergeCell ref="A145:A146"/>
    <mergeCell ref="B145:B146"/>
    <mergeCell ref="D145:D146"/>
    <mergeCell ref="E145:E146"/>
    <mergeCell ref="F145:F146"/>
    <mergeCell ref="A102:G102"/>
  </mergeCells>
  <pageMargins left="0.7" right="0.7" top="0.75" bottom="0.75" header="0.3" footer="0.3"/>
  <pageSetup paperSize="9" scale="37" orientation="portrait" r:id="rId1"/>
  <rowBreaks count="4" manualBreakCount="4">
    <brk id="60" max="16383" man="1"/>
    <brk id="102" max="16383" man="1"/>
    <brk id="141" max="16383" man="1"/>
    <brk id="195"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DC6ED6-22F8-4A7D-84A4-76B6D77C848C}">
  <sheetPr>
    <tabColor rgb="FF00B050"/>
  </sheetPr>
  <dimension ref="A1:H117"/>
  <sheetViews>
    <sheetView view="pageBreakPreview" topLeftCell="A86" zoomScaleNormal="85" zoomScaleSheetLayoutView="70" workbookViewId="0">
      <selection activeCell="A52" sqref="A52:H52"/>
    </sheetView>
  </sheetViews>
  <sheetFormatPr defaultColWidth="8.88671875" defaultRowHeight="13.8" x14ac:dyDescent="0.25"/>
  <cols>
    <col min="1" max="1" width="14.21875" style="121" customWidth="1"/>
    <col min="2" max="2" width="14.5546875" style="96" customWidth="1"/>
    <col min="3" max="3" width="11.88671875" style="96" customWidth="1"/>
    <col min="4" max="4" width="39" style="38" customWidth="1"/>
    <col min="5" max="5" width="10" style="97" customWidth="1"/>
    <col min="6" max="6" width="13.21875" style="97" customWidth="1"/>
    <col min="7" max="7" width="15.21875" style="97" customWidth="1"/>
    <col min="8" max="8" width="36.44140625" style="96" customWidth="1"/>
    <col min="9" max="16384" width="8.88671875" style="38"/>
  </cols>
  <sheetData>
    <row r="1" spans="1:8" ht="27.6" customHeight="1" x14ac:dyDescent="0.25">
      <c r="A1" s="511" t="s">
        <v>855</v>
      </c>
      <c r="B1" s="511"/>
      <c r="C1" s="511"/>
      <c r="D1" s="511"/>
      <c r="E1" s="511"/>
      <c r="F1" s="511"/>
      <c r="G1" s="511"/>
      <c r="H1" s="511"/>
    </row>
    <row r="2" spans="1:8" x14ac:dyDescent="0.25">
      <c r="A2" s="506" t="s">
        <v>1398</v>
      </c>
      <c r="B2" s="506"/>
      <c r="C2" s="506"/>
      <c r="D2" s="506"/>
      <c r="E2" s="506"/>
      <c r="F2" s="506"/>
      <c r="G2" s="506"/>
      <c r="H2" s="506"/>
    </row>
    <row r="3" spans="1:8" ht="14.4" thickBot="1" x14ac:dyDescent="0.3">
      <c r="A3" s="506" t="s">
        <v>94</v>
      </c>
      <c r="B3" s="506"/>
      <c r="C3" s="506"/>
      <c r="D3" s="506"/>
      <c r="E3" s="506"/>
      <c r="F3" s="506"/>
      <c r="G3" s="506"/>
      <c r="H3" s="506"/>
    </row>
    <row r="4" spans="1:8" ht="14.4" thickBot="1" x14ac:dyDescent="0.3">
      <c r="A4" s="507" t="s">
        <v>3</v>
      </c>
      <c r="B4" s="495" t="s">
        <v>4</v>
      </c>
      <c r="C4" s="495" t="s">
        <v>5</v>
      </c>
      <c r="D4" s="495" t="s">
        <v>6</v>
      </c>
      <c r="E4" s="495" t="s">
        <v>7</v>
      </c>
      <c r="F4" s="495" t="s">
        <v>8</v>
      </c>
      <c r="G4" s="514" t="s">
        <v>9</v>
      </c>
      <c r="H4" s="41" t="s">
        <v>10</v>
      </c>
    </row>
    <row r="5" spans="1:8" ht="14.4" thickBot="1" x14ac:dyDescent="0.3">
      <c r="A5" s="508"/>
      <c r="B5" s="496"/>
      <c r="C5" s="496"/>
      <c r="D5" s="496"/>
      <c r="E5" s="496"/>
      <c r="F5" s="496"/>
      <c r="G5" s="496"/>
      <c r="H5" s="43" t="s">
        <v>11</v>
      </c>
    </row>
    <row r="6" spans="1:8" ht="27.6" x14ac:dyDescent="0.25">
      <c r="A6" s="114"/>
      <c r="B6" s="44"/>
      <c r="C6" s="44"/>
      <c r="D6" s="89" t="s">
        <v>95</v>
      </c>
      <c r="E6" s="44"/>
      <c r="F6" s="44"/>
      <c r="G6" s="44"/>
      <c r="H6" s="46"/>
    </row>
    <row r="7" spans="1:8" x14ac:dyDescent="0.25">
      <c r="A7" s="114"/>
      <c r="B7" s="44"/>
      <c r="C7" s="44"/>
      <c r="D7" s="90"/>
      <c r="E7" s="44"/>
      <c r="F7" s="44"/>
      <c r="G7" s="44"/>
      <c r="H7" s="46"/>
    </row>
    <row r="8" spans="1:8" x14ac:dyDescent="0.25">
      <c r="A8" s="47">
        <v>1.1000000000000001</v>
      </c>
      <c r="B8" s="44"/>
      <c r="C8" s="44"/>
      <c r="D8" s="89" t="s">
        <v>96</v>
      </c>
      <c r="E8" s="44"/>
      <c r="F8" s="44"/>
      <c r="G8" s="44"/>
      <c r="H8" s="46"/>
    </row>
    <row r="9" spans="1:8" x14ac:dyDescent="0.25">
      <c r="A9" s="114"/>
      <c r="B9" s="44"/>
      <c r="C9" s="44"/>
      <c r="D9" s="90"/>
      <c r="E9" s="44"/>
      <c r="F9" s="44"/>
      <c r="G9" s="104"/>
      <c r="H9" s="46"/>
    </row>
    <row r="10" spans="1:8" x14ac:dyDescent="0.25">
      <c r="A10" s="114" t="s">
        <v>97</v>
      </c>
      <c r="B10" s="44" t="s">
        <v>98</v>
      </c>
      <c r="C10" s="44" t="s">
        <v>5</v>
      </c>
      <c r="D10" s="90" t="s">
        <v>99</v>
      </c>
      <c r="E10" s="44" t="s">
        <v>100</v>
      </c>
      <c r="F10" s="44">
        <v>500</v>
      </c>
      <c r="G10" s="104"/>
      <c r="H10" s="46"/>
    </row>
    <row r="11" spans="1:8" x14ac:dyDescent="0.25">
      <c r="A11" s="114"/>
      <c r="B11" s="44"/>
      <c r="C11" s="44"/>
      <c r="D11" s="90"/>
      <c r="E11" s="44"/>
      <c r="F11" s="44"/>
      <c r="G11" s="104"/>
      <c r="H11" s="46"/>
    </row>
    <row r="12" spans="1:8" ht="36.6" customHeight="1" x14ac:dyDescent="0.25">
      <c r="A12" s="47">
        <v>1.2</v>
      </c>
      <c r="B12" s="44"/>
      <c r="C12" s="44"/>
      <c r="D12" s="89" t="s">
        <v>101</v>
      </c>
      <c r="E12" s="44"/>
      <c r="F12" s="44"/>
      <c r="G12" s="104"/>
      <c r="H12" s="46"/>
    </row>
    <row r="13" spans="1:8" x14ac:dyDescent="0.25">
      <c r="A13" s="114"/>
      <c r="B13" s="44"/>
      <c r="C13" s="44"/>
      <c r="D13" s="90"/>
      <c r="E13" s="44"/>
      <c r="F13" s="44"/>
      <c r="G13" s="104"/>
      <c r="H13" s="46"/>
    </row>
    <row r="14" spans="1:8" ht="27.6" x14ac:dyDescent="0.25">
      <c r="A14" s="114" t="s">
        <v>102</v>
      </c>
      <c r="B14" s="44" t="s">
        <v>103</v>
      </c>
      <c r="C14" s="44" t="s">
        <v>5</v>
      </c>
      <c r="D14" s="90" t="s">
        <v>104</v>
      </c>
      <c r="E14" s="44" t="s">
        <v>20</v>
      </c>
      <c r="F14" s="44">
        <v>2</v>
      </c>
      <c r="G14" s="104"/>
      <c r="H14" s="46"/>
    </row>
    <row r="15" spans="1:8" x14ac:dyDescent="0.25">
      <c r="A15" s="114"/>
      <c r="B15" s="44"/>
      <c r="C15" s="44"/>
      <c r="D15" s="90"/>
      <c r="E15" s="44"/>
      <c r="F15" s="44"/>
      <c r="G15" s="104"/>
      <c r="H15" s="46"/>
    </row>
    <row r="16" spans="1:8" ht="41.4" x14ac:dyDescent="0.25">
      <c r="A16" s="47">
        <v>1.3</v>
      </c>
      <c r="B16" s="44"/>
      <c r="C16" s="44"/>
      <c r="D16" s="89" t="s">
        <v>105</v>
      </c>
      <c r="E16" s="44"/>
      <c r="F16" s="44"/>
      <c r="G16" s="104"/>
      <c r="H16" s="46"/>
    </row>
    <row r="17" spans="1:8" x14ac:dyDescent="0.25">
      <c r="A17" s="114"/>
      <c r="B17" s="44"/>
      <c r="C17" s="44"/>
      <c r="D17" s="90"/>
      <c r="E17" s="44"/>
      <c r="F17" s="44"/>
      <c r="G17" s="104"/>
      <c r="H17" s="46"/>
    </row>
    <row r="18" spans="1:8" ht="27.6" x14ac:dyDescent="0.25">
      <c r="A18" s="114" t="s">
        <v>106</v>
      </c>
      <c r="B18" s="44" t="s">
        <v>107</v>
      </c>
      <c r="C18" s="44" t="s">
        <v>5</v>
      </c>
      <c r="D18" s="90" t="s">
        <v>104</v>
      </c>
      <c r="E18" s="44" t="s">
        <v>20</v>
      </c>
      <c r="F18" s="44">
        <v>2</v>
      </c>
      <c r="G18" s="104"/>
      <c r="H18" s="46"/>
    </row>
    <row r="19" spans="1:8" x14ac:dyDescent="0.25">
      <c r="A19" s="114"/>
      <c r="B19" s="44"/>
      <c r="C19" s="44"/>
      <c r="D19" s="90"/>
      <c r="E19" s="44"/>
      <c r="F19" s="44"/>
      <c r="G19" s="104"/>
      <c r="H19" s="46"/>
    </row>
    <row r="20" spans="1:8" ht="27.6" x14ac:dyDescent="0.25">
      <c r="A20" s="47">
        <v>1.4</v>
      </c>
      <c r="B20" s="44"/>
      <c r="C20" s="44"/>
      <c r="D20" s="89" t="s">
        <v>108</v>
      </c>
      <c r="E20" s="44"/>
      <c r="F20" s="44"/>
      <c r="G20" s="104"/>
      <c r="H20" s="46"/>
    </row>
    <row r="21" spans="1:8" x14ac:dyDescent="0.25">
      <c r="A21" s="114"/>
      <c r="B21" s="44"/>
      <c r="C21" s="44"/>
      <c r="D21" s="90"/>
      <c r="E21" s="44"/>
      <c r="F21" s="44"/>
      <c r="G21" s="104"/>
      <c r="H21" s="46"/>
    </row>
    <row r="22" spans="1:8" ht="27.6" x14ac:dyDescent="0.25">
      <c r="A22" s="114" t="s">
        <v>109</v>
      </c>
      <c r="B22" s="44" t="s">
        <v>110</v>
      </c>
      <c r="C22" s="44" t="s">
        <v>5</v>
      </c>
      <c r="D22" s="90" t="s">
        <v>111</v>
      </c>
      <c r="E22" s="44"/>
      <c r="F22" s="44"/>
      <c r="G22" s="104"/>
      <c r="H22" s="46"/>
    </row>
    <row r="23" spans="1:8" x14ac:dyDescent="0.25">
      <c r="A23" s="114"/>
      <c r="B23" s="44"/>
      <c r="C23" s="44"/>
      <c r="D23" s="90"/>
      <c r="E23" s="44"/>
      <c r="F23" s="44"/>
      <c r="G23" s="104"/>
      <c r="H23" s="46"/>
    </row>
    <row r="24" spans="1:8" ht="69" customHeight="1" x14ac:dyDescent="0.25">
      <c r="A24" s="114" t="s">
        <v>112</v>
      </c>
      <c r="B24" s="10" t="s">
        <v>113</v>
      </c>
      <c r="C24" s="313"/>
      <c r="D24" s="9" t="s">
        <v>114</v>
      </c>
      <c r="E24" s="10" t="s">
        <v>29</v>
      </c>
      <c r="F24" s="10">
        <v>6</v>
      </c>
      <c r="G24" s="106"/>
      <c r="H24" s="228"/>
    </row>
    <row r="25" spans="1:8" x14ac:dyDescent="0.25">
      <c r="A25" s="114"/>
      <c r="B25" s="10"/>
      <c r="C25" s="10"/>
      <c r="D25" s="9"/>
      <c r="E25" s="10"/>
      <c r="F25" s="10"/>
      <c r="G25" s="106"/>
      <c r="H25" s="9"/>
    </row>
    <row r="26" spans="1:8" ht="82.95" customHeight="1" x14ac:dyDescent="0.25">
      <c r="A26" s="114" t="s">
        <v>115</v>
      </c>
      <c r="B26" s="10" t="s">
        <v>1059</v>
      </c>
      <c r="C26" s="313"/>
      <c r="D26" s="114" t="s">
        <v>116</v>
      </c>
      <c r="E26" s="10" t="s">
        <v>29</v>
      </c>
      <c r="F26" s="10">
        <v>6</v>
      </c>
      <c r="G26" s="106"/>
      <c r="H26" s="228"/>
    </row>
    <row r="27" spans="1:8" x14ac:dyDescent="0.25">
      <c r="A27" s="114"/>
      <c r="B27" s="10"/>
      <c r="C27" s="10"/>
      <c r="D27" s="9"/>
      <c r="E27" s="10"/>
      <c r="F27" s="10"/>
      <c r="G27" s="229"/>
      <c r="H27" s="9"/>
    </row>
    <row r="28" spans="1:8" x14ac:dyDescent="0.25">
      <c r="A28" s="114"/>
      <c r="B28" s="44"/>
      <c r="C28" s="44"/>
      <c r="D28" s="9"/>
      <c r="E28" s="10"/>
      <c r="F28" s="10"/>
      <c r="G28" s="229"/>
      <c r="H28" s="228"/>
    </row>
    <row r="29" spans="1:8" ht="14.4" customHeight="1" x14ac:dyDescent="0.25">
      <c r="A29" s="114"/>
      <c r="B29" s="10"/>
      <c r="C29" s="10"/>
      <c r="D29" s="9"/>
      <c r="E29" s="10"/>
      <c r="F29" s="10"/>
      <c r="G29" s="229"/>
      <c r="H29" s="9"/>
    </row>
    <row r="30" spans="1:8" ht="82.95" customHeight="1" x14ac:dyDescent="0.25">
      <c r="A30" s="114"/>
      <c r="B30" s="10"/>
      <c r="C30" s="10"/>
      <c r="D30" s="9"/>
      <c r="E30" s="10"/>
      <c r="F30" s="10"/>
      <c r="G30" s="229"/>
      <c r="H30" s="228"/>
    </row>
    <row r="31" spans="1:8" x14ac:dyDescent="0.25">
      <c r="A31" s="114"/>
      <c r="B31" s="10"/>
      <c r="C31" s="10"/>
      <c r="D31" s="9"/>
      <c r="E31" s="10"/>
      <c r="F31" s="10"/>
      <c r="G31" s="10"/>
      <c r="H31" s="185"/>
    </row>
    <row r="32" spans="1:8" x14ac:dyDescent="0.25">
      <c r="A32" s="114"/>
      <c r="B32" s="10"/>
      <c r="C32" s="10"/>
      <c r="D32" s="9"/>
      <c r="E32" s="10"/>
      <c r="F32" s="10"/>
      <c r="G32" s="10"/>
      <c r="H32" s="185"/>
    </row>
    <row r="33" spans="1:8" x14ac:dyDescent="0.25">
      <c r="A33" s="114"/>
      <c r="B33" s="44"/>
      <c r="C33" s="44"/>
      <c r="D33" s="9"/>
      <c r="E33" s="44"/>
      <c r="F33" s="44"/>
      <c r="G33" s="44"/>
      <c r="H33" s="46"/>
    </row>
    <row r="34" spans="1:8" x14ac:dyDescent="0.25">
      <c r="A34" s="114"/>
      <c r="B34" s="44"/>
      <c r="C34" s="44"/>
      <c r="D34" s="9"/>
      <c r="E34" s="44"/>
      <c r="F34" s="44"/>
      <c r="G34" s="44"/>
      <c r="H34" s="46"/>
    </row>
    <row r="35" spans="1:8" x14ac:dyDescent="0.25">
      <c r="A35" s="114"/>
      <c r="B35" s="44"/>
      <c r="C35" s="44"/>
      <c r="D35" s="9"/>
      <c r="E35" s="44"/>
      <c r="F35" s="44"/>
      <c r="G35" s="44"/>
      <c r="H35" s="46"/>
    </row>
    <row r="36" spans="1:8" x14ac:dyDescent="0.25">
      <c r="A36" s="114"/>
      <c r="B36" s="44"/>
      <c r="C36" s="44"/>
      <c r="D36" s="9"/>
      <c r="E36" s="44"/>
      <c r="F36" s="44"/>
      <c r="G36" s="44"/>
      <c r="H36" s="46"/>
    </row>
    <row r="37" spans="1:8" x14ac:dyDescent="0.25">
      <c r="A37" s="114"/>
      <c r="B37" s="44"/>
      <c r="C37" s="44"/>
      <c r="D37" s="9"/>
      <c r="E37" s="44"/>
      <c r="F37" s="44"/>
      <c r="G37" s="44"/>
      <c r="H37" s="46"/>
    </row>
    <row r="38" spans="1:8" x14ac:dyDescent="0.25">
      <c r="A38" s="114"/>
      <c r="B38" s="44"/>
      <c r="C38" s="44"/>
      <c r="D38" s="9"/>
      <c r="E38" s="44"/>
      <c r="F38" s="44"/>
      <c r="G38" s="44"/>
      <c r="H38" s="46"/>
    </row>
    <row r="39" spans="1:8" x14ac:dyDescent="0.25">
      <c r="A39" s="114"/>
      <c r="B39" s="44"/>
      <c r="C39" s="44"/>
      <c r="D39" s="90"/>
      <c r="E39" s="44"/>
      <c r="F39" s="44"/>
      <c r="G39" s="44"/>
      <c r="H39" s="46"/>
    </row>
    <row r="40" spans="1:8" x14ac:dyDescent="0.25">
      <c r="A40" s="114"/>
      <c r="B40" s="44"/>
      <c r="C40" s="44"/>
      <c r="D40" s="90"/>
      <c r="E40" s="44"/>
      <c r="F40" s="44"/>
      <c r="G40" s="44"/>
      <c r="H40" s="46"/>
    </row>
    <row r="41" spans="1:8" x14ac:dyDescent="0.25">
      <c r="A41" s="114"/>
      <c r="B41" s="44"/>
      <c r="C41" s="44"/>
      <c r="D41" s="90"/>
      <c r="E41" s="44"/>
      <c r="F41" s="44"/>
      <c r="G41" s="44"/>
      <c r="H41" s="46"/>
    </row>
    <row r="42" spans="1:8" x14ac:dyDescent="0.25">
      <c r="A42" s="114"/>
      <c r="B42" s="44"/>
      <c r="C42" s="44"/>
      <c r="D42" s="90"/>
      <c r="E42" s="44"/>
      <c r="F42" s="44"/>
      <c r="G42" s="44"/>
      <c r="H42" s="46"/>
    </row>
    <row r="43" spans="1:8" x14ac:dyDescent="0.25">
      <c r="A43" s="114"/>
      <c r="B43" s="44"/>
      <c r="C43" s="44"/>
      <c r="D43" s="90"/>
      <c r="E43" s="44"/>
      <c r="F43" s="44"/>
      <c r="G43" s="44"/>
      <c r="H43" s="46"/>
    </row>
    <row r="44" spans="1:8" x14ac:dyDescent="0.25">
      <c r="A44" s="114"/>
      <c r="B44" s="44"/>
      <c r="C44" s="44"/>
      <c r="D44" s="90"/>
      <c r="E44" s="44"/>
      <c r="F44" s="44"/>
      <c r="G44" s="44"/>
      <c r="H44" s="46"/>
    </row>
    <row r="45" spans="1:8" x14ac:dyDescent="0.25">
      <c r="A45" s="114"/>
      <c r="B45" s="44"/>
      <c r="C45" s="44"/>
      <c r="D45" s="90"/>
      <c r="E45" s="44"/>
      <c r="F45" s="44"/>
      <c r="G45" s="44"/>
      <c r="H45" s="46"/>
    </row>
    <row r="46" spans="1:8" x14ac:dyDescent="0.25">
      <c r="A46" s="114"/>
      <c r="B46" s="44"/>
      <c r="C46" s="44"/>
      <c r="D46" s="90"/>
      <c r="E46" s="44"/>
      <c r="F46" s="44"/>
      <c r="G46" s="44"/>
      <c r="H46" s="46"/>
    </row>
    <row r="47" spans="1:8" x14ac:dyDescent="0.25">
      <c r="A47" s="114"/>
      <c r="B47" s="44"/>
      <c r="C47" s="44"/>
      <c r="D47" s="90"/>
      <c r="E47" s="44"/>
      <c r="F47" s="44"/>
      <c r="G47" s="44"/>
      <c r="H47" s="46"/>
    </row>
    <row r="48" spans="1:8" x14ac:dyDescent="0.25">
      <c r="A48" s="114"/>
      <c r="B48" s="44"/>
      <c r="C48" s="44"/>
      <c r="D48" s="90"/>
      <c r="E48" s="44"/>
      <c r="F48" s="44"/>
      <c r="G48" s="44"/>
      <c r="H48" s="46"/>
    </row>
    <row r="49" spans="1:8" ht="14.4" thickBot="1" x14ac:dyDescent="0.3">
      <c r="A49" s="117"/>
      <c r="B49" s="103"/>
      <c r="C49" s="103"/>
      <c r="D49" s="93"/>
      <c r="E49" s="103"/>
      <c r="F49" s="103"/>
      <c r="G49" s="103"/>
      <c r="H49" s="53"/>
    </row>
    <row r="50" spans="1:8" ht="14.4" thickBot="1" x14ac:dyDescent="0.3">
      <c r="A50" s="502" t="s">
        <v>91</v>
      </c>
      <c r="B50" s="503"/>
      <c r="C50" s="503"/>
      <c r="D50" s="503"/>
      <c r="E50" s="503"/>
      <c r="F50" s="503"/>
      <c r="G50" s="504"/>
      <c r="H50" s="52">
        <f>SUM(H6:H49)</f>
        <v>0</v>
      </c>
    </row>
    <row r="51" spans="1:8" ht="27.6" customHeight="1" x14ac:dyDescent="0.25">
      <c r="A51" s="511" t="str">
        <f>A1</f>
        <v>TENDER FOR REFURBISHMENT OF MAGALIES RESERVOIR</v>
      </c>
      <c r="B51" s="511"/>
      <c r="C51" s="511"/>
      <c r="D51" s="511"/>
      <c r="E51" s="511"/>
      <c r="F51" s="511"/>
      <c r="G51" s="511"/>
      <c r="H51" s="511"/>
    </row>
    <row r="52" spans="1:8" x14ac:dyDescent="0.25">
      <c r="A52" s="511" t="s">
        <v>1398</v>
      </c>
      <c r="B52" s="511"/>
      <c r="C52" s="511"/>
      <c r="D52" s="511"/>
      <c r="E52" s="511"/>
      <c r="F52" s="511"/>
      <c r="G52" s="511"/>
      <c r="H52" s="511"/>
    </row>
    <row r="53" spans="1:8" ht="14.4" thickBot="1" x14ac:dyDescent="0.3">
      <c r="A53" s="506" t="s">
        <v>94</v>
      </c>
      <c r="B53" s="506"/>
      <c r="C53" s="506"/>
      <c r="D53" s="506"/>
      <c r="E53" s="506"/>
      <c r="F53" s="506"/>
      <c r="G53" s="506"/>
      <c r="H53" s="506"/>
    </row>
    <row r="54" spans="1:8" ht="14.4" thickBot="1" x14ac:dyDescent="0.3">
      <c r="A54" s="507" t="s">
        <v>3</v>
      </c>
      <c r="B54" s="495" t="s">
        <v>4</v>
      </c>
      <c r="C54" s="495" t="s">
        <v>5</v>
      </c>
      <c r="D54" s="495" t="s">
        <v>6</v>
      </c>
      <c r="E54" s="495" t="s">
        <v>7</v>
      </c>
      <c r="F54" s="495" t="s">
        <v>8</v>
      </c>
      <c r="G54" s="514" t="s">
        <v>9</v>
      </c>
      <c r="H54" s="41" t="s">
        <v>10</v>
      </c>
    </row>
    <row r="55" spans="1:8" ht="14.4" thickBot="1" x14ac:dyDescent="0.3">
      <c r="A55" s="508"/>
      <c r="B55" s="496"/>
      <c r="C55" s="496"/>
      <c r="D55" s="496"/>
      <c r="E55" s="496"/>
      <c r="F55" s="496"/>
      <c r="G55" s="496"/>
      <c r="H55" s="43" t="s">
        <v>11</v>
      </c>
    </row>
    <row r="56" spans="1:8" ht="27.6" x14ac:dyDescent="0.25">
      <c r="A56" s="114"/>
      <c r="B56" s="44"/>
      <c r="C56" s="44"/>
      <c r="D56" s="89" t="s">
        <v>117</v>
      </c>
      <c r="E56" s="44"/>
      <c r="F56" s="44"/>
      <c r="G56" s="44"/>
      <c r="H56" s="46"/>
    </row>
    <row r="57" spans="1:8" x14ac:dyDescent="0.25">
      <c r="A57" s="114"/>
      <c r="B57" s="44"/>
      <c r="C57" s="44"/>
      <c r="D57" s="90"/>
      <c r="E57" s="44"/>
      <c r="F57" s="44"/>
      <c r="G57" s="104"/>
      <c r="H57" s="46"/>
    </row>
    <row r="58" spans="1:8" ht="27.6" x14ac:dyDescent="0.25">
      <c r="A58" s="47">
        <v>1.5</v>
      </c>
      <c r="B58" s="10">
        <v>102.01</v>
      </c>
      <c r="C58" s="10"/>
      <c r="D58" s="45" t="s">
        <v>118</v>
      </c>
      <c r="E58" s="10" t="s">
        <v>119</v>
      </c>
      <c r="F58" s="10">
        <v>750</v>
      </c>
      <c r="G58" s="106"/>
      <c r="H58" s="185"/>
    </row>
    <row r="59" spans="1:8" x14ac:dyDescent="0.25">
      <c r="A59" s="114"/>
      <c r="B59" s="44"/>
      <c r="C59" s="44"/>
      <c r="D59" s="90"/>
      <c r="E59" s="44"/>
      <c r="F59" s="44"/>
      <c r="G59" s="104"/>
      <c r="H59" s="46"/>
    </row>
    <row r="60" spans="1:8" x14ac:dyDescent="0.25">
      <c r="A60" s="47">
        <v>1.6</v>
      </c>
      <c r="B60" s="44">
        <v>102.14</v>
      </c>
      <c r="C60" s="44"/>
      <c r="D60" s="89" t="s">
        <v>120</v>
      </c>
      <c r="E60" s="44"/>
      <c r="F60" s="44"/>
      <c r="G60" s="104"/>
      <c r="H60" s="46"/>
    </row>
    <row r="61" spans="1:8" x14ac:dyDescent="0.25">
      <c r="A61" s="114"/>
      <c r="B61" s="44"/>
      <c r="C61" s="44"/>
      <c r="D61" s="90"/>
      <c r="E61" s="44"/>
      <c r="F61" s="44"/>
      <c r="G61" s="104"/>
      <c r="H61" s="46"/>
    </row>
    <row r="62" spans="1:8" ht="27.6" x14ac:dyDescent="0.25">
      <c r="A62" s="114" t="s">
        <v>121</v>
      </c>
      <c r="B62" s="10" t="s">
        <v>122</v>
      </c>
      <c r="C62" s="313" t="s">
        <v>5</v>
      </c>
      <c r="D62" s="49" t="s">
        <v>123</v>
      </c>
      <c r="E62" s="10" t="s">
        <v>16</v>
      </c>
      <c r="F62" s="10">
        <v>1</v>
      </c>
      <c r="G62" s="106"/>
      <c r="H62" s="185"/>
    </row>
    <row r="63" spans="1:8" x14ac:dyDescent="0.25">
      <c r="A63" s="114"/>
      <c r="B63" s="10"/>
      <c r="C63" s="10"/>
      <c r="D63" s="49"/>
      <c r="E63" s="10"/>
      <c r="F63" s="10"/>
      <c r="G63" s="106"/>
      <c r="H63" s="185"/>
    </row>
    <row r="64" spans="1:8" x14ac:dyDescent="0.25">
      <c r="A64" s="114" t="s">
        <v>124</v>
      </c>
      <c r="B64" s="44" t="s">
        <v>125</v>
      </c>
      <c r="C64" s="44"/>
      <c r="D64" s="90" t="s">
        <v>126</v>
      </c>
      <c r="E64" s="44" t="s">
        <v>20</v>
      </c>
      <c r="F64" s="44">
        <v>10</v>
      </c>
      <c r="G64" s="104"/>
      <c r="H64" s="185"/>
    </row>
    <row r="65" spans="1:8" x14ac:dyDescent="0.25">
      <c r="A65" s="114"/>
      <c r="B65" s="44"/>
      <c r="C65" s="44"/>
      <c r="D65" s="90"/>
      <c r="E65" s="44"/>
      <c r="F65" s="44"/>
      <c r="G65" s="104"/>
      <c r="H65" s="185"/>
    </row>
    <row r="66" spans="1:8" x14ac:dyDescent="0.25">
      <c r="A66" s="114" t="s">
        <v>127</v>
      </c>
      <c r="B66" s="44" t="s">
        <v>128</v>
      </c>
      <c r="C66" s="44"/>
      <c r="D66" s="90" t="s">
        <v>129</v>
      </c>
      <c r="E66" s="44" t="s">
        <v>20</v>
      </c>
      <c r="F66" s="44">
        <v>10</v>
      </c>
      <c r="G66" s="104"/>
      <c r="H66" s="513"/>
    </row>
    <row r="67" spans="1:8" x14ac:dyDescent="0.25">
      <c r="A67" s="114"/>
      <c r="B67" s="44"/>
      <c r="C67" s="44"/>
      <c r="D67" s="90"/>
      <c r="E67" s="44"/>
      <c r="F67" s="44"/>
      <c r="G67" s="104"/>
      <c r="H67" s="513"/>
    </row>
    <row r="68" spans="1:8" ht="55.2" x14ac:dyDescent="0.25">
      <c r="A68" s="47">
        <v>1.7</v>
      </c>
      <c r="B68" s="10" t="s">
        <v>1060</v>
      </c>
      <c r="C68" s="44"/>
      <c r="D68" s="89" t="s">
        <v>130</v>
      </c>
      <c r="E68" s="44"/>
      <c r="F68" s="44"/>
      <c r="G68" s="104"/>
      <c r="H68" s="46"/>
    </row>
    <row r="69" spans="1:8" x14ac:dyDescent="0.25">
      <c r="A69" s="114"/>
      <c r="B69" s="44"/>
      <c r="C69" s="44"/>
      <c r="D69" s="90"/>
      <c r="E69" s="44"/>
      <c r="F69" s="44"/>
      <c r="G69" s="104"/>
      <c r="H69" s="46"/>
    </row>
    <row r="70" spans="1:8" x14ac:dyDescent="0.25">
      <c r="A70" s="114" t="s">
        <v>131</v>
      </c>
      <c r="B70" s="10" t="s">
        <v>1273</v>
      </c>
      <c r="C70" s="44"/>
      <c r="D70" s="90" t="s">
        <v>132</v>
      </c>
      <c r="E70" s="44" t="s">
        <v>20</v>
      </c>
      <c r="F70" s="44">
        <v>2</v>
      </c>
      <c r="G70" s="104"/>
      <c r="H70" s="185"/>
    </row>
    <row r="71" spans="1:8" x14ac:dyDescent="0.25">
      <c r="A71" s="114"/>
      <c r="B71" s="44"/>
      <c r="C71" s="44"/>
      <c r="D71" s="90"/>
      <c r="E71" s="44"/>
      <c r="F71" s="44"/>
      <c r="G71" s="44"/>
      <c r="H71" s="185"/>
    </row>
    <row r="72" spans="1:8" x14ac:dyDescent="0.25">
      <c r="A72" s="114"/>
      <c r="B72" s="44"/>
      <c r="C72" s="44"/>
      <c r="D72" s="90"/>
      <c r="E72" s="44"/>
      <c r="F72" s="44"/>
      <c r="G72" s="44"/>
      <c r="H72" s="46"/>
    </row>
    <row r="73" spans="1:8" x14ac:dyDescent="0.25">
      <c r="A73" s="114"/>
      <c r="B73" s="44"/>
      <c r="C73" s="44"/>
      <c r="D73" s="90"/>
      <c r="E73" s="44"/>
      <c r="F73" s="44"/>
      <c r="G73" s="44"/>
      <c r="H73" s="46"/>
    </row>
    <row r="74" spans="1:8" x14ac:dyDescent="0.25">
      <c r="A74" s="114"/>
      <c r="B74" s="44"/>
      <c r="C74" s="44"/>
      <c r="D74" s="90"/>
      <c r="E74" s="44"/>
      <c r="F74" s="44"/>
      <c r="G74" s="44"/>
      <c r="H74" s="46"/>
    </row>
    <row r="75" spans="1:8" x14ac:dyDescent="0.25">
      <c r="A75" s="114"/>
      <c r="B75" s="44"/>
      <c r="C75" s="44"/>
      <c r="D75" s="90"/>
      <c r="E75" s="44"/>
      <c r="F75" s="44"/>
      <c r="G75" s="44"/>
      <c r="H75" s="46"/>
    </row>
    <row r="76" spans="1:8" x14ac:dyDescent="0.25">
      <c r="A76" s="114"/>
      <c r="B76" s="44"/>
      <c r="C76" s="44"/>
      <c r="D76" s="90"/>
      <c r="E76" s="44"/>
      <c r="F76" s="44"/>
      <c r="G76" s="44"/>
      <c r="H76" s="46"/>
    </row>
    <row r="77" spans="1:8" x14ac:dyDescent="0.25">
      <c r="A77" s="114"/>
      <c r="B77" s="44"/>
      <c r="C77" s="44"/>
      <c r="D77" s="90"/>
      <c r="E77" s="44"/>
      <c r="F77" s="44"/>
      <c r="G77" s="44"/>
      <c r="H77" s="46"/>
    </row>
    <row r="78" spans="1:8" x14ac:dyDescent="0.25">
      <c r="A78" s="114"/>
      <c r="B78" s="44"/>
      <c r="C78" s="44"/>
      <c r="D78" s="90"/>
      <c r="E78" s="44"/>
      <c r="F78" s="44"/>
      <c r="G78" s="44"/>
      <c r="H78" s="46"/>
    </row>
    <row r="79" spans="1:8" x14ac:dyDescent="0.25">
      <c r="A79" s="114"/>
      <c r="B79" s="44"/>
      <c r="C79" s="44"/>
      <c r="D79" s="90"/>
      <c r="E79" s="44"/>
      <c r="F79" s="44"/>
      <c r="G79" s="44"/>
      <c r="H79" s="46"/>
    </row>
    <row r="80" spans="1:8" x14ac:dyDescent="0.25">
      <c r="A80" s="114"/>
      <c r="B80" s="44"/>
      <c r="C80" s="44"/>
      <c r="D80" s="90"/>
      <c r="E80" s="44"/>
      <c r="F80" s="44"/>
      <c r="G80" s="44"/>
      <c r="H80" s="46"/>
    </row>
    <row r="81" spans="1:8" x14ac:dyDescent="0.25">
      <c r="A81" s="114"/>
      <c r="B81" s="44"/>
      <c r="C81" s="44"/>
      <c r="D81" s="90"/>
      <c r="E81" s="44"/>
      <c r="F81" s="44"/>
      <c r="G81" s="44"/>
      <c r="H81" s="46"/>
    </row>
    <row r="82" spans="1:8" x14ac:dyDescent="0.25">
      <c r="A82" s="114"/>
      <c r="B82" s="44"/>
      <c r="C82" s="44"/>
      <c r="D82" s="90"/>
      <c r="E82" s="44"/>
      <c r="F82" s="44"/>
      <c r="G82" s="44"/>
      <c r="H82" s="46"/>
    </row>
    <row r="83" spans="1:8" x14ac:dyDescent="0.25">
      <c r="A83" s="114"/>
      <c r="B83" s="44"/>
      <c r="C83" s="44"/>
      <c r="D83" s="90"/>
      <c r="E83" s="44"/>
      <c r="F83" s="44"/>
      <c r="G83" s="44"/>
      <c r="H83" s="46"/>
    </row>
    <row r="84" spans="1:8" x14ac:dyDescent="0.25">
      <c r="A84" s="114"/>
      <c r="B84" s="44"/>
      <c r="C84" s="44"/>
      <c r="D84" s="90"/>
      <c r="E84" s="44"/>
      <c r="F84" s="44"/>
      <c r="G84" s="44"/>
      <c r="H84" s="46"/>
    </row>
    <row r="85" spans="1:8" x14ac:dyDescent="0.25">
      <c r="A85" s="114"/>
      <c r="B85" s="44"/>
      <c r="C85" s="44"/>
      <c r="D85" s="90"/>
      <c r="E85" s="44"/>
      <c r="F85" s="44"/>
      <c r="G85" s="44"/>
      <c r="H85" s="46"/>
    </row>
    <row r="86" spans="1:8" x14ac:dyDescent="0.25">
      <c r="A86" s="114"/>
      <c r="B86" s="44"/>
      <c r="C86" s="44"/>
      <c r="D86" s="90"/>
      <c r="E86" s="44"/>
      <c r="F86" s="44"/>
      <c r="G86" s="44"/>
      <c r="H86" s="46"/>
    </row>
    <row r="87" spans="1:8" x14ac:dyDescent="0.25">
      <c r="A87" s="114"/>
      <c r="B87" s="44"/>
      <c r="C87" s="44"/>
      <c r="D87" s="90"/>
      <c r="E87" s="44"/>
      <c r="F87" s="44"/>
      <c r="G87" s="44"/>
      <c r="H87" s="46"/>
    </row>
    <row r="88" spans="1:8" x14ac:dyDescent="0.25">
      <c r="A88" s="114"/>
      <c r="B88" s="44"/>
      <c r="C88" s="44"/>
      <c r="D88" s="90"/>
      <c r="E88" s="44"/>
      <c r="F88" s="44"/>
      <c r="G88" s="44"/>
      <c r="H88" s="46"/>
    </row>
    <row r="89" spans="1:8" x14ac:dyDescent="0.25">
      <c r="A89" s="114"/>
      <c r="B89" s="44"/>
      <c r="C89" s="44"/>
      <c r="D89" s="90"/>
      <c r="E89" s="44"/>
      <c r="F89" s="44"/>
      <c r="G89" s="44"/>
      <c r="H89" s="46"/>
    </row>
    <row r="90" spans="1:8" x14ac:dyDescent="0.25">
      <c r="A90" s="114"/>
      <c r="B90" s="44"/>
      <c r="C90" s="44"/>
      <c r="D90" s="90"/>
      <c r="E90" s="44"/>
      <c r="F90" s="44"/>
      <c r="G90" s="44"/>
      <c r="H90" s="46"/>
    </row>
    <row r="91" spans="1:8" x14ac:dyDescent="0.25">
      <c r="A91" s="114"/>
      <c r="B91" s="44"/>
      <c r="C91" s="44"/>
      <c r="D91" s="90"/>
      <c r="E91" s="44"/>
      <c r="F91" s="44"/>
      <c r="G91" s="44"/>
      <c r="H91" s="46"/>
    </row>
    <row r="92" spans="1:8" x14ac:dyDescent="0.25">
      <c r="A92" s="114"/>
      <c r="B92" s="44"/>
      <c r="C92" s="44"/>
      <c r="D92" s="90"/>
      <c r="E92" s="44"/>
      <c r="F92" s="44"/>
      <c r="G92" s="44"/>
      <c r="H92" s="46"/>
    </row>
    <row r="93" spans="1:8" x14ac:dyDescent="0.25">
      <c r="A93" s="114"/>
      <c r="B93" s="44"/>
      <c r="C93" s="44"/>
      <c r="D93" s="90"/>
      <c r="E93" s="44"/>
      <c r="F93" s="44"/>
      <c r="G93" s="44"/>
      <c r="H93" s="46"/>
    </row>
    <row r="94" spans="1:8" x14ac:dyDescent="0.25">
      <c r="A94" s="114"/>
      <c r="B94" s="44"/>
      <c r="C94" s="44"/>
      <c r="D94" s="90"/>
      <c r="E94" s="44"/>
      <c r="F94" s="44"/>
      <c r="G94" s="44"/>
      <c r="H94" s="46"/>
    </row>
    <row r="95" spans="1:8" x14ac:dyDescent="0.25">
      <c r="A95" s="114"/>
      <c r="B95" s="44"/>
      <c r="C95" s="44"/>
      <c r="D95" s="90"/>
      <c r="E95" s="44"/>
      <c r="F95" s="44"/>
      <c r="G95" s="44"/>
      <c r="H95" s="46"/>
    </row>
    <row r="96" spans="1:8" x14ac:dyDescent="0.25">
      <c r="A96" s="114"/>
      <c r="B96" s="44"/>
      <c r="C96" s="44"/>
      <c r="D96" s="90"/>
      <c r="E96" s="44"/>
      <c r="F96" s="44"/>
      <c r="G96" s="44"/>
      <c r="H96" s="46"/>
    </row>
    <row r="97" spans="1:8" x14ac:dyDescent="0.25">
      <c r="A97" s="114"/>
      <c r="B97" s="44"/>
      <c r="C97" s="44"/>
      <c r="D97" s="90"/>
      <c r="E97" s="44"/>
      <c r="F97" s="44"/>
      <c r="G97" s="44"/>
      <c r="H97" s="46"/>
    </row>
    <row r="98" spans="1:8" x14ac:dyDescent="0.25">
      <c r="A98" s="114"/>
      <c r="B98" s="44"/>
      <c r="C98" s="44"/>
      <c r="D98" s="90"/>
      <c r="E98" s="44"/>
      <c r="F98" s="44"/>
      <c r="G98" s="44"/>
      <c r="H98" s="46"/>
    </row>
    <row r="99" spans="1:8" x14ac:dyDescent="0.25">
      <c r="A99" s="114"/>
      <c r="B99" s="44"/>
      <c r="C99" s="44"/>
      <c r="D99" s="90"/>
      <c r="E99" s="44"/>
      <c r="F99" s="44"/>
      <c r="G99" s="44"/>
      <c r="H99" s="46"/>
    </row>
    <row r="100" spans="1:8" x14ac:dyDescent="0.25">
      <c r="A100" s="114"/>
      <c r="B100" s="44"/>
      <c r="C100" s="44"/>
      <c r="D100" s="90"/>
      <c r="E100" s="44"/>
      <c r="F100" s="44"/>
      <c r="G100" s="44"/>
      <c r="H100" s="46"/>
    </row>
    <row r="101" spans="1:8" x14ac:dyDescent="0.25">
      <c r="A101" s="114"/>
      <c r="B101" s="44"/>
      <c r="C101" s="44"/>
      <c r="D101" s="90"/>
      <c r="E101" s="44"/>
      <c r="F101" s="44"/>
      <c r="G101" s="44"/>
      <c r="H101" s="46"/>
    </row>
    <row r="102" spans="1:8" x14ac:dyDescent="0.25">
      <c r="A102" s="114"/>
      <c r="B102" s="44"/>
      <c r="C102" s="44"/>
      <c r="D102" s="90"/>
      <c r="E102" s="44"/>
      <c r="F102" s="44"/>
      <c r="G102" s="44"/>
      <c r="H102" s="46"/>
    </row>
    <row r="103" spans="1:8" x14ac:dyDescent="0.25">
      <c r="A103" s="114"/>
      <c r="B103" s="44"/>
      <c r="C103" s="44"/>
      <c r="D103" s="90"/>
      <c r="E103" s="44"/>
      <c r="F103" s="44"/>
      <c r="G103" s="44"/>
      <c r="H103" s="46"/>
    </row>
    <row r="104" spans="1:8" x14ac:dyDescent="0.25">
      <c r="A104" s="114"/>
      <c r="B104" s="44"/>
      <c r="C104" s="44"/>
      <c r="D104" s="90"/>
      <c r="E104" s="44"/>
      <c r="F104" s="44"/>
      <c r="G104" s="44"/>
      <c r="H104" s="46"/>
    </row>
    <row r="105" spans="1:8" x14ac:dyDescent="0.25">
      <c r="A105" s="114"/>
      <c r="B105" s="44"/>
      <c r="C105" s="44"/>
      <c r="D105" s="90"/>
      <c r="E105" s="44"/>
      <c r="F105" s="44"/>
      <c r="G105" s="44"/>
      <c r="H105" s="46"/>
    </row>
    <row r="106" spans="1:8" x14ac:dyDescent="0.25">
      <c r="A106" s="114"/>
      <c r="B106" s="44"/>
      <c r="C106" s="44"/>
      <c r="D106" s="90"/>
      <c r="E106" s="44"/>
      <c r="F106" s="44"/>
      <c r="G106" s="44"/>
      <c r="H106" s="46"/>
    </row>
    <row r="107" spans="1:8" x14ac:dyDescent="0.25">
      <c r="A107" s="114"/>
      <c r="B107" s="44"/>
      <c r="C107" s="44"/>
      <c r="D107" s="90"/>
      <c r="E107" s="44"/>
      <c r="F107" s="44"/>
      <c r="G107" s="44"/>
      <c r="H107" s="46"/>
    </row>
    <row r="108" spans="1:8" x14ac:dyDescent="0.25">
      <c r="A108" s="114"/>
      <c r="B108" s="44"/>
      <c r="C108" s="44"/>
      <c r="D108" s="90"/>
      <c r="E108" s="44"/>
      <c r="F108" s="44"/>
      <c r="G108" s="44"/>
      <c r="H108" s="46"/>
    </row>
    <row r="109" spans="1:8" x14ac:dyDescent="0.25">
      <c r="A109" s="114"/>
      <c r="B109" s="44"/>
      <c r="C109" s="44"/>
      <c r="D109" s="90"/>
      <c r="E109" s="44"/>
      <c r="F109" s="44"/>
      <c r="G109" s="44"/>
      <c r="H109" s="46"/>
    </row>
    <row r="110" spans="1:8" ht="14.4" thickBot="1" x14ac:dyDescent="0.3">
      <c r="A110" s="117"/>
      <c r="B110" s="103"/>
      <c r="C110" s="103"/>
      <c r="D110" s="93"/>
      <c r="E110" s="103"/>
      <c r="F110" s="103"/>
      <c r="G110" s="103"/>
      <c r="H110" s="53"/>
    </row>
    <row r="111" spans="1:8" ht="14.4" thickBot="1" x14ac:dyDescent="0.3">
      <c r="A111" s="502" t="s">
        <v>91</v>
      </c>
      <c r="B111" s="503"/>
      <c r="C111" s="503"/>
      <c r="D111" s="503"/>
      <c r="E111" s="503"/>
      <c r="F111" s="503"/>
      <c r="G111" s="504"/>
      <c r="H111" s="95">
        <f>SUM(H56:H110)</f>
        <v>0</v>
      </c>
    </row>
    <row r="115" spans="4:4" x14ac:dyDescent="0.25">
      <c r="D115" s="230"/>
    </row>
    <row r="116" spans="4:4" x14ac:dyDescent="0.25">
      <c r="D116" s="230"/>
    </row>
    <row r="117" spans="4:4" x14ac:dyDescent="0.25">
      <c r="D117" s="230"/>
    </row>
  </sheetData>
  <mergeCells count="23">
    <mergeCell ref="A1:H1"/>
    <mergeCell ref="A2:H2"/>
    <mergeCell ref="A3:H3"/>
    <mergeCell ref="A4:A5"/>
    <mergeCell ref="B4:B5"/>
    <mergeCell ref="D4:D5"/>
    <mergeCell ref="E4:E5"/>
    <mergeCell ref="F4:F5"/>
    <mergeCell ref="G4:G5"/>
    <mergeCell ref="C4:C5"/>
    <mergeCell ref="H66:H67"/>
    <mergeCell ref="A111:G111"/>
    <mergeCell ref="A50:G50"/>
    <mergeCell ref="A51:H51"/>
    <mergeCell ref="A52:H52"/>
    <mergeCell ref="A53:H53"/>
    <mergeCell ref="A54:A55"/>
    <mergeCell ref="B54:B55"/>
    <mergeCell ref="D54:D55"/>
    <mergeCell ref="E54:E55"/>
    <mergeCell ref="F54:F55"/>
    <mergeCell ref="G54:G55"/>
    <mergeCell ref="C54:C55"/>
  </mergeCells>
  <pageMargins left="0.7" right="0.7" top="0.75" bottom="0.75" header="0.3" footer="0.3"/>
  <pageSetup paperSize="9" scale="52" orientation="portrait" r:id="rId1"/>
  <rowBreaks count="1" manualBreakCount="1">
    <brk id="50" max="6"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060D2B-774E-484F-A24E-10A403A9D245}">
  <sheetPr>
    <tabColor rgb="FF00B050"/>
  </sheetPr>
  <dimension ref="A1:K109"/>
  <sheetViews>
    <sheetView view="pageBreakPreview" topLeftCell="A86" zoomScale="87" zoomScaleNormal="85" zoomScaleSheetLayoutView="87" workbookViewId="0">
      <selection activeCell="A65" sqref="A65:H65"/>
    </sheetView>
  </sheetViews>
  <sheetFormatPr defaultColWidth="8.88671875" defaultRowHeight="13.8" x14ac:dyDescent="0.25"/>
  <cols>
    <col min="1" max="1" width="16.5546875" style="121" customWidth="1"/>
    <col min="2" max="2" width="17.77734375" style="96" customWidth="1"/>
    <col min="3" max="3" width="12.77734375" style="96" customWidth="1"/>
    <col min="4" max="4" width="40.88671875" style="38" customWidth="1"/>
    <col min="5" max="5" width="8.88671875" style="97"/>
    <col min="6" max="6" width="13.21875" style="97" customWidth="1"/>
    <col min="7" max="7" width="15.21875" style="97" customWidth="1"/>
    <col min="8" max="8" width="21.5546875" style="96" customWidth="1"/>
    <col min="9" max="16384" width="8.88671875" style="38"/>
  </cols>
  <sheetData>
    <row r="1" spans="1:8" ht="23.4" customHeight="1" x14ac:dyDescent="0.25">
      <c r="A1" s="511" t="s">
        <v>855</v>
      </c>
      <c r="B1" s="511"/>
      <c r="C1" s="511"/>
      <c r="D1" s="511"/>
      <c r="E1" s="511"/>
      <c r="F1" s="511"/>
      <c r="G1" s="511"/>
      <c r="H1" s="511"/>
    </row>
    <row r="2" spans="1:8" x14ac:dyDescent="0.25">
      <c r="A2" s="506" t="s">
        <v>1398</v>
      </c>
      <c r="B2" s="506"/>
      <c r="C2" s="506"/>
      <c r="D2" s="506"/>
      <c r="E2" s="506"/>
      <c r="F2" s="506"/>
      <c r="G2" s="506"/>
      <c r="H2" s="506"/>
    </row>
    <row r="3" spans="1:8" ht="14.4" thickBot="1" x14ac:dyDescent="0.3">
      <c r="A3" s="506" t="s">
        <v>134</v>
      </c>
      <c r="B3" s="506"/>
      <c r="C3" s="506"/>
      <c r="D3" s="506"/>
      <c r="E3" s="506"/>
      <c r="F3" s="506"/>
      <c r="G3" s="506"/>
      <c r="H3" s="506"/>
    </row>
    <row r="4" spans="1:8" ht="14.4" thickBot="1" x14ac:dyDescent="0.3">
      <c r="A4" s="507" t="s">
        <v>3</v>
      </c>
      <c r="B4" s="495" t="s">
        <v>4</v>
      </c>
      <c r="C4" s="495" t="s">
        <v>5</v>
      </c>
      <c r="D4" s="495" t="s">
        <v>6</v>
      </c>
      <c r="E4" s="495" t="s">
        <v>7</v>
      </c>
      <c r="F4" s="495" t="s">
        <v>8</v>
      </c>
      <c r="G4" s="514" t="s">
        <v>9</v>
      </c>
      <c r="H4" s="41" t="s">
        <v>10</v>
      </c>
    </row>
    <row r="5" spans="1:8" ht="14.4" thickBot="1" x14ac:dyDescent="0.3">
      <c r="A5" s="508"/>
      <c r="B5" s="496"/>
      <c r="C5" s="496"/>
      <c r="D5" s="496"/>
      <c r="E5" s="496"/>
      <c r="F5" s="496"/>
      <c r="G5" s="496"/>
      <c r="H5" s="43" t="s">
        <v>11</v>
      </c>
    </row>
    <row r="6" spans="1:8" x14ac:dyDescent="0.25">
      <c r="A6" s="232"/>
      <c r="B6" s="24"/>
      <c r="C6" s="24"/>
      <c r="D6" s="83"/>
      <c r="E6" s="24"/>
      <c r="F6" s="24"/>
      <c r="G6" s="24"/>
      <c r="H6" s="46"/>
    </row>
    <row r="7" spans="1:8" x14ac:dyDescent="0.25">
      <c r="A7" s="238"/>
      <c r="B7" s="231"/>
      <c r="C7" s="231"/>
      <c r="D7" s="233" t="s">
        <v>135</v>
      </c>
      <c r="E7" s="234"/>
      <c r="F7" s="240"/>
      <c r="G7" s="236"/>
      <c r="H7" s="127"/>
    </row>
    <row r="8" spans="1:8" x14ac:dyDescent="0.25">
      <c r="A8" s="238"/>
      <c r="B8" s="231"/>
      <c r="C8" s="231"/>
      <c r="D8" s="74"/>
      <c r="E8" s="234"/>
      <c r="F8" s="240"/>
      <c r="G8" s="236"/>
      <c r="H8" s="127"/>
    </row>
    <row r="9" spans="1:8" s="314" customFormat="1" ht="41.4" x14ac:dyDescent="0.25">
      <c r="A9" s="406">
        <v>2.2000000000000002</v>
      </c>
      <c r="B9" s="247" t="s">
        <v>1070</v>
      </c>
      <c r="C9" s="231"/>
      <c r="D9" s="407" t="s">
        <v>871</v>
      </c>
      <c r="E9" s="234"/>
      <c r="F9" s="240"/>
      <c r="G9" s="236"/>
      <c r="H9" s="127"/>
    </row>
    <row r="10" spans="1:8" x14ac:dyDescent="0.25">
      <c r="A10" s="238"/>
      <c r="B10" s="231"/>
      <c r="C10" s="231"/>
      <c r="D10" s="74"/>
      <c r="E10" s="234"/>
      <c r="F10" s="240"/>
      <c r="G10" s="236"/>
      <c r="H10" s="127"/>
    </row>
    <row r="11" spans="1:8" x14ac:dyDescent="0.25">
      <c r="A11" s="239" t="s">
        <v>136</v>
      </c>
      <c r="B11" s="231" t="s">
        <v>904</v>
      </c>
      <c r="C11" s="231"/>
      <c r="D11" s="74" t="s">
        <v>137</v>
      </c>
      <c r="E11" s="234"/>
      <c r="F11" s="240"/>
      <c r="G11" s="236"/>
      <c r="H11" s="127"/>
    </row>
    <row r="12" spans="1:8" x14ac:dyDescent="0.25">
      <c r="A12" s="239"/>
      <c r="B12" s="231"/>
      <c r="C12" s="231"/>
      <c r="D12" s="74"/>
      <c r="E12" s="234"/>
      <c r="F12" s="240"/>
      <c r="G12" s="183"/>
      <c r="H12" s="127"/>
    </row>
    <row r="13" spans="1:8" x14ac:dyDescent="0.25">
      <c r="A13" s="239" t="s">
        <v>138</v>
      </c>
      <c r="B13" s="231" t="s">
        <v>905</v>
      </c>
      <c r="C13" s="313" t="s">
        <v>5</v>
      </c>
      <c r="D13" s="74" t="s">
        <v>139</v>
      </c>
      <c r="E13" s="234" t="s">
        <v>29</v>
      </c>
      <c r="F13" s="240">
        <v>3</v>
      </c>
      <c r="G13" s="183"/>
      <c r="H13" s="127"/>
    </row>
    <row r="14" spans="1:8" x14ac:dyDescent="0.25">
      <c r="A14" s="239" t="s">
        <v>140</v>
      </c>
      <c r="B14" s="231" t="s">
        <v>906</v>
      </c>
      <c r="C14" s="313" t="s">
        <v>5</v>
      </c>
      <c r="D14" s="74" t="s">
        <v>141</v>
      </c>
      <c r="E14" s="234" t="s">
        <v>29</v>
      </c>
      <c r="F14" s="240">
        <v>16</v>
      </c>
      <c r="G14" s="183"/>
      <c r="H14" s="127"/>
    </row>
    <row r="15" spans="1:8" x14ac:dyDescent="0.25">
      <c r="A15" s="239" t="s">
        <v>142</v>
      </c>
      <c r="B15" s="231" t="s">
        <v>907</v>
      </c>
      <c r="C15" s="231"/>
      <c r="D15" s="74" t="s">
        <v>143</v>
      </c>
      <c r="E15" s="234" t="s">
        <v>29</v>
      </c>
      <c r="F15" s="240">
        <v>1</v>
      </c>
      <c r="G15" s="183"/>
      <c r="H15" s="127"/>
    </row>
    <row r="16" spans="1:8" x14ac:dyDescent="0.25">
      <c r="A16" s="239" t="s">
        <v>144</v>
      </c>
      <c r="B16" s="231" t="s">
        <v>908</v>
      </c>
      <c r="C16" s="231"/>
      <c r="D16" s="74" t="s">
        <v>145</v>
      </c>
      <c r="E16" s="234" t="s">
        <v>29</v>
      </c>
      <c r="F16" s="240">
        <v>1</v>
      </c>
      <c r="G16" s="183"/>
      <c r="H16" s="127"/>
    </row>
    <row r="17" spans="1:11" x14ac:dyDescent="0.25">
      <c r="A17" s="239"/>
      <c r="B17" s="231"/>
      <c r="C17" s="231"/>
      <c r="D17" s="74"/>
      <c r="E17" s="234"/>
      <c r="F17" s="240"/>
      <c r="G17" s="183"/>
      <c r="H17" s="127"/>
    </row>
    <row r="18" spans="1:11" ht="27.6" x14ac:dyDescent="0.25">
      <c r="A18" s="239" t="s">
        <v>146</v>
      </c>
      <c r="B18" s="231" t="s">
        <v>909</v>
      </c>
      <c r="C18" s="231"/>
      <c r="D18" s="74" t="s">
        <v>903</v>
      </c>
      <c r="E18" s="234"/>
      <c r="F18" s="240"/>
      <c r="G18" s="183"/>
      <c r="H18" s="127"/>
    </row>
    <row r="19" spans="1:11" x14ac:dyDescent="0.25">
      <c r="A19" s="239"/>
      <c r="B19" s="231"/>
      <c r="C19" s="231"/>
      <c r="D19" s="74"/>
      <c r="E19" s="234"/>
      <c r="F19" s="240"/>
      <c r="G19" s="183"/>
      <c r="H19" s="127"/>
    </row>
    <row r="20" spans="1:11" x14ac:dyDescent="0.25">
      <c r="A20" s="239" t="s">
        <v>147</v>
      </c>
      <c r="B20" s="231" t="s">
        <v>910</v>
      </c>
      <c r="C20" s="313" t="s">
        <v>5</v>
      </c>
      <c r="D20" s="74" t="s">
        <v>139</v>
      </c>
      <c r="E20" s="234" t="s">
        <v>29</v>
      </c>
      <c r="F20" s="240">
        <v>40</v>
      </c>
      <c r="G20" s="183"/>
      <c r="H20" s="127"/>
    </row>
    <row r="21" spans="1:11" x14ac:dyDescent="0.25">
      <c r="A21" s="239" t="s">
        <v>148</v>
      </c>
      <c r="B21" s="231" t="s">
        <v>911</v>
      </c>
      <c r="C21" s="313" t="s">
        <v>5</v>
      </c>
      <c r="D21" s="74" t="s">
        <v>141</v>
      </c>
      <c r="E21" s="234" t="s">
        <v>29</v>
      </c>
      <c r="F21" s="240">
        <v>20</v>
      </c>
      <c r="G21" s="183"/>
      <c r="H21" s="127"/>
    </row>
    <row r="22" spans="1:11" x14ac:dyDescent="0.25">
      <c r="A22" s="239" t="s">
        <v>149</v>
      </c>
      <c r="B22" s="231" t="s">
        <v>912</v>
      </c>
      <c r="C22" s="231"/>
      <c r="D22" s="74" t="s">
        <v>143</v>
      </c>
      <c r="E22" s="234" t="s">
        <v>29</v>
      </c>
      <c r="F22" s="240">
        <v>5</v>
      </c>
      <c r="G22" s="183"/>
      <c r="H22" s="127"/>
    </row>
    <row r="23" spans="1:11" x14ac:dyDescent="0.25">
      <c r="A23" s="239" t="s">
        <v>150</v>
      </c>
      <c r="B23" s="231" t="s">
        <v>913</v>
      </c>
      <c r="C23" s="231"/>
      <c r="D23" s="74" t="s">
        <v>145</v>
      </c>
      <c r="E23" s="234" t="s">
        <v>29</v>
      </c>
      <c r="F23" s="240">
        <v>3</v>
      </c>
      <c r="G23" s="183"/>
      <c r="H23" s="127"/>
    </row>
    <row r="24" spans="1:11" x14ac:dyDescent="0.25">
      <c r="A24" s="238"/>
      <c r="B24" s="231"/>
      <c r="C24" s="231"/>
      <c r="D24" s="74"/>
      <c r="E24" s="234"/>
      <c r="F24" s="240"/>
      <c r="G24" s="236"/>
      <c r="H24" s="127"/>
    </row>
    <row r="25" spans="1:11" s="315" customFormat="1" ht="42.6" customHeight="1" x14ac:dyDescent="0.25">
      <c r="A25" s="408" t="s">
        <v>151</v>
      </c>
      <c r="B25" s="247" t="s">
        <v>1071</v>
      </c>
      <c r="C25" s="247"/>
      <c r="D25" s="45" t="s">
        <v>152</v>
      </c>
      <c r="E25" s="409"/>
      <c r="F25" s="410"/>
      <c r="G25" s="411"/>
      <c r="H25" s="412"/>
    </row>
    <row r="26" spans="1:11" x14ac:dyDescent="0.25">
      <c r="A26" s="238"/>
      <c r="B26" s="231"/>
      <c r="C26" s="231"/>
      <c r="D26" s="74"/>
      <c r="E26" s="234"/>
      <c r="F26" s="240"/>
      <c r="G26" s="236"/>
      <c r="H26" s="127"/>
    </row>
    <row r="27" spans="1:11" x14ac:dyDescent="0.25">
      <c r="A27" s="239" t="s">
        <v>153</v>
      </c>
      <c r="B27" s="231" t="s">
        <v>1002</v>
      </c>
      <c r="C27" s="231"/>
      <c r="D27" s="74" t="s">
        <v>1001</v>
      </c>
      <c r="E27" s="234" t="s">
        <v>29</v>
      </c>
      <c r="F27" s="240">
        <v>15</v>
      </c>
      <c r="G27" s="183"/>
      <c r="H27" s="127"/>
    </row>
    <row r="28" spans="1:11" x14ac:dyDescent="0.25">
      <c r="A28" s="239"/>
      <c r="B28" s="231"/>
      <c r="C28" s="231"/>
      <c r="D28" s="74"/>
      <c r="E28" s="234"/>
      <c r="F28" s="240"/>
      <c r="G28" s="183"/>
      <c r="H28" s="127"/>
    </row>
    <row r="29" spans="1:11" x14ac:dyDescent="0.25">
      <c r="A29" s="239" t="s">
        <v>1000</v>
      </c>
      <c r="B29" s="231" t="s">
        <v>154</v>
      </c>
      <c r="C29" s="231"/>
      <c r="D29" s="74" t="s">
        <v>155</v>
      </c>
      <c r="E29" s="234" t="s">
        <v>29</v>
      </c>
      <c r="F29" s="240">
        <v>5</v>
      </c>
      <c r="G29" s="183"/>
      <c r="H29" s="127"/>
      <c r="K29" s="307" t="s">
        <v>902</v>
      </c>
    </row>
    <row r="30" spans="1:11" ht="14.4" x14ac:dyDescent="0.3">
      <c r="A30" s="237"/>
      <c r="B30" s="231"/>
      <c r="C30" s="231"/>
      <c r="D30" s="242"/>
      <c r="E30" s="234"/>
      <c r="F30" s="235"/>
      <c r="G30" s="183"/>
      <c r="H30" s="127"/>
    </row>
    <row r="31" spans="1:11" x14ac:dyDescent="0.25">
      <c r="A31" s="243" t="s">
        <v>156</v>
      </c>
      <c r="B31" s="231">
        <v>202.04</v>
      </c>
      <c r="C31" s="231"/>
      <c r="D31" s="75" t="s">
        <v>157</v>
      </c>
      <c r="E31" s="234" t="s">
        <v>29</v>
      </c>
      <c r="F31" s="235">
        <v>10</v>
      </c>
      <c r="G31" s="183"/>
      <c r="H31" s="127"/>
    </row>
    <row r="32" spans="1:11" x14ac:dyDescent="0.25">
      <c r="A32" s="244"/>
      <c r="B32" s="231"/>
      <c r="C32" s="231"/>
      <c r="D32" s="74"/>
      <c r="E32" s="234"/>
      <c r="F32" s="235"/>
      <c r="G32" s="183"/>
      <c r="H32" s="127"/>
    </row>
    <row r="33" spans="1:8" ht="41.4" x14ac:dyDescent="0.25">
      <c r="A33" s="245">
        <v>2.2999999999999998</v>
      </c>
      <c r="B33" s="231">
        <v>202.06</v>
      </c>
      <c r="C33" s="231"/>
      <c r="D33" s="74" t="s">
        <v>158</v>
      </c>
      <c r="E33" s="234" t="s">
        <v>29</v>
      </c>
      <c r="F33" s="235">
        <v>40</v>
      </c>
      <c r="G33" s="183"/>
      <c r="H33" s="127"/>
    </row>
    <row r="34" spans="1:8" x14ac:dyDescent="0.25">
      <c r="A34" s="246"/>
      <c r="B34" s="231"/>
      <c r="C34" s="231"/>
      <c r="D34" s="75"/>
      <c r="E34" s="234"/>
      <c r="F34" s="235"/>
      <c r="G34" s="183"/>
      <c r="H34" s="127"/>
    </row>
    <row r="35" spans="1:8" ht="27.6" x14ac:dyDescent="0.25">
      <c r="A35" s="245" t="s">
        <v>159</v>
      </c>
      <c r="B35" s="231">
        <v>202.07</v>
      </c>
      <c r="C35" s="231"/>
      <c r="D35" s="74" t="s">
        <v>160</v>
      </c>
      <c r="E35" s="234"/>
      <c r="F35" s="240"/>
      <c r="G35" s="183"/>
      <c r="H35" s="127"/>
    </row>
    <row r="36" spans="1:8" x14ac:dyDescent="0.25">
      <c r="A36" s="246"/>
      <c r="B36" s="231"/>
      <c r="C36" s="231"/>
      <c r="D36" s="74"/>
      <c r="E36" s="234"/>
      <c r="F36" s="240"/>
      <c r="G36" s="183"/>
      <c r="H36" s="127"/>
    </row>
    <row r="37" spans="1:8" x14ac:dyDescent="0.25">
      <c r="A37" s="239" t="s">
        <v>161</v>
      </c>
      <c r="B37" s="231" t="s">
        <v>162</v>
      </c>
      <c r="C37" s="231"/>
      <c r="D37" s="74" t="s">
        <v>163</v>
      </c>
      <c r="E37" s="234" t="s">
        <v>29</v>
      </c>
      <c r="F37" s="240">
        <v>5</v>
      </c>
      <c r="G37" s="183"/>
      <c r="H37" s="127"/>
    </row>
    <row r="38" spans="1:8" x14ac:dyDescent="0.25">
      <c r="A38" s="239" t="s">
        <v>164</v>
      </c>
      <c r="B38" s="231" t="s">
        <v>165</v>
      </c>
      <c r="C38" s="231"/>
      <c r="D38" s="74" t="s">
        <v>166</v>
      </c>
      <c r="E38" s="234" t="s">
        <v>29</v>
      </c>
      <c r="F38" s="240">
        <v>2</v>
      </c>
      <c r="G38" s="183"/>
      <c r="H38" s="127"/>
    </row>
    <row r="39" spans="1:8" x14ac:dyDescent="0.25">
      <c r="A39" s="244"/>
      <c r="B39" s="231"/>
      <c r="C39" s="231"/>
      <c r="D39" s="74"/>
      <c r="E39" s="234"/>
      <c r="F39" s="235"/>
      <c r="G39" s="183"/>
      <c r="H39" s="127"/>
    </row>
    <row r="40" spans="1:8" ht="41.4" x14ac:dyDescent="0.25">
      <c r="A40" s="251">
        <v>2.4</v>
      </c>
      <c r="B40" s="252" t="s">
        <v>1072</v>
      </c>
      <c r="C40" s="231"/>
      <c r="D40" s="74" t="s">
        <v>167</v>
      </c>
      <c r="E40" s="234"/>
      <c r="F40" s="240"/>
      <c r="G40" s="183"/>
      <c r="H40" s="127"/>
    </row>
    <row r="41" spans="1:8" x14ac:dyDescent="0.25">
      <c r="A41" s="246"/>
      <c r="B41" s="247"/>
      <c r="C41" s="247"/>
      <c r="D41" s="74"/>
      <c r="E41" s="234"/>
      <c r="F41" s="240"/>
      <c r="G41" s="183"/>
      <c r="H41" s="127"/>
    </row>
    <row r="42" spans="1:8" ht="27.6" x14ac:dyDescent="0.25">
      <c r="A42" s="248" t="s">
        <v>168</v>
      </c>
      <c r="B42" s="249" t="s">
        <v>847</v>
      </c>
      <c r="C42" s="249"/>
      <c r="D42" s="74" t="s">
        <v>169</v>
      </c>
      <c r="E42" s="234" t="s">
        <v>29</v>
      </c>
      <c r="F42" s="240">
        <v>10</v>
      </c>
      <c r="G42" s="183"/>
      <c r="H42" s="127"/>
    </row>
    <row r="43" spans="1:8" x14ac:dyDescent="0.25">
      <c r="A43" s="232"/>
      <c r="B43" s="10"/>
      <c r="C43" s="10"/>
      <c r="D43" s="49"/>
      <c r="E43" s="10"/>
      <c r="F43" s="10"/>
      <c r="G43" s="10"/>
      <c r="H43" s="46"/>
    </row>
    <row r="44" spans="1:8" x14ac:dyDescent="0.25">
      <c r="A44" s="241"/>
      <c r="B44" s="231"/>
      <c r="C44" s="231"/>
      <c r="D44" s="74"/>
      <c r="E44" s="234"/>
      <c r="F44" s="240"/>
      <c r="G44" s="236"/>
      <c r="H44" s="127"/>
    </row>
    <row r="45" spans="1:8" x14ac:dyDescent="0.25">
      <c r="A45" s="238"/>
      <c r="B45" s="231"/>
      <c r="C45" s="231"/>
      <c r="D45" s="74"/>
      <c r="E45" s="234"/>
      <c r="F45" s="240"/>
      <c r="G45" s="236"/>
      <c r="H45" s="127"/>
    </row>
    <row r="46" spans="1:8" x14ac:dyDescent="0.25">
      <c r="A46" s="239"/>
      <c r="B46" s="231"/>
      <c r="C46" s="231"/>
      <c r="D46" s="74"/>
      <c r="E46" s="234"/>
      <c r="F46" s="240"/>
      <c r="G46" s="236"/>
      <c r="H46" s="127"/>
    </row>
    <row r="47" spans="1:8" x14ac:dyDescent="0.25">
      <c r="A47" s="239"/>
      <c r="B47" s="231"/>
      <c r="C47" s="231"/>
      <c r="D47" s="74"/>
      <c r="E47" s="234"/>
      <c r="F47" s="240"/>
      <c r="G47" s="236"/>
      <c r="H47" s="127"/>
    </row>
    <row r="48" spans="1:8" x14ac:dyDescent="0.25">
      <c r="A48" s="239"/>
      <c r="B48" s="231"/>
      <c r="C48" s="231"/>
      <c r="D48" s="74"/>
      <c r="E48" s="234"/>
      <c r="F48" s="240"/>
      <c r="G48" s="236"/>
      <c r="H48" s="127"/>
    </row>
    <row r="49" spans="1:8" x14ac:dyDescent="0.25">
      <c r="A49" s="239"/>
      <c r="B49" s="231"/>
      <c r="C49" s="231"/>
      <c r="D49" s="74"/>
      <c r="E49" s="234"/>
      <c r="F49" s="240"/>
      <c r="G49" s="236"/>
      <c r="H49" s="127"/>
    </row>
    <row r="50" spans="1:8" x14ac:dyDescent="0.25">
      <c r="A50" s="239"/>
      <c r="B50" s="231"/>
      <c r="C50" s="231"/>
      <c r="D50" s="74"/>
      <c r="E50" s="234"/>
      <c r="F50" s="240"/>
      <c r="G50" s="236"/>
      <c r="H50" s="127"/>
    </row>
    <row r="51" spans="1:8" x14ac:dyDescent="0.25">
      <c r="A51" s="243"/>
      <c r="B51" s="231"/>
      <c r="C51" s="231"/>
      <c r="D51" s="75"/>
      <c r="E51" s="234"/>
      <c r="F51" s="235"/>
      <c r="G51" s="236"/>
      <c r="H51" s="127"/>
    </row>
    <row r="52" spans="1:8" x14ac:dyDescent="0.25">
      <c r="A52" s="244"/>
      <c r="B52" s="231"/>
      <c r="C52" s="231"/>
      <c r="D52" s="74"/>
      <c r="E52" s="234"/>
      <c r="F52" s="235"/>
      <c r="G52" s="236"/>
      <c r="H52" s="127"/>
    </row>
    <row r="53" spans="1:8" x14ac:dyDescent="0.25">
      <c r="A53" s="245"/>
      <c r="B53" s="231"/>
      <c r="C53" s="231"/>
      <c r="D53" s="74"/>
      <c r="E53" s="234"/>
      <c r="F53" s="235"/>
      <c r="G53" s="236"/>
      <c r="H53" s="127"/>
    </row>
    <row r="54" spans="1:8" x14ac:dyDescent="0.25">
      <c r="A54" s="246"/>
      <c r="B54" s="231"/>
      <c r="C54" s="231"/>
      <c r="D54" s="75"/>
      <c r="E54" s="234"/>
      <c r="F54" s="235"/>
      <c r="G54" s="236"/>
      <c r="H54" s="127"/>
    </row>
    <row r="55" spans="1:8" x14ac:dyDescent="0.25">
      <c r="A55" s="245"/>
      <c r="B55" s="231"/>
      <c r="C55" s="231"/>
      <c r="D55" s="74"/>
      <c r="E55" s="234"/>
      <c r="F55" s="240"/>
      <c r="G55" s="236"/>
      <c r="H55" s="127"/>
    </row>
    <row r="56" spans="1:8" x14ac:dyDescent="0.25">
      <c r="A56" s="246"/>
      <c r="B56" s="231"/>
      <c r="C56" s="231"/>
      <c r="D56" s="74"/>
      <c r="E56" s="234"/>
      <c r="F56" s="240"/>
      <c r="G56" s="236"/>
      <c r="H56" s="127"/>
    </row>
    <row r="57" spans="1:8" x14ac:dyDescent="0.25">
      <c r="A57" s="239"/>
      <c r="B57" s="231"/>
      <c r="C57" s="231"/>
      <c r="D57" s="74"/>
      <c r="E57" s="234"/>
      <c r="F57" s="240"/>
      <c r="G57" s="236"/>
      <c r="H57" s="127"/>
    </row>
    <row r="58" spans="1:8" x14ac:dyDescent="0.25">
      <c r="A58" s="244"/>
      <c r="B58" s="231"/>
      <c r="C58" s="231"/>
      <c r="D58" s="74"/>
      <c r="E58" s="234"/>
      <c r="F58" s="235"/>
      <c r="G58" s="236"/>
      <c r="H58" s="127"/>
    </row>
    <row r="59" spans="1:8" x14ac:dyDescent="0.25">
      <c r="A59" s="243"/>
      <c r="B59" s="231"/>
      <c r="C59" s="231"/>
      <c r="D59" s="74"/>
      <c r="E59" s="234"/>
      <c r="F59" s="240"/>
      <c r="G59" s="236"/>
      <c r="H59" s="127"/>
    </row>
    <row r="60" spans="1:8" x14ac:dyDescent="0.25">
      <c r="A60" s="246"/>
      <c r="B60" s="247"/>
      <c r="C60" s="247"/>
      <c r="D60" s="74"/>
      <c r="E60" s="234"/>
      <c r="F60" s="240"/>
      <c r="G60" s="236"/>
      <c r="H60" s="127"/>
    </row>
    <row r="61" spans="1:8" x14ac:dyDescent="0.25">
      <c r="A61" s="248"/>
      <c r="B61" s="249"/>
      <c r="C61" s="249"/>
      <c r="D61" s="74"/>
      <c r="E61" s="234"/>
      <c r="F61" s="240"/>
      <c r="G61" s="236"/>
      <c r="H61" s="127"/>
    </row>
    <row r="62" spans="1:8" ht="14.4" thickBot="1" x14ac:dyDescent="0.3">
      <c r="A62" s="250"/>
      <c r="B62" s="30"/>
      <c r="C62" s="30"/>
      <c r="D62" s="62"/>
      <c r="E62" s="30"/>
      <c r="F62" s="30"/>
      <c r="G62" s="30"/>
      <c r="H62" s="53"/>
    </row>
    <row r="63" spans="1:8" ht="14.4" thickBot="1" x14ac:dyDescent="0.3">
      <c r="A63" s="502" t="s">
        <v>91</v>
      </c>
      <c r="B63" s="503"/>
      <c r="C63" s="503"/>
      <c r="D63" s="503"/>
      <c r="E63" s="503"/>
      <c r="F63" s="503"/>
      <c r="G63" s="504"/>
      <c r="H63" s="95"/>
    </row>
    <row r="64" spans="1:8" x14ac:dyDescent="0.25">
      <c r="A64" s="506" t="str">
        <f>A1</f>
        <v>TENDER FOR REFURBISHMENT OF MAGALIES RESERVOIR</v>
      </c>
      <c r="B64" s="506"/>
      <c r="C64" s="506"/>
      <c r="D64" s="506"/>
      <c r="E64" s="506"/>
      <c r="F64" s="506"/>
      <c r="G64" s="506"/>
      <c r="H64" s="506"/>
    </row>
    <row r="65" spans="1:8" x14ac:dyDescent="0.25">
      <c r="A65" s="506" t="s">
        <v>1398</v>
      </c>
      <c r="B65" s="506"/>
      <c r="C65" s="506"/>
      <c r="D65" s="506"/>
      <c r="E65" s="506"/>
      <c r="F65" s="506"/>
      <c r="G65" s="506"/>
      <c r="H65" s="506"/>
    </row>
    <row r="66" spans="1:8" ht="14.4" thickBot="1" x14ac:dyDescent="0.3">
      <c r="A66" s="506" t="str">
        <f>A3</f>
        <v>SERIES 2: EARTHWORKS</v>
      </c>
      <c r="B66" s="506"/>
      <c r="C66" s="506"/>
      <c r="D66" s="506"/>
      <c r="E66" s="506"/>
      <c r="F66" s="506"/>
      <c r="G66" s="506"/>
      <c r="H66" s="506"/>
    </row>
    <row r="67" spans="1:8" ht="14.4" thickBot="1" x14ac:dyDescent="0.3">
      <c r="A67" s="507" t="s">
        <v>3</v>
      </c>
      <c r="B67" s="495" t="s">
        <v>4</v>
      </c>
      <c r="C67" s="495" t="s">
        <v>5</v>
      </c>
      <c r="D67" s="495" t="s">
        <v>6</v>
      </c>
      <c r="E67" s="495" t="s">
        <v>7</v>
      </c>
      <c r="F67" s="495" t="s">
        <v>8</v>
      </c>
      <c r="G67" s="514" t="s">
        <v>9</v>
      </c>
      <c r="H67" s="41" t="s">
        <v>10</v>
      </c>
    </row>
    <row r="68" spans="1:8" ht="14.4" thickBot="1" x14ac:dyDescent="0.3">
      <c r="A68" s="508"/>
      <c r="B68" s="496"/>
      <c r="C68" s="496"/>
      <c r="D68" s="496"/>
      <c r="E68" s="496"/>
      <c r="F68" s="496"/>
      <c r="G68" s="496"/>
      <c r="H68" s="43" t="s">
        <v>11</v>
      </c>
    </row>
    <row r="69" spans="1:8" x14ac:dyDescent="0.25">
      <c r="A69" s="114"/>
      <c r="B69" s="44"/>
      <c r="C69" s="44"/>
      <c r="D69" s="89" t="s">
        <v>170</v>
      </c>
      <c r="E69" s="44"/>
      <c r="F69" s="44"/>
      <c r="G69" s="44"/>
      <c r="H69" s="46"/>
    </row>
    <row r="70" spans="1:8" x14ac:dyDescent="0.25">
      <c r="A70" s="114"/>
      <c r="B70" s="44"/>
      <c r="C70" s="44"/>
      <c r="D70" s="90"/>
      <c r="E70" s="44"/>
      <c r="F70" s="44"/>
      <c r="G70" s="44"/>
      <c r="H70" s="46"/>
    </row>
    <row r="71" spans="1:8" x14ac:dyDescent="0.25">
      <c r="A71" s="47">
        <v>2.5</v>
      </c>
      <c r="B71" s="80">
        <v>203.01</v>
      </c>
      <c r="C71" s="44"/>
      <c r="D71" s="89" t="s">
        <v>171</v>
      </c>
      <c r="E71" s="44"/>
      <c r="F71" s="44"/>
      <c r="G71" s="44"/>
      <c r="H71" s="46"/>
    </row>
    <row r="72" spans="1:8" x14ac:dyDescent="0.25">
      <c r="A72" s="114"/>
      <c r="B72" s="44"/>
      <c r="C72" s="44"/>
      <c r="D72" s="90"/>
      <c r="E72" s="44"/>
      <c r="F72" s="44"/>
      <c r="G72" s="44"/>
      <c r="H72" s="46"/>
    </row>
    <row r="73" spans="1:8" ht="41.4" x14ac:dyDescent="0.25">
      <c r="A73" s="114" t="s">
        <v>172</v>
      </c>
      <c r="B73" s="44" t="s">
        <v>1073</v>
      </c>
      <c r="C73" s="44"/>
      <c r="D73" s="90" t="s">
        <v>173</v>
      </c>
      <c r="E73" s="44" t="s">
        <v>29</v>
      </c>
      <c r="F73" s="44">
        <v>2</v>
      </c>
      <c r="G73" s="104"/>
      <c r="H73" s="46"/>
    </row>
    <row r="74" spans="1:8" x14ac:dyDescent="0.25">
      <c r="A74" s="114"/>
      <c r="B74" s="44"/>
      <c r="C74" s="44"/>
      <c r="D74" s="90"/>
      <c r="E74" s="44"/>
      <c r="F74" s="44"/>
      <c r="G74" s="104"/>
      <c r="H74" s="46"/>
    </row>
    <row r="75" spans="1:8" x14ac:dyDescent="0.25">
      <c r="A75" s="47">
        <v>2.6</v>
      </c>
      <c r="B75" s="80">
        <v>203.02</v>
      </c>
      <c r="C75" s="44"/>
      <c r="D75" s="89" t="s">
        <v>174</v>
      </c>
      <c r="E75" s="44"/>
      <c r="F75" s="44"/>
      <c r="G75" s="104"/>
      <c r="H75" s="46"/>
    </row>
    <row r="76" spans="1:8" x14ac:dyDescent="0.25">
      <c r="A76" s="114"/>
      <c r="B76" s="10"/>
      <c r="C76" s="44"/>
      <c r="D76" s="90"/>
      <c r="E76" s="44"/>
      <c r="F76" s="44"/>
      <c r="G76" s="104"/>
      <c r="H76" s="46"/>
    </row>
    <row r="77" spans="1:8" x14ac:dyDescent="0.25">
      <c r="A77" s="114" t="s">
        <v>175</v>
      </c>
      <c r="B77" s="10" t="s">
        <v>176</v>
      </c>
      <c r="C77" s="44"/>
      <c r="D77" s="90" t="s">
        <v>155</v>
      </c>
      <c r="E77" s="44" t="s">
        <v>29</v>
      </c>
      <c r="F77" s="44">
        <v>2</v>
      </c>
      <c r="G77" s="104"/>
      <c r="H77" s="46"/>
    </row>
    <row r="78" spans="1:8" x14ac:dyDescent="0.25">
      <c r="A78" s="114"/>
      <c r="B78" s="10"/>
      <c r="C78" s="44"/>
      <c r="D78" s="90"/>
      <c r="E78" s="44"/>
      <c r="F78" s="44"/>
      <c r="G78" s="104"/>
      <c r="H78" s="46"/>
    </row>
    <row r="79" spans="1:8" s="314" customFormat="1" ht="41.4" x14ac:dyDescent="0.25">
      <c r="A79" s="47">
        <v>2.7</v>
      </c>
      <c r="B79" s="80" t="s">
        <v>1074</v>
      </c>
      <c r="C79" s="80"/>
      <c r="D79" s="89" t="s">
        <v>177</v>
      </c>
      <c r="E79" s="44"/>
      <c r="F79" s="44"/>
      <c r="G79" s="104"/>
      <c r="H79" s="46"/>
    </row>
    <row r="80" spans="1:8" x14ac:dyDescent="0.25">
      <c r="A80" s="114"/>
      <c r="B80" s="44"/>
      <c r="C80" s="44"/>
      <c r="D80" s="90"/>
      <c r="E80" s="44"/>
      <c r="F80" s="44"/>
      <c r="G80" s="104"/>
      <c r="H80" s="46"/>
    </row>
    <row r="81" spans="1:8" x14ac:dyDescent="0.25">
      <c r="A81" s="114" t="s">
        <v>178</v>
      </c>
      <c r="B81" s="44" t="s">
        <v>916</v>
      </c>
      <c r="C81" s="44"/>
      <c r="D81" s="90" t="s">
        <v>1003</v>
      </c>
      <c r="E81" s="44" t="s">
        <v>29</v>
      </c>
      <c r="F81" s="44">
        <v>2</v>
      </c>
      <c r="G81" s="104"/>
      <c r="H81" s="46"/>
    </row>
    <row r="82" spans="1:8" x14ac:dyDescent="0.25">
      <c r="A82" s="114"/>
      <c r="B82" s="44"/>
      <c r="C82" s="44"/>
      <c r="D82" s="90"/>
      <c r="E82" s="44"/>
      <c r="F82" s="44"/>
      <c r="G82" s="104"/>
      <c r="H82" s="46"/>
    </row>
    <row r="83" spans="1:8" x14ac:dyDescent="0.25">
      <c r="A83" s="114" t="s">
        <v>180</v>
      </c>
      <c r="B83" s="44" t="s">
        <v>917</v>
      </c>
      <c r="C83" s="44"/>
      <c r="D83" s="90" t="s">
        <v>155</v>
      </c>
      <c r="E83" s="44" t="s">
        <v>29</v>
      </c>
      <c r="F83" s="44">
        <v>2</v>
      </c>
      <c r="G83" s="104"/>
      <c r="H83" s="46"/>
    </row>
    <row r="84" spans="1:8" x14ac:dyDescent="0.25">
      <c r="A84" s="114"/>
      <c r="B84" s="44"/>
      <c r="C84" s="44"/>
      <c r="D84" s="90"/>
      <c r="E84" s="44"/>
      <c r="F84" s="44"/>
      <c r="G84" s="104"/>
      <c r="H84" s="46"/>
    </row>
    <row r="85" spans="1:8" x14ac:dyDescent="0.25">
      <c r="A85" s="47">
        <v>2.8</v>
      </c>
      <c r="B85" s="80">
        <v>203.1</v>
      </c>
      <c r="C85" s="44"/>
      <c r="D85" s="89" t="s">
        <v>184</v>
      </c>
      <c r="E85" s="44"/>
      <c r="F85" s="44"/>
      <c r="G85" s="104"/>
      <c r="H85" s="46"/>
    </row>
    <row r="86" spans="1:8" x14ac:dyDescent="0.25">
      <c r="A86" s="114"/>
      <c r="B86" s="44"/>
      <c r="C86" s="44"/>
      <c r="D86" s="90"/>
      <c r="E86" s="44"/>
      <c r="F86" s="44"/>
      <c r="G86" s="104"/>
      <c r="H86" s="46"/>
    </row>
    <row r="87" spans="1:8" x14ac:dyDescent="0.25">
      <c r="A87" s="114" t="s">
        <v>182</v>
      </c>
      <c r="B87" s="44" t="s">
        <v>186</v>
      </c>
      <c r="C87" s="44"/>
      <c r="D87" s="90" t="s">
        <v>187</v>
      </c>
      <c r="E87" s="44" t="s">
        <v>29</v>
      </c>
      <c r="F87" s="44">
        <v>8</v>
      </c>
      <c r="G87" s="104"/>
      <c r="H87" s="46"/>
    </row>
    <row r="88" spans="1:8" x14ac:dyDescent="0.25">
      <c r="A88" s="114"/>
      <c r="B88" s="44"/>
      <c r="C88" s="44"/>
      <c r="D88" s="90"/>
      <c r="E88" s="44"/>
      <c r="F88" s="44"/>
      <c r="G88" s="104"/>
      <c r="H88" s="46"/>
    </row>
    <row r="89" spans="1:8" ht="41.4" x14ac:dyDescent="0.25">
      <c r="A89" s="114" t="s">
        <v>1114</v>
      </c>
      <c r="B89" s="10">
        <v>203.14</v>
      </c>
      <c r="C89" s="10"/>
      <c r="D89" s="49" t="s">
        <v>188</v>
      </c>
      <c r="E89" s="10" t="s">
        <v>29</v>
      </c>
      <c r="F89" s="10">
        <v>2</v>
      </c>
      <c r="G89" s="106"/>
      <c r="H89" s="46"/>
    </row>
    <row r="90" spans="1:8" ht="20.399999999999999" customHeight="1" x14ac:dyDescent="0.25">
      <c r="A90" s="114"/>
      <c r="B90" s="44"/>
      <c r="C90" s="44"/>
      <c r="D90" s="90"/>
      <c r="E90" s="44"/>
      <c r="F90" s="44"/>
      <c r="G90" s="104"/>
      <c r="H90" s="46"/>
    </row>
    <row r="91" spans="1:8" ht="41.4" x14ac:dyDescent="0.25">
      <c r="A91" s="114" t="s">
        <v>183</v>
      </c>
      <c r="B91" s="10">
        <v>203.15</v>
      </c>
      <c r="C91" s="10"/>
      <c r="D91" s="49" t="s">
        <v>1061</v>
      </c>
      <c r="E91" s="10" t="s">
        <v>29</v>
      </c>
      <c r="F91" s="10">
        <v>2</v>
      </c>
      <c r="G91" s="106"/>
      <c r="H91" s="46"/>
    </row>
    <row r="92" spans="1:8" x14ac:dyDescent="0.25">
      <c r="A92" s="114"/>
      <c r="B92" s="44"/>
      <c r="C92" s="44"/>
      <c r="D92" s="90"/>
      <c r="E92" s="44"/>
      <c r="F92" s="44"/>
      <c r="G92" s="44"/>
      <c r="H92" s="46"/>
    </row>
    <row r="93" spans="1:8" ht="41.4" x14ac:dyDescent="0.25">
      <c r="A93" s="47">
        <v>2.9</v>
      </c>
      <c r="B93" s="79" t="s">
        <v>1075</v>
      </c>
      <c r="C93" s="44"/>
      <c r="D93" s="89" t="s">
        <v>181</v>
      </c>
      <c r="E93" s="44"/>
      <c r="F93" s="44"/>
      <c r="G93" s="104"/>
      <c r="H93" s="46"/>
    </row>
    <row r="94" spans="1:8" x14ac:dyDescent="0.25">
      <c r="A94" s="114"/>
      <c r="B94" s="10"/>
      <c r="C94" s="44"/>
      <c r="D94" s="90"/>
      <c r="E94" s="44"/>
      <c r="F94" s="44"/>
      <c r="G94" s="104"/>
      <c r="H94" s="46"/>
    </row>
    <row r="95" spans="1:8" ht="41.4" x14ac:dyDescent="0.25">
      <c r="A95" s="114" t="s">
        <v>185</v>
      </c>
      <c r="B95" s="10" t="s">
        <v>1076</v>
      </c>
      <c r="C95" s="44"/>
      <c r="D95" s="90" t="s">
        <v>179</v>
      </c>
      <c r="E95" s="44" t="s">
        <v>29</v>
      </c>
      <c r="F95" s="44">
        <v>2</v>
      </c>
      <c r="G95" s="104"/>
      <c r="H95" s="46"/>
    </row>
    <row r="96" spans="1:8" x14ac:dyDescent="0.25">
      <c r="A96" s="114"/>
      <c r="B96" s="10"/>
      <c r="C96" s="44"/>
      <c r="D96" s="90"/>
      <c r="E96" s="44"/>
      <c r="F96" s="44"/>
      <c r="G96" s="104"/>
      <c r="H96" s="46"/>
    </row>
    <row r="97" spans="1:8" ht="41.4" x14ac:dyDescent="0.25">
      <c r="A97" s="114" t="s">
        <v>189</v>
      </c>
      <c r="B97" s="10" t="s">
        <v>1077</v>
      </c>
      <c r="C97" s="44"/>
      <c r="D97" s="90" t="s">
        <v>155</v>
      </c>
      <c r="E97" s="44" t="s">
        <v>29</v>
      </c>
      <c r="F97" s="44">
        <v>1</v>
      </c>
      <c r="G97" s="104"/>
      <c r="H97" s="46"/>
    </row>
    <row r="98" spans="1:8" x14ac:dyDescent="0.25">
      <c r="A98" s="114"/>
      <c r="B98" s="44"/>
      <c r="C98" s="44"/>
      <c r="D98" s="90"/>
      <c r="E98" s="44"/>
      <c r="F98" s="44"/>
      <c r="G98" s="44"/>
      <c r="H98" s="46"/>
    </row>
    <row r="99" spans="1:8" x14ac:dyDescent="0.25">
      <c r="A99" s="114"/>
      <c r="B99" s="44"/>
      <c r="C99" s="44"/>
      <c r="D99" s="90"/>
      <c r="E99" s="44"/>
      <c r="F99" s="44"/>
      <c r="G99" s="44"/>
      <c r="H99" s="46"/>
    </row>
    <row r="100" spans="1:8" x14ac:dyDescent="0.25">
      <c r="A100" s="114"/>
      <c r="B100" s="44"/>
      <c r="C100" s="44"/>
      <c r="D100" s="90"/>
      <c r="E100" s="44"/>
      <c r="F100" s="44"/>
      <c r="G100" s="44"/>
      <c r="H100" s="46"/>
    </row>
    <row r="101" spans="1:8" x14ac:dyDescent="0.25">
      <c r="A101" s="114"/>
      <c r="B101" s="44"/>
      <c r="C101" s="44"/>
      <c r="D101" s="90"/>
      <c r="E101" s="44"/>
      <c r="F101" s="44"/>
      <c r="G101" s="44"/>
      <c r="H101" s="46"/>
    </row>
    <row r="102" spans="1:8" x14ac:dyDescent="0.25">
      <c r="A102" s="114"/>
      <c r="B102" s="44"/>
      <c r="C102" s="44"/>
      <c r="D102" s="90"/>
      <c r="E102" s="44"/>
      <c r="F102" s="44"/>
      <c r="G102" s="44"/>
      <c r="H102" s="46"/>
    </row>
    <row r="103" spans="1:8" x14ac:dyDescent="0.25">
      <c r="A103" s="114"/>
      <c r="B103" s="44"/>
      <c r="C103" s="44"/>
      <c r="D103" s="90"/>
      <c r="E103" s="44"/>
      <c r="F103" s="44"/>
      <c r="G103" s="44"/>
      <c r="H103" s="46"/>
    </row>
    <row r="104" spans="1:8" x14ac:dyDescent="0.25">
      <c r="A104" s="114"/>
      <c r="B104" s="44"/>
      <c r="C104" s="44"/>
      <c r="D104" s="90"/>
      <c r="E104" s="44"/>
      <c r="F104" s="44"/>
      <c r="G104" s="44"/>
      <c r="H104" s="46"/>
    </row>
    <row r="105" spans="1:8" ht="14.4" thickBot="1" x14ac:dyDescent="0.3">
      <c r="A105" s="114"/>
      <c r="B105" s="44"/>
      <c r="C105" s="44"/>
      <c r="D105" s="90"/>
      <c r="E105" s="44"/>
      <c r="F105" s="44"/>
      <c r="G105" s="44"/>
      <c r="H105" s="46"/>
    </row>
    <row r="106" spans="1:8" ht="14.4" thickBot="1" x14ac:dyDescent="0.3">
      <c r="A106" s="515" t="s">
        <v>91</v>
      </c>
      <c r="B106" s="516"/>
      <c r="C106" s="516"/>
      <c r="D106" s="516"/>
      <c r="E106" s="516"/>
      <c r="F106" s="516"/>
      <c r="G106" s="517"/>
      <c r="H106" s="184"/>
    </row>
    <row r="109" spans="1:8" x14ac:dyDescent="0.25">
      <c r="D109" s="230"/>
    </row>
  </sheetData>
  <mergeCells count="22">
    <mergeCell ref="A106:G106"/>
    <mergeCell ref="A63:G63"/>
    <mergeCell ref="A64:H64"/>
    <mergeCell ref="A65:H65"/>
    <mergeCell ref="A66:H66"/>
    <mergeCell ref="A67:A68"/>
    <mergeCell ref="B67:B68"/>
    <mergeCell ref="D67:D68"/>
    <mergeCell ref="E67:E68"/>
    <mergeCell ref="F67:F68"/>
    <mergeCell ref="C67:C68"/>
    <mergeCell ref="G4:G5"/>
    <mergeCell ref="A1:H1"/>
    <mergeCell ref="A2:H2"/>
    <mergeCell ref="A3:H3"/>
    <mergeCell ref="G67:G68"/>
    <mergeCell ref="A4:A5"/>
    <mergeCell ref="B4:B5"/>
    <mergeCell ref="D4:D5"/>
    <mergeCell ref="E4:E5"/>
    <mergeCell ref="F4:F5"/>
    <mergeCell ref="C4:C5"/>
  </mergeCells>
  <phoneticPr fontId="11" type="noConversion"/>
  <pageMargins left="0.7" right="0.7" top="0.75" bottom="0.75" header="0.3" footer="0.3"/>
  <pageSetup paperSize="9" scale="56" orientation="portrait" r:id="rId1"/>
  <rowBreaks count="1" manualBreakCount="1">
    <brk id="63"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67E69B-03DC-4AC1-85AD-BFE764CB0479}">
  <sheetPr>
    <tabColor rgb="FF00B050"/>
  </sheetPr>
  <dimension ref="A1:K213"/>
  <sheetViews>
    <sheetView view="pageBreakPreview" topLeftCell="A157" zoomScale="87" zoomScaleNormal="85" zoomScaleSheetLayoutView="106" workbookViewId="0">
      <selection activeCell="A147" sqref="A147:H147"/>
    </sheetView>
  </sheetViews>
  <sheetFormatPr defaultColWidth="8.88671875" defaultRowHeight="13.8" x14ac:dyDescent="0.25"/>
  <cols>
    <col min="1" max="1" width="13.77734375" style="121" customWidth="1"/>
    <col min="2" max="2" width="16.21875" style="96" customWidth="1"/>
    <col min="3" max="3" width="8.88671875" style="96"/>
    <col min="4" max="4" width="65.109375" style="38" bestFit="1" customWidth="1"/>
    <col min="5" max="5" width="8.88671875" style="97"/>
    <col min="6" max="6" width="13.21875" style="97" customWidth="1"/>
    <col min="7" max="7" width="15.21875" style="97" customWidth="1"/>
    <col min="8" max="8" width="24.21875" style="96" customWidth="1"/>
    <col min="9" max="16384" width="8.88671875" style="38"/>
  </cols>
  <sheetData>
    <row r="1" spans="1:8" ht="28.2" customHeight="1" x14ac:dyDescent="0.25">
      <c r="A1" s="511" t="s">
        <v>855</v>
      </c>
      <c r="B1" s="511"/>
      <c r="C1" s="511"/>
      <c r="D1" s="511"/>
      <c r="E1" s="511"/>
      <c r="F1" s="511"/>
      <c r="G1" s="511"/>
      <c r="H1" s="511"/>
    </row>
    <row r="2" spans="1:8" x14ac:dyDescent="0.25">
      <c r="A2" s="506" t="s">
        <v>1398</v>
      </c>
      <c r="B2" s="506"/>
      <c r="C2" s="506"/>
      <c r="D2" s="506"/>
      <c r="E2" s="506"/>
      <c r="F2" s="506"/>
      <c r="G2" s="506"/>
      <c r="H2" s="506"/>
    </row>
    <row r="3" spans="1:8" ht="14.4" thickBot="1" x14ac:dyDescent="0.3">
      <c r="A3" s="506" t="s">
        <v>190</v>
      </c>
      <c r="B3" s="506"/>
      <c r="C3" s="506"/>
      <c r="D3" s="506"/>
      <c r="E3" s="506"/>
      <c r="F3" s="506"/>
      <c r="G3" s="506"/>
      <c r="H3" s="506"/>
    </row>
    <row r="4" spans="1:8" ht="14.4" thickBot="1" x14ac:dyDescent="0.3">
      <c r="A4" s="507" t="s">
        <v>3</v>
      </c>
      <c r="B4" s="495" t="s">
        <v>4</v>
      </c>
      <c r="C4" s="495" t="s">
        <v>5</v>
      </c>
      <c r="D4" s="495" t="s">
        <v>6</v>
      </c>
      <c r="E4" s="495" t="s">
        <v>7</v>
      </c>
      <c r="F4" s="495" t="s">
        <v>8</v>
      </c>
      <c r="G4" s="514" t="s">
        <v>9</v>
      </c>
      <c r="H4" s="41" t="s">
        <v>10</v>
      </c>
    </row>
    <row r="5" spans="1:8" ht="14.4" thickBot="1" x14ac:dyDescent="0.3">
      <c r="A5" s="507"/>
      <c r="B5" s="495"/>
      <c r="C5" s="495"/>
      <c r="D5" s="495"/>
      <c r="E5" s="495"/>
      <c r="F5" s="495"/>
      <c r="G5" s="514"/>
      <c r="H5" s="43" t="s">
        <v>11</v>
      </c>
    </row>
    <row r="6" spans="1:8" x14ac:dyDescent="0.25">
      <c r="A6" s="114"/>
      <c r="B6" s="44"/>
      <c r="C6" s="44"/>
      <c r="D6" s="89" t="s">
        <v>191</v>
      </c>
      <c r="E6" s="44"/>
      <c r="F6" s="44"/>
      <c r="G6" s="44"/>
      <c r="H6" s="44"/>
    </row>
    <row r="7" spans="1:8" x14ac:dyDescent="0.25">
      <c r="A7" s="114"/>
      <c r="B7" s="44"/>
      <c r="C7" s="44"/>
      <c r="D7" s="90"/>
      <c r="E7" s="44"/>
      <c r="F7" s="44"/>
      <c r="G7" s="44"/>
      <c r="H7" s="44"/>
    </row>
    <row r="8" spans="1:8" x14ac:dyDescent="0.25">
      <c r="A8" s="114">
        <v>4.0999999999999996</v>
      </c>
      <c r="B8" s="44"/>
      <c r="C8" s="44"/>
      <c r="D8" s="89" t="s">
        <v>192</v>
      </c>
      <c r="E8" s="44"/>
      <c r="F8" s="44"/>
      <c r="G8" s="44"/>
      <c r="H8" s="44"/>
    </row>
    <row r="9" spans="1:8" x14ac:dyDescent="0.25">
      <c r="A9" s="114"/>
      <c r="B9" s="44"/>
      <c r="C9" s="44"/>
      <c r="D9" s="90"/>
      <c r="E9" s="44"/>
      <c r="F9" s="44"/>
      <c r="G9" s="44"/>
      <c r="H9" s="44"/>
    </row>
    <row r="10" spans="1:8" ht="83.4" customHeight="1" x14ac:dyDescent="0.25">
      <c r="A10" s="114"/>
      <c r="B10" s="49"/>
      <c r="C10" s="49"/>
      <c r="D10" s="9" t="s">
        <v>878</v>
      </c>
      <c r="E10" s="10"/>
      <c r="F10" s="10"/>
      <c r="G10" s="10"/>
      <c r="H10" s="49"/>
    </row>
    <row r="11" spans="1:8" x14ac:dyDescent="0.25">
      <c r="A11" s="114"/>
      <c r="B11" s="49"/>
      <c r="C11" s="49"/>
      <c r="D11" s="9"/>
      <c r="E11" s="10"/>
      <c r="F11" s="10"/>
      <c r="G11" s="10"/>
      <c r="H11" s="49"/>
    </row>
    <row r="12" spans="1:8" x14ac:dyDescent="0.25">
      <c r="A12" s="114"/>
      <c r="B12" s="44"/>
      <c r="C12" s="44"/>
      <c r="D12" s="90"/>
      <c r="E12" s="44"/>
      <c r="F12" s="44"/>
      <c r="G12" s="44"/>
      <c r="H12" s="44"/>
    </row>
    <row r="13" spans="1:8" x14ac:dyDescent="0.25">
      <c r="A13" s="114"/>
      <c r="B13" s="44"/>
      <c r="C13" s="44"/>
      <c r="D13" s="90"/>
      <c r="E13" s="44"/>
      <c r="F13" s="44"/>
      <c r="G13" s="44"/>
      <c r="H13" s="44"/>
    </row>
    <row r="14" spans="1:8" x14ac:dyDescent="0.25">
      <c r="A14" s="114"/>
      <c r="B14" s="44"/>
      <c r="C14" s="44"/>
      <c r="D14" s="90"/>
      <c r="E14" s="44"/>
      <c r="F14" s="44"/>
      <c r="G14" s="44"/>
      <c r="H14" s="44"/>
    </row>
    <row r="15" spans="1:8" x14ac:dyDescent="0.25">
      <c r="A15" s="114"/>
      <c r="B15" s="44"/>
      <c r="C15" s="44"/>
      <c r="D15" s="90"/>
      <c r="E15" s="44"/>
      <c r="F15" s="44"/>
      <c r="G15" s="44"/>
      <c r="H15" s="44"/>
    </row>
    <row r="16" spans="1:8" x14ac:dyDescent="0.25">
      <c r="A16" s="114"/>
      <c r="B16" s="44"/>
      <c r="C16" s="44"/>
      <c r="D16" s="90"/>
      <c r="E16" s="44"/>
      <c r="F16" s="44"/>
      <c r="G16" s="44"/>
      <c r="H16" s="44"/>
    </row>
    <row r="17" spans="1:8" x14ac:dyDescent="0.25">
      <c r="A17" s="114"/>
      <c r="B17" s="44"/>
      <c r="C17" s="44"/>
      <c r="D17" s="90"/>
      <c r="E17" s="44"/>
      <c r="F17" s="44"/>
      <c r="G17" s="44"/>
      <c r="H17" s="44"/>
    </row>
    <row r="18" spans="1:8" x14ac:dyDescent="0.25">
      <c r="A18" s="114"/>
      <c r="B18" s="44"/>
      <c r="C18" s="44"/>
      <c r="D18" s="90"/>
      <c r="E18" s="44"/>
      <c r="F18" s="44"/>
      <c r="G18" s="44"/>
      <c r="H18" s="44"/>
    </row>
    <row r="19" spans="1:8" x14ac:dyDescent="0.25">
      <c r="A19" s="114"/>
      <c r="B19" s="44"/>
      <c r="C19" s="44"/>
      <c r="D19" s="90"/>
      <c r="E19" s="44"/>
      <c r="F19" s="44"/>
      <c r="G19" s="44"/>
      <c r="H19" s="44"/>
    </row>
    <row r="20" spans="1:8" x14ac:dyDescent="0.25">
      <c r="A20" s="114"/>
      <c r="B20" s="44"/>
      <c r="C20" s="44"/>
      <c r="D20" s="90"/>
      <c r="E20" s="44"/>
      <c r="F20" s="44"/>
      <c r="G20" s="44"/>
      <c r="H20" s="44"/>
    </row>
    <row r="21" spans="1:8" x14ac:dyDescent="0.25">
      <c r="A21" s="114"/>
      <c r="B21" s="44"/>
      <c r="C21" s="44"/>
      <c r="D21" s="90"/>
      <c r="E21" s="44"/>
      <c r="F21" s="44"/>
      <c r="G21" s="44"/>
      <c r="H21" s="44"/>
    </row>
    <row r="22" spans="1:8" x14ac:dyDescent="0.25">
      <c r="A22" s="114"/>
      <c r="B22" s="44"/>
      <c r="C22" s="44"/>
      <c r="D22" s="90"/>
      <c r="E22" s="44"/>
      <c r="F22" s="44"/>
      <c r="G22" s="44"/>
      <c r="H22" s="44"/>
    </row>
    <row r="23" spans="1:8" x14ac:dyDescent="0.25">
      <c r="A23" s="114"/>
      <c r="B23" s="44"/>
      <c r="C23" s="44"/>
      <c r="D23" s="90"/>
      <c r="E23" s="44"/>
      <c r="F23" s="44"/>
      <c r="G23" s="44"/>
      <c r="H23" s="44"/>
    </row>
    <row r="24" spans="1:8" x14ac:dyDescent="0.25">
      <c r="A24" s="114"/>
      <c r="B24" s="44"/>
      <c r="C24" s="44"/>
      <c r="D24" s="90"/>
      <c r="E24" s="44"/>
      <c r="F24" s="44"/>
      <c r="G24" s="44"/>
      <c r="H24" s="44"/>
    </row>
    <row r="25" spans="1:8" x14ac:dyDescent="0.25">
      <c r="A25" s="114"/>
      <c r="B25" s="44"/>
      <c r="C25" s="44"/>
      <c r="D25" s="90"/>
      <c r="E25" s="44"/>
      <c r="F25" s="44"/>
      <c r="G25" s="44"/>
      <c r="H25" s="44"/>
    </row>
    <row r="26" spans="1:8" x14ac:dyDescent="0.25">
      <c r="A26" s="114"/>
      <c r="B26" s="44"/>
      <c r="C26" s="44"/>
      <c r="D26" s="90"/>
      <c r="E26" s="44"/>
      <c r="F26" s="44"/>
      <c r="G26" s="44"/>
      <c r="H26" s="44"/>
    </row>
    <row r="27" spans="1:8" x14ac:dyDescent="0.25">
      <c r="A27" s="114"/>
      <c r="B27" s="44"/>
      <c r="C27" s="44"/>
      <c r="D27" s="90"/>
      <c r="E27" s="44"/>
      <c r="F27" s="44"/>
      <c r="G27" s="44"/>
      <c r="H27" s="44"/>
    </row>
    <row r="28" spans="1:8" x14ac:dyDescent="0.25">
      <c r="A28" s="114"/>
      <c r="B28" s="44"/>
      <c r="C28" s="44"/>
      <c r="D28" s="90"/>
      <c r="E28" s="44"/>
      <c r="F28" s="44"/>
      <c r="G28" s="44"/>
      <c r="H28" s="44"/>
    </row>
    <row r="29" spans="1:8" x14ac:dyDescent="0.25">
      <c r="A29" s="114"/>
      <c r="B29" s="44"/>
      <c r="C29" s="44"/>
      <c r="D29" s="90"/>
      <c r="E29" s="44"/>
      <c r="F29" s="44"/>
      <c r="G29" s="44"/>
      <c r="H29" s="44"/>
    </row>
    <row r="30" spans="1:8" x14ac:dyDescent="0.25">
      <c r="A30" s="114"/>
      <c r="B30" s="44"/>
      <c r="C30" s="44"/>
      <c r="D30" s="90"/>
      <c r="E30" s="44"/>
      <c r="F30" s="44"/>
      <c r="G30" s="44"/>
      <c r="H30" s="44"/>
    </row>
    <row r="31" spans="1:8" x14ac:dyDescent="0.25">
      <c r="A31" s="114"/>
      <c r="B31" s="44"/>
      <c r="C31" s="44"/>
      <c r="D31" s="90"/>
      <c r="E31" s="44"/>
      <c r="F31" s="44"/>
      <c r="G31" s="44"/>
      <c r="H31" s="44"/>
    </row>
    <row r="32" spans="1:8" x14ac:dyDescent="0.25">
      <c r="A32" s="114"/>
      <c r="B32" s="44"/>
      <c r="C32" s="44"/>
      <c r="D32" s="90"/>
      <c r="E32" s="44"/>
      <c r="F32" s="44"/>
      <c r="G32" s="44"/>
      <c r="H32" s="44"/>
    </row>
    <row r="33" spans="1:8" x14ac:dyDescent="0.25">
      <c r="A33" s="114"/>
      <c r="B33" s="44"/>
      <c r="C33" s="44"/>
      <c r="D33" s="90"/>
      <c r="E33" s="44"/>
      <c r="F33" s="44"/>
      <c r="G33" s="44"/>
      <c r="H33" s="44"/>
    </row>
    <row r="34" spans="1:8" x14ac:dyDescent="0.25">
      <c r="A34" s="114"/>
      <c r="B34" s="44"/>
      <c r="C34" s="44"/>
      <c r="D34" s="90"/>
      <c r="E34" s="44"/>
      <c r="F34" s="44"/>
      <c r="G34" s="44"/>
      <c r="H34" s="44"/>
    </row>
    <row r="35" spans="1:8" x14ac:dyDescent="0.25">
      <c r="A35" s="114"/>
      <c r="B35" s="44"/>
      <c r="C35" s="44"/>
      <c r="D35" s="90"/>
      <c r="E35" s="44"/>
      <c r="F35" s="44"/>
      <c r="G35" s="44"/>
      <c r="H35" s="44"/>
    </row>
    <row r="36" spans="1:8" x14ac:dyDescent="0.25">
      <c r="A36" s="114"/>
      <c r="B36" s="44"/>
      <c r="C36" s="44"/>
      <c r="D36" s="90"/>
      <c r="E36" s="44"/>
      <c r="F36" s="44"/>
      <c r="G36" s="44"/>
      <c r="H36" s="44"/>
    </row>
    <row r="37" spans="1:8" x14ac:dyDescent="0.25">
      <c r="A37" s="114"/>
      <c r="B37" s="44"/>
      <c r="C37" s="44"/>
      <c r="D37" s="90"/>
      <c r="E37" s="44"/>
      <c r="F37" s="44"/>
      <c r="G37" s="44"/>
      <c r="H37" s="44"/>
    </row>
    <row r="38" spans="1:8" x14ac:dyDescent="0.25">
      <c r="A38" s="114"/>
      <c r="B38" s="44"/>
      <c r="C38" s="44"/>
      <c r="D38" s="90"/>
      <c r="E38" s="44"/>
      <c r="F38" s="44"/>
      <c r="G38" s="44"/>
      <c r="H38" s="44"/>
    </row>
    <row r="39" spans="1:8" x14ac:dyDescent="0.25">
      <c r="A39" s="114"/>
      <c r="B39" s="44"/>
      <c r="C39" s="44"/>
      <c r="D39" s="90"/>
      <c r="E39" s="44"/>
      <c r="F39" s="44"/>
      <c r="G39" s="44"/>
      <c r="H39" s="44"/>
    </row>
    <row r="40" spans="1:8" x14ac:dyDescent="0.25">
      <c r="A40" s="114"/>
      <c r="B40" s="44"/>
      <c r="C40" s="44"/>
      <c r="D40" s="90"/>
      <c r="E40" s="44"/>
      <c r="F40" s="44"/>
      <c r="G40" s="44"/>
      <c r="H40" s="44"/>
    </row>
    <row r="41" spans="1:8" x14ac:dyDescent="0.25">
      <c r="A41" s="114"/>
      <c r="B41" s="44"/>
      <c r="C41" s="44"/>
      <c r="D41" s="90"/>
      <c r="E41" s="44"/>
      <c r="F41" s="44"/>
      <c r="G41" s="44"/>
      <c r="H41" s="44"/>
    </row>
    <row r="42" spans="1:8" x14ac:dyDescent="0.25">
      <c r="A42" s="114"/>
      <c r="B42" s="44"/>
      <c r="C42" s="44"/>
      <c r="D42" s="90"/>
      <c r="E42" s="44"/>
      <c r="F42" s="44"/>
      <c r="G42" s="44"/>
      <c r="H42" s="44"/>
    </row>
    <row r="43" spans="1:8" x14ac:dyDescent="0.25">
      <c r="A43" s="114"/>
      <c r="B43" s="44"/>
      <c r="C43" s="44"/>
      <c r="D43" s="90"/>
      <c r="E43" s="44"/>
      <c r="F43" s="44"/>
      <c r="G43" s="44"/>
      <c r="H43" s="44"/>
    </row>
    <row r="44" spans="1:8" x14ac:dyDescent="0.25">
      <c r="A44" s="114"/>
      <c r="B44" s="44"/>
      <c r="C44" s="44"/>
      <c r="D44" s="90"/>
      <c r="E44" s="44"/>
      <c r="F44" s="44"/>
      <c r="G44" s="44"/>
      <c r="H44" s="44"/>
    </row>
    <row r="45" spans="1:8" x14ac:dyDescent="0.25">
      <c r="A45" s="114"/>
      <c r="B45" s="44"/>
      <c r="C45" s="44"/>
      <c r="D45" s="90"/>
      <c r="E45" s="44"/>
      <c r="F45" s="44"/>
      <c r="G45" s="44"/>
      <c r="H45" s="44"/>
    </row>
    <row r="46" spans="1:8" x14ac:dyDescent="0.25">
      <c r="A46" s="114"/>
      <c r="B46" s="44"/>
      <c r="C46" s="44"/>
      <c r="D46" s="90"/>
      <c r="E46" s="44"/>
      <c r="F46" s="44"/>
      <c r="G46" s="44"/>
      <c r="H46" s="44"/>
    </row>
    <row r="47" spans="1:8" x14ac:dyDescent="0.25">
      <c r="A47" s="114"/>
      <c r="B47" s="44"/>
      <c r="C47" s="44"/>
      <c r="D47" s="90"/>
      <c r="E47" s="44"/>
      <c r="F47" s="44"/>
      <c r="G47" s="44"/>
      <c r="H47" s="44"/>
    </row>
    <row r="48" spans="1:8" x14ac:dyDescent="0.25">
      <c r="A48" s="114"/>
      <c r="B48" s="44"/>
      <c r="C48" s="44"/>
      <c r="D48" s="90"/>
      <c r="E48" s="44"/>
      <c r="F48" s="44"/>
      <c r="G48" s="44"/>
      <c r="H48" s="44"/>
    </row>
    <row r="49" spans="1:8" x14ac:dyDescent="0.25">
      <c r="A49" s="114"/>
      <c r="B49" s="44"/>
      <c r="C49" s="44"/>
      <c r="D49" s="90"/>
      <c r="E49" s="44"/>
      <c r="F49" s="44"/>
      <c r="G49" s="44"/>
      <c r="H49" s="44"/>
    </row>
    <row r="50" spans="1:8" x14ac:dyDescent="0.25">
      <c r="A50" s="114"/>
      <c r="B50" s="44"/>
      <c r="C50" s="44"/>
      <c r="D50" s="90"/>
      <c r="E50" s="44"/>
      <c r="F50" s="44"/>
      <c r="G50" s="44"/>
      <c r="H50" s="44"/>
    </row>
    <row r="51" spans="1:8" x14ac:dyDescent="0.25">
      <c r="A51" s="114"/>
      <c r="B51" s="44"/>
      <c r="C51" s="44"/>
      <c r="D51" s="90"/>
      <c r="E51" s="44"/>
      <c r="F51" s="44"/>
      <c r="G51" s="44"/>
      <c r="H51" s="44"/>
    </row>
    <row r="52" spans="1:8" x14ac:dyDescent="0.25">
      <c r="A52" s="114"/>
      <c r="B52" s="44"/>
      <c r="C52" s="44"/>
      <c r="D52" s="90"/>
      <c r="E52" s="44"/>
      <c r="F52" s="44"/>
      <c r="G52" s="44"/>
      <c r="H52" s="44"/>
    </row>
    <row r="53" spans="1:8" x14ac:dyDescent="0.25">
      <c r="A53" s="114"/>
      <c r="B53" s="44"/>
      <c r="C53" s="44"/>
      <c r="D53" s="90"/>
      <c r="E53" s="44"/>
      <c r="F53" s="44"/>
      <c r="G53" s="44"/>
      <c r="H53" s="44"/>
    </row>
    <row r="54" spans="1:8" x14ac:dyDescent="0.25">
      <c r="A54" s="114"/>
      <c r="B54" s="44"/>
      <c r="C54" s="44"/>
      <c r="D54" s="90"/>
      <c r="E54" s="44"/>
      <c r="F54" s="44"/>
      <c r="G54" s="44"/>
      <c r="H54" s="44"/>
    </row>
    <row r="55" spans="1:8" x14ac:dyDescent="0.25">
      <c r="A55" s="114"/>
      <c r="B55" s="44"/>
      <c r="C55" s="44"/>
      <c r="D55" s="90"/>
      <c r="E55" s="44"/>
      <c r="F55" s="44"/>
      <c r="G55" s="44"/>
      <c r="H55" s="44"/>
    </row>
    <row r="56" spans="1:8" x14ac:dyDescent="0.25">
      <c r="A56" s="114"/>
      <c r="B56" s="44"/>
      <c r="C56" s="44"/>
      <c r="D56" s="90"/>
      <c r="E56" s="44"/>
      <c r="F56" s="44"/>
      <c r="G56" s="44"/>
      <c r="H56" s="44"/>
    </row>
    <row r="57" spans="1:8" x14ac:dyDescent="0.25">
      <c r="A57" s="114"/>
      <c r="B57" s="44"/>
      <c r="C57" s="44"/>
      <c r="D57" s="90"/>
      <c r="E57" s="44"/>
      <c r="F57" s="44"/>
      <c r="G57" s="44"/>
      <c r="H57" s="44"/>
    </row>
    <row r="58" spans="1:8" x14ac:dyDescent="0.25">
      <c r="A58" s="114"/>
      <c r="B58" s="44"/>
      <c r="C58" s="44"/>
      <c r="D58" s="90"/>
      <c r="E58" s="44"/>
      <c r="F58" s="44"/>
      <c r="G58" s="44"/>
      <c r="H58" s="44"/>
    </row>
    <row r="59" spans="1:8" x14ac:dyDescent="0.25">
      <c r="A59" s="114"/>
      <c r="B59" s="44"/>
      <c r="C59" s="44"/>
      <c r="D59" s="90"/>
      <c r="E59" s="44"/>
      <c r="F59" s="44"/>
      <c r="G59" s="44"/>
      <c r="H59" s="44"/>
    </row>
    <row r="60" spans="1:8" x14ac:dyDescent="0.25">
      <c r="A60" s="114"/>
      <c r="B60" s="44"/>
      <c r="C60" s="44"/>
      <c r="D60" s="90"/>
      <c r="E60" s="44"/>
      <c r="F60" s="44"/>
      <c r="G60" s="44"/>
      <c r="H60" s="44"/>
    </row>
    <row r="61" spans="1:8" ht="14.4" thickBot="1" x14ac:dyDescent="0.3">
      <c r="A61" s="117"/>
      <c r="B61" s="103"/>
      <c r="C61" s="103"/>
      <c r="D61" s="93"/>
      <c r="E61" s="103"/>
      <c r="F61" s="103"/>
      <c r="G61" s="103"/>
      <c r="H61" s="103"/>
    </row>
    <row r="62" spans="1:8" ht="14.4" customHeight="1" thickBot="1" x14ac:dyDescent="0.3">
      <c r="A62" s="502" t="s">
        <v>91</v>
      </c>
      <c r="B62" s="502"/>
      <c r="C62" s="502"/>
      <c r="D62" s="502"/>
      <c r="E62" s="502"/>
      <c r="F62" s="502"/>
      <c r="G62" s="502"/>
      <c r="H62" s="95">
        <f>SUM(H6:H61)</f>
        <v>0</v>
      </c>
    </row>
    <row r="63" spans="1:8" ht="13.2" customHeight="1" x14ac:dyDescent="0.25">
      <c r="A63" s="518" t="str">
        <f>A1</f>
        <v>TENDER FOR REFURBISHMENT OF MAGALIES RESERVOIR</v>
      </c>
      <c r="B63" s="518"/>
      <c r="C63" s="518"/>
      <c r="D63" s="518"/>
      <c r="E63" s="518"/>
      <c r="F63" s="518"/>
      <c r="G63" s="518"/>
      <c r="H63" s="518"/>
    </row>
    <row r="64" spans="1:8" x14ac:dyDescent="0.25">
      <c r="A64" s="506" t="s">
        <v>1398</v>
      </c>
      <c r="B64" s="506"/>
      <c r="C64" s="506"/>
      <c r="D64" s="506"/>
      <c r="E64" s="506"/>
      <c r="F64" s="506"/>
      <c r="G64" s="506"/>
      <c r="H64" s="506"/>
    </row>
    <row r="65" spans="1:8" ht="14.4" thickBot="1" x14ac:dyDescent="0.3">
      <c r="A65" s="506" t="s">
        <v>190</v>
      </c>
      <c r="B65" s="506"/>
      <c r="C65" s="506"/>
      <c r="D65" s="506"/>
      <c r="E65" s="506"/>
      <c r="F65" s="506"/>
      <c r="G65" s="506"/>
      <c r="H65" s="506"/>
    </row>
    <row r="66" spans="1:8" ht="14.4" thickBot="1" x14ac:dyDescent="0.3">
      <c r="A66" s="507" t="s">
        <v>3</v>
      </c>
      <c r="B66" s="495" t="s">
        <v>4</v>
      </c>
      <c r="C66" s="495" t="s">
        <v>5</v>
      </c>
      <c r="D66" s="495" t="s">
        <v>6</v>
      </c>
      <c r="E66" s="495" t="s">
        <v>7</v>
      </c>
      <c r="F66" s="495" t="s">
        <v>8</v>
      </c>
      <c r="G66" s="514" t="s">
        <v>9</v>
      </c>
      <c r="H66" s="41" t="s">
        <v>10</v>
      </c>
    </row>
    <row r="67" spans="1:8" ht="14.4" thickBot="1" x14ac:dyDescent="0.3">
      <c r="A67" s="507"/>
      <c r="B67" s="495"/>
      <c r="C67" s="495"/>
      <c r="D67" s="495"/>
      <c r="E67" s="495"/>
      <c r="F67" s="495"/>
      <c r="G67" s="514"/>
      <c r="H67" s="43" t="s">
        <v>11</v>
      </c>
    </row>
    <row r="68" spans="1:8" ht="14.4" thickBot="1" x14ac:dyDescent="0.3">
      <c r="A68" s="499" t="s">
        <v>63</v>
      </c>
      <c r="B68" s="499"/>
      <c r="C68" s="499"/>
      <c r="D68" s="499"/>
      <c r="E68" s="499"/>
      <c r="F68" s="499"/>
      <c r="G68" s="499"/>
      <c r="H68" s="119">
        <f>H62</f>
        <v>0</v>
      </c>
    </row>
    <row r="69" spans="1:8" x14ac:dyDescent="0.25">
      <c r="A69" s="114" t="s">
        <v>934</v>
      </c>
      <c r="B69" s="44" t="s">
        <v>1350</v>
      </c>
      <c r="C69" s="44"/>
      <c r="D69" s="253" t="s">
        <v>918</v>
      </c>
      <c r="E69" s="44"/>
      <c r="F69" s="317"/>
      <c r="G69" s="44"/>
      <c r="H69" s="44"/>
    </row>
    <row r="70" spans="1:8" x14ac:dyDescent="0.25">
      <c r="A70" s="114"/>
      <c r="B70" s="44"/>
      <c r="C70" s="44"/>
      <c r="D70" s="271"/>
      <c r="E70" s="44"/>
      <c r="F70" s="317"/>
      <c r="G70" s="44"/>
      <c r="H70" s="44"/>
    </row>
    <row r="71" spans="1:8" ht="27.6" x14ac:dyDescent="0.25">
      <c r="A71" s="114"/>
      <c r="B71" s="44"/>
      <c r="C71" s="44"/>
      <c r="D71" s="271" t="s">
        <v>838</v>
      </c>
      <c r="E71" s="44"/>
      <c r="F71" s="317"/>
      <c r="G71" s="44"/>
      <c r="H71" s="44"/>
    </row>
    <row r="72" spans="1:8" ht="83.4" customHeight="1" x14ac:dyDescent="0.25">
      <c r="A72" s="114"/>
      <c r="B72" s="49"/>
      <c r="C72" s="49"/>
      <c r="D72" s="114" t="s">
        <v>1148</v>
      </c>
      <c r="E72" s="44"/>
      <c r="F72" s="317"/>
      <c r="G72" s="10"/>
      <c r="H72" s="49"/>
    </row>
    <row r="73" spans="1:8" x14ac:dyDescent="0.25">
      <c r="A73" s="114"/>
      <c r="B73" s="49"/>
      <c r="C73" s="49"/>
      <c r="D73" s="114"/>
      <c r="E73" s="44"/>
      <c r="F73" s="317"/>
      <c r="G73" s="10"/>
      <c r="H73" s="49"/>
    </row>
    <row r="74" spans="1:8" ht="55.2" x14ac:dyDescent="0.25">
      <c r="A74" s="114" t="s">
        <v>943</v>
      </c>
      <c r="B74" s="79" t="s">
        <v>1349</v>
      </c>
      <c r="C74" s="44"/>
      <c r="D74" s="253" t="s">
        <v>919</v>
      </c>
      <c r="E74" s="44"/>
      <c r="F74" s="317"/>
      <c r="G74" s="44"/>
      <c r="H74" s="44"/>
    </row>
    <row r="75" spans="1:8" x14ac:dyDescent="0.25">
      <c r="A75" s="114"/>
      <c r="B75" s="44"/>
      <c r="C75" s="44"/>
      <c r="D75" s="271"/>
      <c r="E75" s="44"/>
      <c r="F75" s="317"/>
      <c r="G75" s="44"/>
      <c r="H75" s="44"/>
    </row>
    <row r="76" spans="1:8" ht="55.2" x14ac:dyDescent="0.25">
      <c r="A76" s="114" t="s">
        <v>944</v>
      </c>
      <c r="B76" s="10" t="s">
        <v>1351</v>
      </c>
      <c r="C76" s="44"/>
      <c r="D76" s="271" t="s">
        <v>920</v>
      </c>
      <c r="E76" s="44" t="s">
        <v>193</v>
      </c>
      <c r="F76" s="317">
        <v>2</v>
      </c>
      <c r="G76" s="44"/>
      <c r="H76" s="44"/>
    </row>
    <row r="77" spans="1:8" x14ac:dyDescent="0.25">
      <c r="A77" s="114"/>
      <c r="B77" s="44"/>
      <c r="C77" s="44"/>
      <c r="D77" s="271"/>
      <c r="E77" s="44"/>
      <c r="F77" s="317"/>
      <c r="G77" s="44"/>
      <c r="H77" s="44"/>
    </row>
    <row r="78" spans="1:8" ht="55.2" x14ac:dyDescent="0.25">
      <c r="A78" s="114" t="s">
        <v>945</v>
      </c>
      <c r="B78" s="10" t="s">
        <v>1352</v>
      </c>
      <c r="C78" s="44"/>
      <c r="D78" s="271" t="s">
        <v>921</v>
      </c>
      <c r="E78" s="44" t="s">
        <v>193</v>
      </c>
      <c r="F78" s="317">
        <v>1</v>
      </c>
      <c r="G78" s="44"/>
      <c r="H78" s="44"/>
    </row>
    <row r="79" spans="1:8" x14ac:dyDescent="0.25">
      <c r="A79" s="114"/>
      <c r="B79" s="44"/>
      <c r="C79" s="44"/>
      <c r="D79" s="271"/>
      <c r="E79" s="44"/>
      <c r="F79" s="317"/>
      <c r="G79" s="44"/>
      <c r="H79" s="44"/>
    </row>
    <row r="80" spans="1:8" ht="55.2" x14ac:dyDescent="0.25">
      <c r="A80" s="114" t="s">
        <v>946</v>
      </c>
      <c r="B80" s="10" t="s">
        <v>1353</v>
      </c>
      <c r="C80" s="44"/>
      <c r="D80" s="271" t="s">
        <v>1348</v>
      </c>
      <c r="E80" s="44" t="s">
        <v>193</v>
      </c>
      <c r="F80" s="317">
        <v>1</v>
      </c>
      <c r="G80" s="44"/>
      <c r="H80" s="44"/>
    </row>
    <row r="81" spans="1:8" x14ac:dyDescent="0.25">
      <c r="A81" s="114"/>
      <c r="B81" s="44"/>
      <c r="C81" s="44"/>
      <c r="D81" s="271"/>
      <c r="E81" s="44"/>
      <c r="F81" s="317"/>
      <c r="G81" s="44"/>
      <c r="H81" s="44"/>
    </row>
    <row r="82" spans="1:8" ht="55.2" x14ac:dyDescent="0.25">
      <c r="A82" s="114" t="s">
        <v>947</v>
      </c>
      <c r="B82" s="10" t="s">
        <v>1354</v>
      </c>
      <c r="C82" s="44"/>
      <c r="D82" s="271" t="s">
        <v>922</v>
      </c>
      <c r="E82" s="44" t="s">
        <v>193</v>
      </c>
      <c r="F82" s="317">
        <v>1</v>
      </c>
      <c r="G82" s="44"/>
      <c r="H82" s="44"/>
    </row>
    <row r="83" spans="1:8" x14ac:dyDescent="0.25">
      <c r="A83" s="114"/>
      <c r="B83" s="44"/>
      <c r="C83" s="44"/>
      <c r="D83" s="271"/>
      <c r="E83" s="44"/>
      <c r="F83" s="317"/>
      <c r="G83" s="44"/>
      <c r="H83" s="44"/>
    </row>
    <row r="84" spans="1:8" ht="55.2" x14ac:dyDescent="0.25">
      <c r="A84" s="114" t="s">
        <v>948</v>
      </c>
      <c r="B84" s="10" t="s">
        <v>1355</v>
      </c>
      <c r="C84" s="44"/>
      <c r="D84" s="271" t="s">
        <v>923</v>
      </c>
      <c r="E84" s="44" t="s">
        <v>193</v>
      </c>
      <c r="F84" s="317">
        <v>1</v>
      </c>
      <c r="G84" s="44"/>
      <c r="H84" s="44"/>
    </row>
    <row r="85" spans="1:8" x14ac:dyDescent="0.25">
      <c r="A85" s="114"/>
      <c r="B85" s="44"/>
      <c r="C85" s="44"/>
      <c r="D85" s="271"/>
      <c r="E85" s="44"/>
      <c r="F85" s="317"/>
      <c r="G85" s="44"/>
      <c r="H85" s="44"/>
    </row>
    <row r="86" spans="1:8" ht="62.25" customHeight="1" x14ac:dyDescent="0.25">
      <c r="A86" s="114" t="s">
        <v>949</v>
      </c>
      <c r="B86" s="10" t="s">
        <v>1356</v>
      </c>
      <c r="C86" s="44"/>
      <c r="D86" s="271" t="s">
        <v>924</v>
      </c>
      <c r="E86" s="44" t="s">
        <v>193</v>
      </c>
      <c r="F86" s="317">
        <v>1</v>
      </c>
      <c r="G86" s="44"/>
      <c r="H86" s="44"/>
    </row>
    <row r="87" spans="1:8" x14ac:dyDescent="0.25">
      <c r="A87" s="114"/>
      <c r="B87" s="44"/>
      <c r="C87" s="44"/>
      <c r="D87" s="271"/>
      <c r="E87" s="44"/>
      <c r="F87" s="317"/>
      <c r="G87" s="44"/>
      <c r="H87" s="44"/>
    </row>
    <row r="88" spans="1:8" ht="55.2" x14ac:dyDescent="0.25">
      <c r="A88" s="114" t="s">
        <v>950</v>
      </c>
      <c r="B88" s="10" t="s">
        <v>1357</v>
      </c>
      <c r="C88" s="44"/>
      <c r="D88" s="271" t="s">
        <v>925</v>
      </c>
      <c r="E88" s="44" t="s">
        <v>193</v>
      </c>
      <c r="F88" s="317">
        <v>2</v>
      </c>
      <c r="G88" s="44"/>
      <c r="H88" s="44"/>
    </row>
    <row r="89" spans="1:8" x14ac:dyDescent="0.25">
      <c r="A89" s="114"/>
      <c r="B89" s="44"/>
      <c r="C89" s="44"/>
      <c r="D89" s="271"/>
      <c r="E89" s="44"/>
      <c r="F89" s="317"/>
      <c r="G89" s="44"/>
      <c r="H89" s="44"/>
    </row>
    <row r="90" spans="1:8" ht="55.2" x14ac:dyDescent="0.25">
      <c r="A90" s="47" t="s">
        <v>935</v>
      </c>
      <c r="B90" s="79" t="s">
        <v>1358</v>
      </c>
      <c r="C90" s="44"/>
      <c r="D90" s="253" t="s">
        <v>926</v>
      </c>
      <c r="E90" s="44"/>
      <c r="F90" s="317"/>
      <c r="G90" s="44"/>
      <c r="H90" s="44"/>
    </row>
    <row r="91" spans="1:8" x14ac:dyDescent="0.25">
      <c r="A91" s="114"/>
      <c r="B91" s="44"/>
      <c r="C91" s="44"/>
      <c r="D91" s="271"/>
      <c r="E91" s="44"/>
      <c r="F91" s="317"/>
      <c r="G91" s="44"/>
      <c r="H91" s="44"/>
    </row>
    <row r="92" spans="1:8" ht="55.2" x14ac:dyDescent="0.25">
      <c r="A92" s="114" t="s">
        <v>936</v>
      </c>
      <c r="B92" s="10" t="s">
        <v>1360</v>
      </c>
      <c r="C92" s="44"/>
      <c r="D92" s="271" t="s">
        <v>920</v>
      </c>
      <c r="E92" s="44" t="s">
        <v>193</v>
      </c>
      <c r="F92" s="317">
        <v>2</v>
      </c>
      <c r="G92" s="44"/>
      <c r="H92" s="44"/>
    </row>
    <row r="93" spans="1:8" x14ac:dyDescent="0.25">
      <c r="A93" s="114"/>
      <c r="B93" s="44"/>
      <c r="C93" s="44"/>
      <c r="D93" s="271"/>
      <c r="E93" s="44"/>
      <c r="F93" s="317"/>
      <c r="G93" s="44"/>
      <c r="H93" s="44"/>
    </row>
    <row r="94" spans="1:8" ht="55.2" x14ac:dyDescent="0.25">
      <c r="A94" s="114" t="s">
        <v>937</v>
      </c>
      <c r="B94" s="10" t="s">
        <v>1359</v>
      </c>
      <c r="C94" s="44"/>
      <c r="D94" s="271" t="s">
        <v>921</v>
      </c>
      <c r="E94" s="44" t="s">
        <v>193</v>
      </c>
      <c r="F94" s="317">
        <v>1</v>
      </c>
      <c r="G94" s="44"/>
      <c r="H94" s="44"/>
    </row>
    <row r="95" spans="1:8" x14ac:dyDescent="0.25">
      <c r="A95" s="114"/>
      <c r="B95" s="44"/>
      <c r="C95" s="44"/>
      <c r="D95" s="271"/>
      <c r="E95" s="44"/>
      <c r="F95" s="317"/>
      <c r="G95" s="44"/>
      <c r="H95" s="44"/>
    </row>
    <row r="96" spans="1:8" ht="55.2" x14ac:dyDescent="0.25">
      <c r="A96" s="114" t="s">
        <v>938</v>
      </c>
      <c r="B96" s="10" t="s">
        <v>1362</v>
      </c>
      <c r="C96" s="44"/>
      <c r="D96" s="271" t="s">
        <v>927</v>
      </c>
      <c r="E96" s="44" t="s">
        <v>193</v>
      </c>
      <c r="F96" s="317">
        <v>1</v>
      </c>
      <c r="G96" s="44"/>
      <c r="H96" s="44"/>
    </row>
    <row r="97" spans="1:8" x14ac:dyDescent="0.25">
      <c r="A97" s="114"/>
      <c r="B97" s="44"/>
      <c r="C97" s="44"/>
      <c r="D97" s="271"/>
      <c r="E97" s="44"/>
      <c r="F97" s="317"/>
      <c r="G97" s="44"/>
      <c r="H97" s="44"/>
    </row>
    <row r="98" spans="1:8" ht="55.2" x14ac:dyDescent="0.25">
      <c r="A98" s="114" t="s">
        <v>939</v>
      </c>
      <c r="B98" s="10" t="s">
        <v>1363</v>
      </c>
      <c r="C98" s="44"/>
      <c r="D98" s="271" t="s">
        <v>928</v>
      </c>
      <c r="E98" s="44" t="s">
        <v>193</v>
      </c>
      <c r="F98" s="317">
        <v>1</v>
      </c>
      <c r="G98" s="44"/>
      <c r="H98" s="44"/>
    </row>
    <row r="99" spans="1:8" x14ac:dyDescent="0.25">
      <c r="A99" s="114"/>
      <c r="B99" s="44"/>
      <c r="C99" s="44"/>
      <c r="D99" s="271"/>
      <c r="E99" s="44"/>
      <c r="F99" s="317"/>
      <c r="G99" s="44"/>
      <c r="H99" s="44"/>
    </row>
    <row r="100" spans="1:8" ht="55.2" x14ac:dyDescent="0.25">
      <c r="A100" s="114" t="s">
        <v>940</v>
      </c>
      <c r="B100" s="10" t="s">
        <v>1364</v>
      </c>
      <c r="C100" s="44"/>
      <c r="D100" s="271" t="s">
        <v>929</v>
      </c>
      <c r="E100" s="44" t="s">
        <v>193</v>
      </c>
      <c r="F100" s="317">
        <v>1</v>
      </c>
      <c r="G100" s="44"/>
      <c r="H100" s="44"/>
    </row>
    <row r="101" spans="1:8" x14ac:dyDescent="0.25">
      <c r="A101" s="114"/>
      <c r="B101" s="44"/>
      <c r="C101" s="44"/>
      <c r="D101" s="271"/>
      <c r="E101" s="44"/>
      <c r="F101" s="317"/>
      <c r="G101" s="44"/>
      <c r="H101" s="44"/>
    </row>
    <row r="102" spans="1:8" ht="55.2" x14ac:dyDescent="0.25">
      <c r="A102" s="114" t="s">
        <v>941</v>
      </c>
      <c r="B102" s="10" t="s">
        <v>1365</v>
      </c>
      <c r="C102" s="44"/>
      <c r="D102" s="271" t="s">
        <v>924</v>
      </c>
      <c r="E102" s="44" t="s">
        <v>193</v>
      </c>
      <c r="F102" s="317">
        <v>1</v>
      </c>
      <c r="G102" s="44"/>
      <c r="H102" s="44"/>
    </row>
    <row r="103" spans="1:8" s="389" customFormat="1" x14ac:dyDescent="0.25">
      <c r="A103" s="385"/>
      <c r="B103" s="392"/>
      <c r="C103" s="392"/>
      <c r="D103" s="391"/>
      <c r="E103" s="392"/>
      <c r="F103" s="390"/>
      <c r="G103" s="392"/>
      <c r="H103" s="392"/>
    </row>
    <row r="104" spans="1:8" ht="55.2" x14ac:dyDescent="0.25">
      <c r="A104" s="114" t="s">
        <v>942</v>
      </c>
      <c r="B104" s="10" t="s">
        <v>1366</v>
      </c>
      <c r="C104" s="44"/>
      <c r="D104" s="271" t="s">
        <v>925</v>
      </c>
      <c r="E104" s="44" t="s">
        <v>193</v>
      </c>
      <c r="F104" s="44">
        <v>2</v>
      </c>
      <c r="G104" s="44"/>
      <c r="H104" s="44"/>
    </row>
    <row r="105" spans="1:8" ht="14.4" thickBot="1" x14ac:dyDescent="0.3">
      <c r="A105" s="117"/>
      <c r="B105" s="103"/>
      <c r="C105" s="103"/>
      <c r="D105" s="316"/>
      <c r="E105" s="44"/>
      <c r="F105" s="317"/>
      <c r="G105" s="103"/>
      <c r="H105" s="103"/>
    </row>
    <row r="106" spans="1:8" ht="14.4" customHeight="1" thickBot="1" x14ac:dyDescent="0.3">
      <c r="A106" s="502" t="s">
        <v>91</v>
      </c>
      <c r="B106" s="502"/>
      <c r="C106" s="502"/>
      <c r="D106" s="502"/>
      <c r="E106" s="502"/>
      <c r="F106" s="502"/>
      <c r="G106" s="502"/>
      <c r="H106" s="95">
        <f>SUM(H68:H105)</f>
        <v>0</v>
      </c>
    </row>
    <row r="107" spans="1:8" x14ac:dyDescent="0.25">
      <c r="A107" s="518" t="str">
        <f>A1</f>
        <v>TENDER FOR REFURBISHMENT OF MAGALIES RESERVOIR</v>
      </c>
      <c r="B107" s="518"/>
      <c r="C107" s="518"/>
      <c r="D107" s="518"/>
      <c r="E107" s="518"/>
      <c r="F107" s="518"/>
      <c r="G107" s="518"/>
      <c r="H107" s="518"/>
    </row>
    <row r="108" spans="1:8" x14ac:dyDescent="0.25">
      <c r="A108" s="506" t="s">
        <v>1398</v>
      </c>
      <c r="B108" s="506"/>
      <c r="C108" s="506"/>
      <c r="D108" s="506"/>
      <c r="E108" s="506"/>
      <c r="F108" s="506"/>
      <c r="G108" s="506"/>
      <c r="H108" s="506"/>
    </row>
    <row r="109" spans="1:8" ht="14.4" thickBot="1" x14ac:dyDescent="0.3">
      <c r="A109" s="506" t="s">
        <v>190</v>
      </c>
      <c r="B109" s="506"/>
      <c r="C109" s="506"/>
      <c r="D109" s="506"/>
      <c r="E109" s="506"/>
      <c r="F109" s="506"/>
      <c r="G109" s="506"/>
      <c r="H109" s="506"/>
    </row>
    <row r="110" spans="1:8" ht="14.4" thickBot="1" x14ac:dyDescent="0.3">
      <c r="A110" s="507" t="s">
        <v>3</v>
      </c>
      <c r="B110" s="495" t="s">
        <v>4</v>
      </c>
      <c r="C110" s="495" t="s">
        <v>5</v>
      </c>
      <c r="D110" s="495" t="s">
        <v>6</v>
      </c>
      <c r="E110" s="495" t="s">
        <v>7</v>
      </c>
      <c r="F110" s="495" t="s">
        <v>8</v>
      </c>
      <c r="G110" s="514" t="s">
        <v>9</v>
      </c>
      <c r="H110" s="41" t="s">
        <v>10</v>
      </c>
    </row>
    <row r="111" spans="1:8" ht="14.4" thickBot="1" x14ac:dyDescent="0.3">
      <c r="A111" s="507"/>
      <c r="B111" s="495"/>
      <c r="C111" s="495"/>
      <c r="D111" s="495"/>
      <c r="E111" s="495"/>
      <c r="F111" s="495"/>
      <c r="G111" s="514"/>
      <c r="H111" s="41" t="s">
        <v>11</v>
      </c>
    </row>
    <row r="112" spans="1:8" x14ac:dyDescent="0.25">
      <c r="A112" s="114"/>
      <c r="B112" s="44"/>
      <c r="C112" s="44"/>
      <c r="D112" s="271" t="s">
        <v>931</v>
      </c>
      <c r="E112" s="44"/>
      <c r="F112" s="44"/>
      <c r="G112" s="44"/>
      <c r="H112" s="46"/>
    </row>
    <row r="113" spans="1:8" x14ac:dyDescent="0.25">
      <c r="A113" s="114"/>
      <c r="B113" s="44"/>
      <c r="C113" s="44"/>
      <c r="D113" s="271"/>
      <c r="E113" s="44"/>
      <c r="F113" s="44"/>
      <c r="G113" s="44"/>
      <c r="H113" s="46"/>
    </row>
    <row r="114" spans="1:8" ht="55.2" x14ac:dyDescent="0.25">
      <c r="A114" s="47" t="s">
        <v>951</v>
      </c>
      <c r="B114" s="79" t="s">
        <v>1361</v>
      </c>
      <c r="C114" s="80"/>
      <c r="D114" s="253" t="s">
        <v>930</v>
      </c>
      <c r="E114" s="44"/>
      <c r="F114" s="317"/>
      <c r="G114" s="44"/>
      <c r="H114" s="46"/>
    </row>
    <row r="115" spans="1:8" x14ac:dyDescent="0.25">
      <c r="A115" s="114"/>
      <c r="B115" s="44"/>
      <c r="C115" s="44"/>
      <c r="D115" s="271"/>
      <c r="E115" s="44"/>
      <c r="F115" s="317"/>
      <c r="G115" s="44"/>
      <c r="H115" s="46"/>
    </row>
    <row r="116" spans="1:8" ht="55.2" x14ac:dyDescent="0.25">
      <c r="A116" s="114" t="s">
        <v>952</v>
      </c>
      <c r="B116" s="10" t="s">
        <v>1367</v>
      </c>
      <c r="C116" s="44"/>
      <c r="D116" s="271" t="s">
        <v>920</v>
      </c>
      <c r="E116" s="44" t="s">
        <v>193</v>
      </c>
      <c r="F116" s="317">
        <v>2</v>
      </c>
      <c r="G116" s="44"/>
      <c r="H116" s="46"/>
    </row>
    <row r="117" spans="1:8" x14ac:dyDescent="0.25">
      <c r="A117" s="114"/>
      <c r="B117" s="44"/>
      <c r="C117" s="44"/>
      <c r="D117" s="271"/>
      <c r="E117" s="44"/>
      <c r="F117" s="317"/>
      <c r="G117" s="44"/>
      <c r="H117" s="46"/>
    </row>
    <row r="118" spans="1:8" ht="55.2" x14ac:dyDescent="0.25">
      <c r="A118" s="114" t="s">
        <v>953</v>
      </c>
      <c r="B118" s="10" t="s">
        <v>1368</v>
      </c>
      <c r="C118" s="44"/>
      <c r="D118" s="271" t="s">
        <v>921</v>
      </c>
      <c r="E118" s="44" t="s">
        <v>193</v>
      </c>
      <c r="F118" s="317">
        <v>1</v>
      </c>
      <c r="G118" s="44"/>
      <c r="H118" s="46"/>
    </row>
    <row r="119" spans="1:8" x14ac:dyDescent="0.25">
      <c r="A119" s="114"/>
      <c r="B119" s="44"/>
      <c r="C119" s="44"/>
      <c r="D119" s="271"/>
      <c r="E119" s="44"/>
      <c r="F119" s="44"/>
      <c r="G119" s="104"/>
      <c r="H119" s="46"/>
    </row>
    <row r="120" spans="1:8" ht="55.2" x14ac:dyDescent="0.25">
      <c r="A120" s="114" t="s">
        <v>954</v>
      </c>
      <c r="B120" s="10" t="s">
        <v>1369</v>
      </c>
      <c r="C120" s="44"/>
      <c r="D120" s="271" t="s">
        <v>932</v>
      </c>
      <c r="E120" s="44" t="s">
        <v>193</v>
      </c>
      <c r="F120" s="44">
        <v>1</v>
      </c>
      <c r="G120" s="104"/>
      <c r="H120" s="46"/>
    </row>
    <row r="121" spans="1:8" x14ac:dyDescent="0.25">
      <c r="A121" s="114"/>
      <c r="B121" s="44"/>
      <c r="C121" s="44"/>
      <c r="D121" s="114"/>
      <c r="E121" s="44"/>
      <c r="F121" s="44"/>
      <c r="G121" s="104"/>
      <c r="H121" s="46"/>
    </row>
    <row r="122" spans="1:8" ht="55.2" x14ac:dyDescent="0.25">
      <c r="A122" s="114" t="s">
        <v>955</v>
      </c>
      <c r="B122" s="10" t="s">
        <v>1370</v>
      </c>
      <c r="C122" s="44"/>
      <c r="D122" s="114" t="s">
        <v>933</v>
      </c>
      <c r="E122" s="44" t="s">
        <v>193</v>
      </c>
      <c r="F122" s="44">
        <v>1</v>
      </c>
      <c r="G122" s="104"/>
      <c r="H122" s="46"/>
    </row>
    <row r="123" spans="1:8" x14ac:dyDescent="0.25">
      <c r="A123" s="114"/>
      <c r="B123" s="44"/>
      <c r="C123" s="44"/>
      <c r="D123" s="271"/>
      <c r="E123" s="44"/>
      <c r="F123" s="44"/>
      <c r="G123" s="104"/>
      <c r="H123" s="46"/>
    </row>
    <row r="124" spans="1:8" ht="55.2" x14ac:dyDescent="0.25">
      <c r="A124" s="114" t="s">
        <v>956</v>
      </c>
      <c r="B124" s="10" t="s">
        <v>1371</v>
      </c>
      <c r="C124" s="44"/>
      <c r="D124" s="271" t="s">
        <v>929</v>
      </c>
      <c r="E124" s="44" t="s">
        <v>193</v>
      </c>
      <c r="F124" s="44">
        <v>1</v>
      </c>
      <c r="G124" s="104"/>
      <c r="H124" s="46"/>
    </row>
    <row r="125" spans="1:8" x14ac:dyDescent="0.25">
      <c r="A125" s="114"/>
      <c r="B125" s="44"/>
      <c r="C125" s="44"/>
      <c r="D125" s="271"/>
      <c r="E125" s="44"/>
      <c r="F125" s="44"/>
      <c r="G125" s="104"/>
      <c r="H125" s="46"/>
    </row>
    <row r="126" spans="1:8" ht="60" customHeight="1" x14ac:dyDescent="0.25">
      <c r="A126" s="114" t="s">
        <v>957</v>
      </c>
      <c r="B126" s="10" t="s">
        <v>1372</v>
      </c>
      <c r="C126" s="44"/>
      <c r="D126" s="271" t="s">
        <v>924</v>
      </c>
      <c r="E126" s="44" t="s">
        <v>193</v>
      </c>
      <c r="F126" s="44">
        <v>1</v>
      </c>
      <c r="G126" s="104"/>
      <c r="H126" s="46"/>
    </row>
    <row r="127" spans="1:8" x14ac:dyDescent="0.25">
      <c r="A127" s="114"/>
      <c r="B127" s="44"/>
      <c r="C127" s="44"/>
      <c r="D127" s="271"/>
      <c r="E127" s="44"/>
      <c r="F127" s="44"/>
      <c r="G127" s="104"/>
      <c r="H127" s="46"/>
    </row>
    <row r="128" spans="1:8" ht="55.2" x14ac:dyDescent="0.25">
      <c r="A128" s="114" t="s">
        <v>958</v>
      </c>
      <c r="B128" s="10" t="s">
        <v>1373</v>
      </c>
      <c r="C128" s="44"/>
      <c r="D128" s="271" t="s">
        <v>925</v>
      </c>
      <c r="E128" s="44" t="s">
        <v>193</v>
      </c>
      <c r="F128" s="44">
        <v>2</v>
      </c>
      <c r="G128" s="104"/>
      <c r="H128" s="46"/>
    </row>
    <row r="129" spans="1:8" x14ac:dyDescent="0.25">
      <c r="A129" s="114"/>
      <c r="B129" s="44"/>
      <c r="C129" s="44"/>
      <c r="D129" s="271"/>
      <c r="E129" s="44"/>
      <c r="F129" s="44"/>
      <c r="G129" s="104"/>
      <c r="H129" s="46"/>
    </row>
    <row r="130" spans="1:8" x14ac:dyDescent="0.25">
      <c r="A130" s="318" t="s">
        <v>959</v>
      </c>
      <c r="B130" s="319"/>
      <c r="C130" s="319"/>
      <c r="D130" s="320" t="s">
        <v>848</v>
      </c>
      <c r="E130" s="321"/>
      <c r="F130" s="319"/>
      <c r="G130" s="322"/>
      <c r="H130" s="323"/>
    </row>
    <row r="131" spans="1:8" x14ac:dyDescent="0.25">
      <c r="A131" s="324"/>
      <c r="B131" s="319"/>
      <c r="C131" s="319"/>
      <c r="D131" s="325"/>
      <c r="E131" s="319"/>
      <c r="F131" s="319"/>
      <c r="G131" s="319"/>
      <c r="H131" s="323"/>
    </row>
    <row r="132" spans="1:8" s="330" customFormat="1" ht="55.2" x14ac:dyDescent="0.25">
      <c r="A132" s="335" t="s">
        <v>841</v>
      </c>
      <c r="B132" s="319" t="s">
        <v>1078</v>
      </c>
      <c r="C132" s="334" t="s">
        <v>5</v>
      </c>
      <c r="D132" s="325" t="s">
        <v>1147</v>
      </c>
      <c r="E132" s="333" t="s">
        <v>413</v>
      </c>
      <c r="F132" s="334">
        <v>4</v>
      </c>
      <c r="G132" s="332"/>
      <c r="H132" s="331"/>
    </row>
    <row r="133" spans="1:8" x14ac:dyDescent="0.25">
      <c r="A133" s="114"/>
      <c r="B133" s="44"/>
      <c r="C133" s="44"/>
      <c r="D133" s="271"/>
      <c r="E133" s="44"/>
      <c r="F133" s="44"/>
      <c r="G133" s="104"/>
      <c r="H133" s="46"/>
    </row>
    <row r="134" spans="1:8" x14ac:dyDescent="0.25">
      <c r="A134" s="114"/>
      <c r="B134" s="44"/>
      <c r="C134" s="44"/>
      <c r="D134" s="271"/>
      <c r="E134" s="44"/>
      <c r="F134" s="44"/>
      <c r="G134" s="104"/>
      <c r="H134" s="46"/>
    </row>
    <row r="135" spans="1:8" x14ac:dyDescent="0.25">
      <c r="A135" s="114"/>
      <c r="B135" s="44"/>
      <c r="C135" s="44"/>
      <c r="D135" s="271"/>
      <c r="E135" s="44"/>
      <c r="F135" s="44"/>
      <c r="G135" s="104"/>
      <c r="H135" s="46"/>
    </row>
    <row r="136" spans="1:8" x14ac:dyDescent="0.25">
      <c r="A136" s="114"/>
      <c r="B136" s="44"/>
      <c r="C136" s="44"/>
      <c r="D136" s="271"/>
      <c r="E136" s="44"/>
      <c r="F136" s="44"/>
      <c r="G136" s="104"/>
      <c r="H136" s="46"/>
    </row>
    <row r="137" spans="1:8" x14ac:dyDescent="0.25">
      <c r="A137" s="114"/>
      <c r="B137" s="44"/>
      <c r="C137" s="44"/>
      <c r="D137" s="271"/>
      <c r="E137" s="44"/>
      <c r="F137" s="44"/>
      <c r="G137" s="104"/>
      <c r="H137" s="46"/>
    </row>
    <row r="138" spans="1:8" x14ac:dyDescent="0.25">
      <c r="A138" s="114"/>
      <c r="B138" s="44"/>
      <c r="C138" s="44"/>
      <c r="D138" s="271"/>
      <c r="E138" s="44"/>
      <c r="F138" s="44"/>
      <c r="G138" s="104"/>
      <c r="H138" s="46"/>
    </row>
    <row r="139" spans="1:8" x14ac:dyDescent="0.25">
      <c r="A139" s="114"/>
      <c r="B139" s="44"/>
      <c r="C139" s="44"/>
      <c r="D139" s="271"/>
      <c r="E139" s="44"/>
      <c r="F139" s="44"/>
      <c r="G139" s="104"/>
      <c r="H139" s="46"/>
    </row>
    <row r="140" spans="1:8" x14ac:dyDescent="0.25">
      <c r="A140" s="114"/>
      <c r="B140" s="44"/>
      <c r="C140" s="44"/>
      <c r="D140" s="271"/>
      <c r="E140" s="44"/>
      <c r="F140" s="44"/>
      <c r="G140" s="104"/>
      <c r="H140" s="46"/>
    </row>
    <row r="141" spans="1:8" x14ac:dyDescent="0.25">
      <c r="A141" s="114"/>
      <c r="B141" s="44"/>
      <c r="C141" s="44"/>
      <c r="D141" s="271"/>
      <c r="E141" s="44"/>
      <c r="F141" s="44"/>
      <c r="G141" s="104"/>
      <c r="H141" s="46"/>
    </row>
    <row r="142" spans="1:8" x14ac:dyDescent="0.25">
      <c r="A142" s="114"/>
      <c r="B142" s="44"/>
      <c r="C142" s="44"/>
      <c r="D142" s="271"/>
      <c r="E142" s="44"/>
      <c r="F142" s="44"/>
      <c r="G142" s="104"/>
      <c r="H142" s="46"/>
    </row>
    <row r="143" spans="1:8" x14ac:dyDescent="0.25">
      <c r="A143" s="114"/>
      <c r="B143" s="44"/>
      <c r="C143" s="44"/>
      <c r="D143" s="271"/>
      <c r="E143" s="44"/>
      <c r="F143" s="44"/>
      <c r="G143" s="104"/>
      <c r="H143" s="46"/>
    </row>
    <row r="144" spans="1:8" ht="14.4" thickBot="1" x14ac:dyDescent="0.3">
      <c r="A144" s="114"/>
      <c r="B144" s="44"/>
      <c r="C144" s="44"/>
      <c r="D144" s="271"/>
      <c r="E144" s="44"/>
      <c r="F144" s="44"/>
      <c r="G144" s="104"/>
      <c r="H144" s="46"/>
    </row>
    <row r="145" spans="1:8" ht="14.4" thickBot="1" x14ac:dyDescent="0.3">
      <c r="A145" s="502" t="s">
        <v>427</v>
      </c>
      <c r="B145" s="503"/>
      <c r="C145" s="503"/>
      <c r="D145" s="503"/>
      <c r="E145" s="503"/>
      <c r="F145" s="503"/>
      <c r="G145" s="503"/>
      <c r="H145" s="209"/>
    </row>
    <row r="146" spans="1:8" ht="26.4" customHeight="1" x14ac:dyDescent="0.25">
      <c r="A146" s="518" t="s">
        <v>855</v>
      </c>
      <c r="B146" s="518"/>
      <c r="C146" s="518"/>
      <c r="D146" s="518"/>
      <c r="E146" s="518"/>
      <c r="F146" s="518"/>
      <c r="G146" s="518"/>
      <c r="H146" s="518"/>
    </row>
    <row r="147" spans="1:8" ht="14.4" customHeight="1" x14ac:dyDescent="0.25">
      <c r="A147" s="506" t="s">
        <v>1398</v>
      </c>
      <c r="B147" s="506"/>
      <c r="C147" s="506"/>
      <c r="D147" s="506"/>
      <c r="E147" s="506"/>
      <c r="F147" s="506"/>
      <c r="G147" s="506"/>
      <c r="H147" s="506"/>
    </row>
    <row r="148" spans="1:8" ht="14.4" customHeight="1" thickBot="1" x14ac:dyDescent="0.3">
      <c r="A148" s="506" t="s">
        <v>190</v>
      </c>
      <c r="B148" s="506"/>
      <c r="C148" s="506"/>
      <c r="D148" s="506"/>
      <c r="E148" s="506"/>
      <c r="F148" s="506"/>
      <c r="G148" s="506"/>
      <c r="H148" s="506"/>
    </row>
    <row r="149" spans="1:8" ht="14.4" thickBot="1" x14ac:dyDescent="0.3">
      <c r="A149" s="507" t="s">
        <v>3</v>
      </c>
      <c r="B149" s="495" t="s">
        <v>4</v>
      </c>
      <c r="C149" s="495" t="s">
        <v>5</v>
      </c>
      <c r="D149" s="495" t="s">
        <v>6</v>
      </c>
      <c r="E149" s="495" t="s">
        <v>7</v>
      </c>
      <c r="F149" s="495" t="s">
        <v>8</v>
      </c>
      <c r="G149" s="514" t="s">
        <v>9</v>
      </c>
      <c r="H149" s="41" t="s">
        <v>10</v>
      </c>
    </row>
    <row r="150" spans="1:8" ht="14.4" thickBot="1" x14ac:dyDescent="0.3">
      <c r="A150" s="508"/>
      <c r="B150" s="496"/>
      <c r="C150" s="496"/>
      <c r="D150" s="496"/>
      <c r="E150" s="496"/>
      <c r="F150" s="496"/>
      <c r="G150" s="496"/>
      <c r="H150" s="43" t="s">
        <v>11</v>
      </c>
    </row>
    <row r="151" spans="1:8" x14ac:dyDescent="0.25">
      <c r="A151" s="114"/>
      <c r="B151" s="44"/>
      <c r="C151" s="44"/>
      <c r="D151" s="89"/>
      <c r="E151" s="44"/>
      <c r="F151" s="44"/>
      <c r="G151" s="44"/>
      <c r="H151" s="46"/>
    </row>
    <row r="152" spans="1:8" x14ac:dyDescent="0.25">
      <c r="A152" s="114"/>
      <c r="B152" s="44"/>
      <c r="C152" s="44"/>
      <c r="D152" s="90"/>
      <c r="E152" s="44"/>
      <c r="F152" s="44"/>
      <c r="G152" s="44"/>
      <c r="H152" s="46"/>
    </row>
    <row r="153" spans="1:8" x14ac:dyDescent="0.25">
      <c r="A153" s="47"/>
      <c r="B153" s="44"/>
      <c r="C153" s="44"/>
      <c r="D153" s="89"/>
      <c r="E153" s="44"/>
      <c r="F153" s="44"/>
      <c r="G153" s="44"/>
      <c r="H153" s="46"/>
    </row>
    <row r="154" spans="1:8" x14ac:dyDescent="0.25">
      <c r="A154" s="114"/>
      <c r="B154" s="44"/>
      <c r="C154" s="44"/>
      <c r="D154" s="90"/>
      <c r="E154" s="44"/>
      <c r="F154" s="44"/>
      <c r="G154" s="44"/>
      <c r="H154" s="46"/>
    </row>
    <row r="155" spans="1:8" x14ac:dyDescent="0.25">
      <c r="A155" s="114"/>
      <c r="B155" s="44"/>
      <c r="C155" s="44"/>
      <c r="D155" s="90"/>
      <c r="E155" s="44"/>
      <c r="F155" s="44"/>
      <c r="G155" s="44"/>
      <c r="H155" s="46"/>
    </row>
    <row r="156" spans="1:8" x14ac:dyDescent="0.25">
      <c r="A156" s="114"/>
      <c r="B156" s="44"/>
      <c r="C156" s="44"/>
      <c r="D156" s="90"/>
      <c r="E156" s="44"/>
      <c r="F156" s="44"/>
      <c r="G156" s="104"/>
      <c r="H156" s="46"/>
    </row>
    <row r="157" spans="1:8" x14ac:dyDescent="0.25">
      <c r="A157" s="114"/>
      <c r="B157" s="44"/>
      <c r="C157" s="44"/>
      <c r="D157" s="90"/>
      <c r="E157" s="44"/>
      <c r="F157" s="44"/>
      <c r="G157" s="104"/>
      <c r="H157" s="46"/>
    </row>
    <row r="158" spans="1:8" x14ac:dyDescent="0.25">
      <c r="A158" s="114"/>
      <c r="B158" s="44"/>
      <c r="C158" s="44"/>
      <c r="D158" s="90"/>
      <c r="E158" s="44"/>
      <c r="F158" s="44"/>
      <c r="G158" s="104"/>
      <c r="H158" s="46"/>
    </row>
    <row r="159" spans="1:8" x14ac:dyDescent="0.25">
      <c r="A159" s="114"/>
      <c r="B159" s="44"/>
      <c r="C159" s="44"/>
      <c r="D159" s="90"/>
      <c r="E159" s="44"/>
      <c r="F159" s="44"/>
      <c r="G159" s="104"/>
      <c r="H159" s="46"/>
    </row>
    <row r="160" spans="1:8" x14ac:dyDescent="0.25">
      <c r="A160" s="114"/>
      <c r="B160" s="44"/>
      <c r="C160" s="44"/>
      <c r="D160" s="90"/>
      <c r="E160" s="44"/>
      <c r="F160" s="44"/>
      <c r="G160" s="104"/>
      <c r="H160" s="46"/>
    </row>
    <row r="161" spans="1:11" x14ac:dyDescent="0.25">
      <c r="A161" s="114"/>
      <c r="B161" s="44"/>
      <c r="C161" s="44"/>
      <c r="D161" s="90"/>
      <c r="E161" s="44"/>
      <c r="F161" s="44"/>
      <c r="G161" s="104"/>
      <c r="H161" s="46"/>
    </row>
    <row r="162" spans="1:11" x14ac:dyDescent="0.25">
      <c r="A162" s="114"/>
      <c r="B162" s="44"/>
      <c r="C162" s="44"/>
      <c r="D162" s="90"/>
      <c r="E162" s="44"/>
      <c r="F162" s="44"/>
      <c r="G162" s="104"/>
      <c r="H162" s="46"/>
    </row>
    <row r="163" spans="1:11" x14ac:dyDescent="0.25">
      <c r="A163" s="114"/>
      <c r="B163" s="44"/>
      <c r="C163" s="44"/>
      <c r="D163" s="90"/>
      <c r="E163" s="44"/>
      <c r="F163" s="44"/>
      <c r="G163" s="104"/>
      <c r="H163" s="46"/>
      <c r="K163" s="309"/>
    </row>
    <row r="164" spans="1:11" x14ac:dyDescent="0.25">
      <c r="A164" s="114"/>
      <c r="B164" s="44"/>
      <c r="C164" s="44"/>
      <c r="D164" s="90"/>
      <c r="E164" s="44"/>
      <c r="F164" s="44"/>
      <c r="G164" s="104"/>
      <c r="H164" s="46"/>
    </row>
    <row r="165" spans="1:11" x14ac:dyDescent="0.25">
      <c r="A165" s="114"/>
      <c r="B165" s="44"/>
      <c r="C165" s="44"/>
      <c r="D165" s="90"/>
      <c r="E165" s="44"/>
      <c r="F165" s="44"/>
      <c r="G165" s="44"/>
      <c r="H165" s="46"/>
    </row>
    <row r="166" spans="1:11" x14ac:dyDescent="0.25">
      <c r="A166" s="114"/>
      <c r="B166" s="44"/>
      <c r="C166" s="44"/>
      <c r="D166" s="90"/>
      <c r="E166" s="44"/>
      <c r="F166" s="44"/>
      <c r="G166" s="44"/>
      <c r="H166" s="46"/>
    </row>
    <row r="167" spans="1:11" x14ac:dyDescent="0.25">
      <c r="A167" s="114"/>
      <c r="B167" s="44"/>
      <c r="C167" s="44"/>
      <c r="D167" s="90"/>
      <c r="E167" s="44"/>
      <c r="F167" s="44"/>
      <c r="G167" s="44"/>
      <c r="H167" s="46"/>
    </row>
    <row r="168" spans="1:11" x14ac:dyDescent="0.25">
      <c r="A168" s="114"/>
      <c r="B168" s="44"/>
      <c r="C168" s="44"/>
      <c r="D168" s="90"/>
      <c r="E168" s="44"/>
      <c r="F168" s="44"/>
      <c r="G168" s="44"/>
      <c r="H168" s="46"/>
    </row>
    <row r="169" spans="1:11" x14ac:dyDescent="0.25">
      <c r="A169" s="114"/>
      <c r="B169" s="44"/>
      <c r="C169" s="44"/>
      <c r="D169" s="90"/>
      <c r="E169" s="44"/>
      <c r="F169" s="44"/>
      <c r="G169" s="44"/>
      <c r="H169" s="46"/>
    </row>
    <row r="170" spans="1:11" x14ac:dyDescent="0.25">
      <c r="A170" s="114"/>
      <c r="B170" s="44"/>
      <c r="C170" s="44"/>
      <c r="D170" s="90" t="s">
        <v>897</v>
      </c>
      <c r="E170" s="44"/>
      <c r="F170" s="44"/>
      <c r="G170" s="44"/>
      <c r="H170" s="46"/>
    </row>
    <row r="171" spans="1:11" x14ac:dyDescent="0.25">
      <c r="A171" s="114"/>
      <c r="B171" s="44"/>
      <c r="C171" s="44"/>
      <c r="D171" s="90"/>
      <c r="E171" s="44"/>
      <c r="F171" s="44"/>
      <c r="G171" s="44"/>
      <c r="H171" s="46"/>
    </row>
    <row r="172" spans="1:11" x14ac:dyDescent="0.25">
      <c r="A172" s="114"/>
      <c r="B172" s="44"/>
      <c r="C172" s="44"/>
      <c r="D172" s="90"/>
      <c r="E172" s="44"/>
      <c r="F172" s="44"/>
      <c r="G172" s="44"/>
      <c r="H172" s="46"/>
    </row>
    <row r="173" spans="1:11" x14ac:dyDescent="0.25">
      <c r="A173" s="114"/>
      <c r="B173" s="44"/>
      <c r="C173" s="44"/>
      <c r="D173" s="90"/>
      <c r="E173" s="44"/>
      <c r="F173" s="44"/>
      <c r="G173" s="44"/>
      <c r="H173" s="46"/>
    </row>
    <row r="174" spans="1:11" x14ac:dyDescent="0.25">
      <c r="A174" s="114"/>
      <c r="B174" s="44"/>
      <c r="C174" s="44"/>
      <c r="D174" s="90"/>
      <c r="E174" s="44"/>
      <c r="F174" s="44"/>
      <c r="G174" s="44"/>
      <c r="H174" s="46"/>
    </row>
    <row r="175" spans="1:11" x14ac:dyDescent="0.25">
      <c r="A175" s="114"/>
      <c r="B175" s="44"/>
      <c r="C175" s="44"/>
      <c r="D175" s="90"/>
      <c r="E175" s="44"/>
      <c r="F175" s="44"/>
      <c r="G175" s="44"/>
      <c r="H175" s="46"/>
    </row>
    <row r="176" spans="1:11" x14ac:dyDescent="0.25">
      <c r="A176" s="114"/>
      <c r="B176" s="44"/>
      <c r="C176" s="44"/>
      <c r="D176" s="90"/>
      <c r="E176" s="44"/>
      <c r="F176" s="44"/>
      <c r="G176" s="44"/>
      <c r="H176" s="46"/>
    </row>
    <row r="177" spans="1:8" x14ac:dyDescent="0.25">
      <c r="A177" s="114"/>
      <c r="B177" s="44"/>
      <c r="C177" s="44"/>
      <c r="D177" s="90"/>
      <c r="E177" s="44"/>
      <c r="F177" s="44"/>
      <c r="G177" s="44"/>
      <c r="H177" s="46"/>
    </row>
    <row r="178" spans="1:8" x14ac:dyDescent="0.25">
      <c r="A178" s="114"/>
      <c r="B178" s="44"/>
      <c r="C178" s="44"/>
      <c r="D178" s="90"/>
      <c r="E178" s="44"/>
      <c r="F178" s="44"/>
      <c r="G178" s="44"/>
      <c r="H178" s="46"/>
    </row>
    <row r="179" spans="1:8" x14ac:dyDescent="0.25">
      <c r="A179" s="114"/>
      <c r="B179" s="44"/>
      <c r="C179" s="44"/>
      <c r="D179" s="90"/>
      <c r="E179" s="44"/>
      <c r="F179" s="44"/>
      <c r="G179" s="44"/>
      <c r="H179" s="46"/>
    </row>
    <row r="180" spans="1:8" x14ac:dyDescent="0.25">
      <c r="A180" s="114"/>
      <c r="B180" s="44"/>
      <c r="C180" s="44"/>
      <c r="D180" s="90"/>
      <c r="E180" s="44"/>
      <c r="F180" s="44"/>
      <c r="G180" s="44"/>
      <c r="H180" s="46"/>
    </row>
    <row r="181" spans="1:8" x14ac:dyDescent="0.25">
      <c r="A181" s="114"/>
      <c r="B181" s="44"/>
      <c r="C181" s="44"/>
      <c r="D181" s="90"/>
      <c r="E181" s="44"/>
      <c r="F181" s="44"/>
      <c r="G181" s="44"/>
      <c r="H181" s="46"/>
    </row>
    <row r="182" spans="1:8" x14ac:dyDescent="0.25">
      <c r="A182" s="114"/>
      <c r="B182" s="44"/>
      <c r="C182" s="44"/>
      <c r="D182" s="90"/>
      <c r="E182" s="44"/>
      <c r="F182" s="44"/>
      <c r="G182" s="44"/>
      <c r="H182" s="46"/>
    </row>
    <row r="183" spans="1:8" x14ac:dyDescent="0.25">
      <c r="A183" s="114"/>
      <c r="B183" s="44"/>
      <c r="C183" s="44"/>
      <c r="D183" s="90"/>
      <c r="E183" s="44"/>
      <c r="F183" s="44"/>
      <c r="G183" s="44"/>
      <c r="H183" s="46"/>
    </row>
    <row r="184" spans="1:8" x14ac:dyDescent="0.25">
      <c r="A184" s="114"/>
      <c r="B184" s="44"/>
      <c r="C184" s="44"/>
      <c r="D184" s="90"/>
      <c r="E184" s="44"/>
      <c r="F184" s="44"/>
      <c r="G184" s="44"/>
      <c r="H184" s="46"/>
    </row>
    <row r="185" spans="1:8" x14ac:dyDescent="0.25">
      <c r="A185" s="114"/>
      <c r="B185" s="44"/>
      <c r="C185" s="44"/>
      <c r="D185" s="90"/>
      <c r="E185" s="44"/>
      <c r="F185" s="44"/>
      <c r="G185" s="44"/>
      <c r="H185" s="46"/>
    </row>
    <row r="186" spans="1:8" x14ac:dyDescent="0.25">
      <c r="A186" s="114"/>
      <c r="B186" s="44"/>
      <c r="C186" s="44"/>
      <c r="D186" s="90"/>
      <c r="E186" s="44"/>
      <c r="F186" s="44"/>
      <c r="G186" s="44"/>
      <c r="H186" s="46"/>
    </row>
    <row r="187" spans="1:8" x14ac:dyDescent="0.25">
      <c r="A187" s="114"/>
      <c r="B187" s="44"/>
      <c r="C187" s="44"/>
      <c r="D187" s="90"/>
      <c r="E187" s="44"/>
      <c r="F187" s="44"/>
      <c r="G187" s="44"/>
      <c r="H187" s="46"/>
    </row>
    <row r="188" spans="1:8" x14ac:dyDescent="0.25">
      <c r="A188" s="114"/>
      <c r="B188" s="44"/>
      <c r="C188" s="44"/>
      <c r="D188" s="90"/>
      <c r="E188" s="44"/>
      <c r="F188" s="44"/>
      <c r="G188" s="44"/>
      <c r="H188" s="46"/>
    </row>
    <row r="189" spans="1:8" x14ac:dyDescent="0.25">
      <c r="A189" s="114"/>
      <c r="B189" s="44"/>
      <c r="C189" s="44"/>
      <c r="D189" s="90"/>
      <c r="E189" s="44"/>
      <c r="F189" s="44"/>
      <c r="G189" s="44"/>
      <c r="H189" s="46"/>
    </row>
    <row r="190" spans="1:8" x14ac:dyDescent="0.25">
      <c r="A190" s="114"/>
      <c r="B190" s="44"/>
      <c r="C190" s="44"/>
      <c r="D190" s="90"/>
      <c r="E190" s="44"/>
      <c r="F190" s="44"/>
      <c r="G190" s="44"/>
      <c r="H190" s="46"/>
    </row>
    <row r="191" spans="1:8" x14ac:dyDescent="0.25">
      <c r="A191" s="114"/>
      <c r="B191" s="44"/>
      <c r="C191" s="44"/>
      <c r="D191" s="90"/>
      <c r="E191" s="44"/>
      <c r="F191" s="44"/>
      <c r="G191" s="44"/>
      <c r="H191" s="46"/>
    </row>
    <row r="192" spans="1:8" x14ac:dyDescent="0.25">
      <c r="A192" s="114"/>
      <c r="B192" s="44"/>
      <c r="C192" s="44"/>
      <c r="D192" s="90"/>
      <c r="E192" s="44"/>
      <c r="F192" s="44"/>
      <c r="G192" s="44"/>
      <c r="H192" s="46"/>
    </row>
    <row r="193" spans="1:8" x14ac:dyDescent="0.25">
      <c r="A193" s="114"/>
      <c r="B193" s="44"/>
      <c r="C193" s="44"/>
      <c r="D193" s="90"/>
      <c r="E193" s="44"/>
      <c r="F193" s="44"/>
      <c r="G193" s="44"/>
      <c r="H193" s="46"/>
    </row>
    <row r="194" spans="1:8" x14ac:dyDescent="0.25">
      <c r="A194" s="114"/>
      <c r="B194" s="44"/>
      <c r="C194" s="44"/>
      <c r="D194" s="90"/>
      <c r="E194" s="44"/>
      <c r="F194" s="44"/>
      <c r="G194" s="44"/>
      <c r="H194" s="46"/>
    </row>
    <row r="195" spans="1:8" x14ac:dyDescent="0.25">
      <c r="A195" s="114"/>
      <c r="B195" s="44"/>
      <c r="C195" s="44"/>
      <c r="D195" s="90"/>
      <c r="E195" s="44"/>
      <c r="F195" s="44"/>
      <c r="G195" s="44"/>
      <c r="H195" s="46"/>
    </row>
    <row r="196" spans="1:8" x14ac:dyDescent="0.25">
      <c r="A196" s="114"/>
      <c r="B196" s="44"/>
      <c r="C196" s="44"/>
      <c r="D196" s="90"/>
      <c r="E196" s="44"/>
      <c r="F196" s="44"/>
      <c r="G196" s="44"/>
      <c r="H196" s="46"/>
    </row>
    <row r="197" spans="1:8" x14ac:dyDescent="0.25">
      <c r="A197" s="114"/>
      <c r="B197" s="44"/>
      <c r="C197" s="44"/>
      <c r="D197" s="90"/>
      <c r="E197" s="44"/>
      <c r="F197" s="44"/>
      <c r="G197" s="44"/>
      <c r="H197" s="46"/>
    </row>
    <row r="198" spans="1:8" x14ac:dyDescent="0.25">
      <c r="A198" s="114"/>
      <c r="B198" s="44"/>
      <c r="C198" s="44"/>
      <c r="D198" s="90"/>
      <c r="E198" s="44"/>
      <c r="F198" s="44"/>
      <c r="G198" s="44"/>
      <c r="H198" s="46"/>
    </row>
    <row r="199" spans="1:8" x14ac:dyDescent="0.25">
      <c r="A199" s="114"/>
      <c r="B199" s="44"/>
      <c r="C199" s="44"/>
      <c r="D199" s="90"/>
      <c r="E199" s="44"/>
      <c r="F199" s="44"/>
      <c r="G199" s="44"/>
      <c r="H199" s="46"/>
    </row>
    <row r="200" spans="1:8" x14ac:dyDescent="0.25">
      <c r="A200" s="114"/>
      <c r="B200" s="44"/>
      <c r="C200" s="44"/>
      <c r="D200" s="90"/>
      <c r="E200" s="44"/>
      <c r="F200" s="44"/>
      <c r="G200" s="44"/>
      <c r="H200" s="46"/>
    </row>
    <row r="201" spans="1:8" x14ac:dyDescent="0.25">
      <c r="A201" s="114"/>
      <c r="B201" s="44"/>
      <c r="C201" s="44"/>
      <c r="D201" s="90"/>
      <c r="E201" s="44"/>
      <c r="F201" s="44"/>
      <c r="G201" s="44"/>
      <c r="H201" s="46"/>
    </row>
    <row r="202" spans="1:8" x14ac:dyDescent="0.25">
      <c r="A202" s="114"/>
      <c r="B202" s="44"/>
      <c r="C202" s="44"/>
      <c r="D202" s="90"/>
      <c r="E202" s="44"/>
      <c r="F202" s="44"/>
      <c r="G202" s="44"/>
      <c r="H202" s="46"/>
    </row>
    <row r="203" spans="1:8" x14ac:dyDescent="0.25">
      <c r="A203" s="114"/>
      <c r="B203" s="44"/>
      <c r="C203" s="44"/>
      <c r="D203" s="90"/>
      <c r="E203" s="44"/>
      <c r="F203" s="44"/>
      <c r="G203" s="44"/>
      <c r="H203" s="46"/>
    </row>
    <row r="204" spans="1:8" x14ac:dyDescent="0.25">
      <c r="A204" s="114"/>
      <c r="B204" s="44"/>
      <c r="C204" s="44"/>
      <c r="D204" s="90"/>
      <c r="E204" s="44"/>
      <c r="F204" s="44"/>
      <c r="G204" s="44"/>
      <c r="H204" s="46"/>
    </row>
    <row r="205" spans="1:8" x14ac:dyDescent="0.25">
      <c r="A205" s="114"/>
      <c r="B205" s="44"/>
      <c r="C205" s="44"/>
      <c r="D205" s="90"/>
      <c r="E205" s="44"/>
      <c r="F205" s="44"/>
      <c r="G205" s="44"/>
      <c r="H205" s="46"/>
    </row>
    <row r="206" spans="1:8" x14ac:dyDescent="0.25">
      <c r="A206" s="114"/>
      <c r="B206" s="44"/>
      <c r="C206" s="44"/>
      <c r="D206" s="90"/>
      <c r="E206" s="44"/>
      <c r="F206" s="44"/>
      <c r="G206" s="44"/>
      <c r="H206" s="46"/>
    </row>
    <row r="207" spans="1:8" ht="14.4" thickBot="1" x14ac:dyDescent="0.3">
      <c r="A207" s="117"/>
      <c r="B207" s="103"/>
      <c r="C207" s="103"/>
      <c r="D207" s="93"/>
      <c r="E207" s="103"/>
      <c r="F207" s="103"/>
      <c r="G207" s="103"/>
      <c r="H207" s="53"/>
    </row>
    <row r="208" spans="1:8" ht="14.4" thickBot="1" x14ac:dyDescent="0.3">
      <c r="A208" s="502" t="s">
        <v>91</v>
      </c>
      <c r="B208" s="503"/>
      <c r="C208" s="503"/>
      <c r="D208" s="503"/>
      <c r="E208" s="503"/>
      <c r="F208" s="503"/>
      <c r="G208" s="504"/>
      <c r="H208" s="95"/>
    </row>
    <row r="211" spans="4:4" x14ac:dyDescent="0.25">
      <c r="D211" s="182"/>
    </row>
    <row r="212" spans="4:4" x14ac:dyDescent="0.25">
      <c r="D212" s="182"/>
    </row>
    <row r="213" spans="4:4" x14ac:dyDescent="0.25">
      <c r="D213" s="182"/>
    </row>
  </sheetData>
  <mergeCells count="45">
    <mergeCell ref="F149:F150"/>
    <mergeCell ref="G149:G150"/>
    <mergeCell ref="A208:G208"/>
    <mergeCell ref="A68:G68"/>
    <mergeCell ref="A62:G62"/>
    <mergeCell ref="A63:H63"/>
    <mergeCell ref="A64:H64"/>
    <mergeCell ref="A65:H65"/>
    <mergeCell ref="A146:H146"/>
    <mergeCell ref="A145:G145"/>
    <mergeCell ref="A147:H147"/>
    <mergeCell ref="A148:H148"/>
    <mergeCell ref="A149:A150"/>
    <mergeCell ref="B149:B150"/>
    <mergeCell ref="C149:C150"/>
    <mergeCell ref="D149:D150"/>
    <mergeCell ref="E149:E150"/>
    <mergeCell ref="A1:H1"/>
    <mergeCell ref="A2:H2"/>
    <mergeCell ref="A3:H3"/>
    <mergeCell ref="A66:A67"/>
    <mergeCell ref="B66:B67"/>
    <mergeCell ref="D66:D67"/>
    <mergeCell ref="E66:E67"/>
    <mergeCell ref="F66:F67"/>
    <mergeCell ref="G66:G67"/>
    <mergeCell ref="A4:A5"/>
    <mergeCell ref="B4:B5"/>
    <mergeCell ref="C4:C5"/>
    <mergeCell ref="D4:D5"/>
    <mergeCell ref="E4:E5"/>
    <mergeCell ref="F4:F5"/>
    <mergeCell ref="G4:G5"/>
    <mergeCell ref="C110:C111"/>
    <mergeCell ref="C66:C67"/>
    <mergeCell ref="F110:F111"/>
    <mergeCell ref="G110:G111"/>
    <mergeCell ref="A106:G106"/>
    <mergeCell ref="A107:H107"/>
    <mergeCell ref="A108:H108"/>
    <mergeCell ref="A109:H109"/>
    <mergeCell ref="A110:A111"/>
    <mergeCell ref="B110:B111"/>
    <mergeCell ref="D110:D111"/>
    <mergeCell ref="E110:E111"/>
  </mergeCells>
  <phoneticPr fontId="11" type="noConversion"/>
  <pageMargins left="0.7" right="0.7" top="0.75" bottom="0.75" header="0.3" footer="0.3"/>
  <pageSetup paperSize="9" scale="51" orientation="portrait" r:id="rId1"/>
  <rowBreaks count="3" manualBreakCount="3">
    <brk id="62" max="7" man="1"/>
    <brk id="106" max="7" man="1"/>
    <brk id="145" max="7"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34D42C-BBAF-44DB-9EFB-BD10D3B8C867}">
  <sheetPr>
    <tabColor rgb="FF00B050"/>
  </sheetPr>
  <dimension ref="A1:H218"/>
  <sheetViews>
    <sheetView view="pageBreakPreview" zoomScale="112" zoomScaleNormal="85" zoomScaleSheetLayoutView="85" workbookViewId="0">
      <selection activeCell="A157" sqref="A157:H157"/>
    </sheetView>
  </sheetViews>
  <sheetFormatPr defaultColWidth="8.88671875" defaultRowHeight="13.8" x14ac:dyDescent="0.25"/>
  <cols>
    <col min="1" max="1" width="13.77734375" style="121" customWidth="1"/>
    <col min="2" max="2" width="18.109375" style="97" customWidth="1"/>
    <col min="3" max="3" width="14.44140625" style="97" customWidth="1"/>
    <col min="4" max="4" width="39" style="38" customWidth="1"/>
    <col min="5" max="5" width="8.88671875" style="97"/>
    <col min="6" max="6" width="15.5546875" style="97" customWidth="1"/>
    <col min="7" max="7" width="15.21875" style="97" customWidth="1"/>
    <col min="8" max="8" width="22.21875" style="96" customWidth="1"/>
    <col min="9" max="16384" width="8.88671875" style="38"/>
  </cols>
  <sheetData>
    <row r="1" spans="1:8" x14ac:dyDescent="0.25">
      <c r="A1" s="506" t="s">
        <v>855</v>
      </c>
      <c r="B1" s="506"/>
      <c r="C1" s="506"/>
      <c r="D1" s="506"/>
      <c r="E1" s="506"/>
      <c r="F1" s="506"/>
      <c r="G1" s="506"/>
      <c r="H1" s="506"/>
    </row>
    <row r="2" spans="1:8" x14ac:dyDescent="0.25">
      <c r="A2" s="506" t="s">
        <v>1398</v>
      </c>
      <c r="B2" s="506"/>
      <c r="C2" s="506"/>
      <c r="D2" s="506"/>
      <c r="E2" s="506"/>
      <c r="F2" s="506"/>
      <c r="G2" s="506"/>
      <c r="H2" s="506"/>
    </row>
    <row r="3" spans="1:8" ht="14.4" thickBot="1" x14ac:dyDescent="0.3">
      <c r="A3" s="506" t="s">
        <v>194</v>
      </c>
      <c r="B3" s="506"/>
      <c r="C3" s="506"/>
      <c r="D3" s="506"/>
      <c r="E3" s="506"/>
      <c r="F3" s="506"/>
      <c r="G3" s="506"/>
      <c r="H3" s="506"/>
    </row>
    <row r="4" spans="1:8" ht="14.4" thickBot="1" x14ac:dyDescent="0.3">
      <c r="A4" s="507" t="s">
        <v>3</v>
      </c>
      <c r="B4" s="495" t="s">
        <v>4</v>
      </c>
      <c r="C4" s="495" t="s">
        <v>5</v>
      </c>
      <c r="D4" s="495" t="s">
        <v>6</v>
      </c>
      <c r="E4" s="495" t="s">
        <v>7</v>
      </c>
      <c r="F4" s="495" t="s">
        <v>8</v>
      </c>
      <c r="G4" s="514" t="s">
        <v>9</v>
      </c>
      <c r="H4" s="41" t="s">
        <v>10</v>
      </c>
    </row>
    <row r="5" spans="1:8" ht="14.4" thickBot="1" x14ac:dyDescent="0.3">
      <c r="A5" s="508"/>
      <c r="B5" s="496"/>
      <c r="C5" s="496"/>
      <c r="D5" s="496"/>
      <c r="E5" s="496"/>
      <c r="F5" s="496"/>
      <c r="G5" s="496"/>
      <c r="H5" s="43" t="s">
        <v>11</v>
      </c>
    </row>
    <row r="6" spans="1:8" ht="27.6" x14ac:dyDescent="0.25">
      <c r="A6" s="114"/>
      <c r="B6" s="44"/>
      <c r="C6" s="44"/>
      <c r="D6" s="89" t="s">
        <v>195</v>
      </c>
      <c r="E6" s="44"/>
      <c r="F6" s="44"/>
      <c r="G6" s="44"/>
      <c r="H6" s="46"/>
    </row>
    <row r="7" spans="1:8" x14ac:dyDescent="0.25">
      <c r="A7" s="114"/>
      <c r="B7" s="44"/>
      <c r="C7" s="44"/>
      <c r="D7" s="90"/>
      <c r="E7" s="44"/>
      <c r="F7" s="44"/>
      <c r="G7" s="44"/>
      <c r="H7" s="46"/>
    </row>
    <row r="8" spans="1:8" x14ac:dyDescent="0.25">
      <c r="A8" s="47">
        <v>5.0999999999999996</v>
      </c>
      <c r="B8" s="44">
        <v>501.04</v>
      </c>
      <c r="C8" s="44"/>
      <c r="D8" s="89" t="s">
        <v>196</v>
      </c>
      <c r="E8" s="44" t="s">
        <v>100</v>
      </c>
      <c r="F8" s="44">
        <v>12.5</v>
      </c>
      <c r="G8" s="104"/>
      <c r="H8" s="46"/>
    </row>
    <row r="9" spans="1:8" x14ac:dyDescent="0.25">
      <c r="A9" s="114"/>
      <c r="B9" s="44"/>
      <c r="C9" s="44"/>
      <c r="D9" s="90"/>
      <c r="E9" s="44"/>
      <c r="F9" s="44"/>
      <c r="G9" s="44"/>
      <c r="H9" s="46"/>
    </row>
    <row r="10" spans="1:8" x14ac:dyDescent="0.25">
      <c r="A10" s="114" t="s">
        <v>200</v>
      </c>
      <c r="B10" s="44">
        <v>501.05</v>
      </c>
      <c r="C10" s="44"/>
      <c r="D10" s="89" t="s">
        <v>197</v>
      </c>
      <c r="E10" s="44"/>
      <c r="F10" s="44"/>
      <c r="G10" s="44"/>
      <c r="H10" s="46"/>
    </row>
    <row r="11" spans="1:8" x14ac:dyDescent="0.25">
      <c r="A11" s="114"/>
      <c r="B11" s="44"/>
      <c r="C11" s="44"/>
      <c r="D11" s="90"/>
      <c r="E11" s="44"/>
      <c r="F11" s="44"/>
      <c r="G11" s="44"/>
      <c r="H11" s="46"/>
    </row>
    <row r="12" spans="1:8" ht="27.6" x14ac:dyDescent="0.25">
      <c r="A12" s="114" t="s">
        <v>1129</v>
      </c>
      <c r="B12" s="44" t="s">
        <v>879</v>
      </c>
      <c r="C12" s="44"/>
      <c r="D12" s="90" t="s">
        <v>199</v>
      </c>
      <c r="E12" s="44"/>
      <c r="F12" s="44"/>
      <c r="G12" s="44"/>
      <c r="H12" s="46"/>
    </row>
    <row r="13" spans="1:8" x14ac:dyDescent="0.25">
      <c r="A13" s="114"/>
      <c r="B13" s="44"/>
      <c r="C13" s="44"/>
      <c r="D13" s="90"/>
      <c r="E13" s="44"/>
      <c r="F13" s="44"/>
      <c r="G13" s="44"/>
      <c r="H13" s="46"/>
    </row>
    <row r="14" spans="1:8" x14ac:dyDescent="0.25">
      <c r="A14" s="114" t="s">
        <v>1130</v>
      </c>
      <c r="B14" s="10" t="s">
        <v>198</v>
      </c>
      <c r="C14" s="44"/>
      <c r="D14" s="90" t="s">
        <v>201</v>
      </c>
      <c r="E14" s="44" t="s">
        <v>119</v>
      </c>
      <c r="F14" s="44">
        <v>250</v>
      </c>
      <c r="G14" s="104"/>
      <c r="H14" s="46"/>
    </row>
    <row r="15" spans="1:8" x14ac:dyDescent="0.25">
      <c r="A15" s="114"/>
      <c r="B15" s="44"/>
      <c r="C15" s="44"/>
      <c r="D15" s="90"/>
      <c r="E15" s="44"/>
      <c r="F15" s="44"/>
      <c r="G15" s="104"/>
      <c r="H15" s="46"/>
    </row>
    <row r="16" spans="1:8" ht="27.6" x14ac:dyDescent="0.25">
      <c r="A16" s="47">
        <v>5.2</v>
      </c>
      <c r="B16" s="10">
        <v>501.08</v>
      </c>
      <c r="C16" s="10"/>
      <c r="D16" s="49" t="s">
        <v>202</v>
      </c>
      <c r="E16" s="10" t="s">
        <v>20</v>
      </c>
      <c r="F16" s="10">
        <v>3</v>
      </c>
      <c r="G16" s="106"/>
      <c r="H16" s="46"/>
    </row>
    <row r="17" spans="1:8" x14ac:dyDescent="0.25">
      <c r="A17" s="114"/>
      <c r="B17" s="44"/>
      <c r="C17" s="44"/>
      <c r="D17" s="90"/>
      <c r="E17" s="44"/>
      <c r="F17" s="44"/>
      <c r="G17" s="104"/>
      <c r="H17" s="46"/>
    </row>
    <row r="18" spans="1:8" ht="41.4" x14ac:dyDescent="0.25">
      <c r="A18" s="114">
        <v>5.3</v>
      </c>
      <c r="B18" s="44" t="s">
        <v>1079</v>
      </c>
      <c r="C18" s="44"/>
      <c r="D18" s="90" t="s">
        <v>203</v>
      </c>
      <c r="E18" s="44" t="s">
        <v>16</v>
      </c>
      <c r="F18" s="44">
        <v>1</v>
      </c>
      <c r="G18" s="104"/>
      <c r="H18" s="46"/>
    </row>
    <row r="19" spans="1:8" x14ac:dyDescent="0.25">
      <c r="A19" s="114"/>
      <c r="B19" s="44"/>
      <c r="C19" s="44"/>
      <c r="D19" s="90"/>
      <c r="E19" s="44"/>
      <c r="F19" s="44"/>
      <c r="G19" s="104"/>
      <c r="H19" s="46"/>
    </row>
    <row r="20" spans="1:8" s="314" customFormat="1" ht="41.4" x14ac:dyDescent="0.25">
      <c r="A20" s="114">
        <v>5.4</v>
      </c>
      <c r="B20" s="44" t="s">
        <v>1080</v>
      </c>
      <c r="C20" s="10"/>
      <c r="D20" s="114" t="s">
        <v>1004</v>
      </c>
      <c r="E20" s="10" t="s">
        <v>20</v>
      </c>
      <c r="F20" s="394">
        <v>3</v>
      </c>
      <c r="G20" s="106"/>
      <c r="H20" s="46"/>
    </row>
    <row r="21" spans="1:8" x14ac:dyDescent="0.25">
      <c r="A21" s="114"/>
      <c r="B21" s="44"/>
      <c r="C21" s="44"/>
      <c r="D21" s="90"/>
      <c r="E21" s="44"/>
      <c r="F21" s="44"/>
      <c r="G21" s="44"/>
      <c r="H21" s="46"/>
    </row>
    <row r="22" spans="1:8" x14ac:dyDescent="0.25">
      <c r="A22" s="114"/>
      <c r="B22" s="44"/>
      <c r="C22" s="44"/>
      <c r="D22" s="90"/>
      <c r="E22" s="44"/>
      <c r="F22" s="44"/>
      <c r="G22" s="44"/>
      <c r="H22" s="46"/>
    </row>
    <row r="23" spans="1:8" x14ac:dyDescent="0.25">
      <c r="A23" s="114"/>
      <c r="B23" s="44"/>
      <c r="C23" s="44"/>
      <c r="D23" s="90"/>
      <c r="E23" s="44"/>
      <c r="F23" s="44"/>
      <c r="G23" s="44"/>
      <c r="H23" s="46"/>
    </row>
    <row r="24" spans="1:8" x14ac:dyDescent="0.25">
      <c r="A24" s="114"/>
      <c r="B24" s="44"/>
      <c r="C24" s="44"/>
      <c r="D24" s="90"/>
      <c r="E24" s="44"/>
      <c r="F24" s="44"/>
      <c r="G24" s="44"/>
      <c r="H24" s="46"/>
    </row>
    <row r="25" spans="1:8" x14ac:dyDescent="0.25">
      <c r="A25" s="114"/>
      <c r="B25" s="44"/>
      <c r="C25" s="44"/>
      <c r="D25" s="90"/>
      <c r="E25" s="44"/>
      <c r="F25" s="44"/>
      <c r="G25" s="44"/>
      <c r="H25" s="46"/>
    </row>
    <row r="26" spans="1:8" x14ac:dyDescent="0.25">
      <c r="A26" s="114"/>
      <c r="B26" s="44"/>
      <c r="C26" s="44"/>
      <c r="D26" s="90"/>
      <c r="E26" s="44"/>
      <c r="F26" s="44"/>
      <c r="G26" s="44"/>
      <c r="H26" s="46"/>
    </row>
    <row r="27" spans="1:8" x14ac:dyDescent="0.25">
      <c r="A27" s="114"/>
      <c r="B27" s="44"/>
      <c r="C27" s="44"/>
      <c r="D27" s="90"/>
      <c r="E27" s="44"/>
      <c r="F27" s="44"/>
      <c r="G27" s="44"/>
      <c r="H27" s="46"/>
    </row>
    <row r="28" spans="1:8" x14ac:dyDescent="0.25">
      <c r="A28" s="114"/>
      <c r="B28" s="44"/>
      <c r="C28" s="44"/>
      <c r="D28" s="90"/>
      <c r="E28" s="44"/>
      <c r="F28" s="44"/>
      <c r="G28" s="44"/>
      <c r="H28" s="46"/>
    </row>
    <row r="29" spans="1:8" x14ac:dyDescent="0.25">
      <c r="A29" s="114"/>
      <c r="B29" s="44"/>
      <c r="C29" s="44"/>
      <c r="D29" s="90"/>
      <c r="E29" s="44"/>
      <c r="F29" s="44"/>
      <c r="G29" s="44"/>
      <c r="H29" s="46"/>
    </row>
    <row r="30" spans="1:8" x14ac:dyDescent="0.25">
      <c r="A30" s="114"/>
      <c r="B30" s="44"/>
      <c r="C30" s="44"/>
      <c r="D30" s="90"/>
      <c r="E30" s="44"/>
      <c r="F30" s="44"/>
      <c r="G30" s="44"/>
      <c r="H30" s="46"/>
    </row>
    <row r="31" spans="1:8" x14ac:dyDescent="0.25">
      <c r="A31" s="114"/>
      <c r="B31" s="44"/>
      <c r="C31" s="44"/>
      <c r="D31" s="90"/>
      <c r="E31" s="44"/>
      <c r="F31" s="44"/>
      <c r="G31" s="44"/>
      <c r="H31" s="46"/>
    </row>
    <row r="32" spans="1:8" x14ac:dyDescent="0.25">
      <c r="A32" s="114"/>
      <c r="B32" s="44"/>
      <c r="C32" s="44"/>
      <c r="D32" s="90"/>
      <c r="E32" s="44"/>
      <c r="F32" s="44"/>
      <c r="G32" s="44"/>
      <c r="H32" s="46"/>
    </row>
    <row r="33" spans="1:8" x14ac:dyDescent="0.25">
      <c r="A33" s="114"/>
      <c r="B33" s="44"/>
      <c r="C33" s="44"/>
      <c r="D33" s="90"/>
      <c r="E33" s="44"/>
      <c r="F33" s="44"/>
      <c r="G33" s="44"/>
      <c r="H33" s="46"/>
    </row>
    <row r="34" spans="1:8" x14ac:dyDescent="0.25">
      <c r="A34" s="114"/>
      <c r="B34" s="44"/>
      <c r="C34" s="44"/>
      <c r="D34" s="90"/>
      <c r="E34" s="44"/>
      <c r="F34" s="44"/>
      <c r="G34" s="44"/>
      <c r="H34" s="46"/>
    </row>
    <row r="35" spans="1:8" x14ac:dyDescent="0.25">
      <c r="A35" s="114"/>
      <c r="B35" s="44"/>
      <c r="C35" s="44"/>
      <c r="D35" s="90"/>
      <c r="E35" s="44"/>
      <c r="F35" s="44"/>
      <c r="G35" s="44"/>
      <c r="H35" s="46"/>
    </row>
    <row r="36" spans="1:8" x14ac:dyDescent="0.25">
      <c r="A36" s="114"/>
      <c r="B36" s="44"/>
      <c r="C36" s="44"/>
      <c r="D36" s="90"/>
      <c r="E36" s="44"/>
      <c r="F36" s="44"/>
      <c r="G36" s="44"/>
      <c r="H36" s="46"/>
    </row>
    <row r="37" spans="1:8" x14ac:dyDescent="0.25">
      <c r="A37" s="114"/>
      <c r="B37" s="44"/>
      <c r="C37" s="44"/>
      <c r="D37" s="90"/>
      <c r="E37" s="44"/>
      <c r="F37" s="44"/>
      <c r="G37" s="44"/>
      <c r="H37" s="46"/>
    </row>
    <row r="38" spans="1:8" x14ac:dyDescent="0.25">
      <c r="A38" s="114"/>
      <c r="B38" s="44"/>
      <c r="C38" s="44"/>
      <c r="D38" s="90"/>
      <c r="E38" s="44"/>
      <c r="F38" s="44"/>
      <c r="G38" s="44"/>
      <c r="H38" s="46"/>
    </row>
    <row r="39" spans="1:8" x14ac:dyDescent="0.25">
      <c r="A39" s="114"/>
      <c r="B39" s="44"/>
      <c r="C39" s="44"/>
      <c r="D39" s="90"/>
      <c r="E39" s="44"/>
      <c r="F39" s="44"/>
      <c r="G39" s="44"/>
      <c r="H39" s="46"/>
    </row>
    <row r="40" spans="1:8" x14ac:dyDescent="0.25">
      <c r="A40" s="114"/>
      <c r="B40" s="44"/>
      <c r="C40" s="44"/>
      <c r="D40" s="90"/>
      <c r="E40" s="44"/>
      <c r="F40" s="44"/>
      <c r="G40" s="44"/>
      <c r="H40" s="46"/>
    </row>
    <row r="41" spans="1:8" x14ac:dyDescent="0.25">
      <c r="A41" s="114"/>
      <c r="B41" s="44"/>
      <c r="C41" s="44"/>
      <c r="D41" s="90"/>
      <c r="E41" s="44"/>
      <c r="F41" s="44"/>
      <c r="G41" s="44"/>
      <c r="H41" s="46"/>
    </row>
    <row r="42" spans="1:8" x14ac:dyDescent="0.25">
      <c r="A42" s="114"/>
      <c r="B42" s="44"/>
      <c r="C42" s="44"/>
      <c r="D42" s="90"/>
      <c r="E42" s="44"/>
      <c r="F42" s="44"/>
      <c r="G42" s="44"/>
      <c r="H42" s="46"/>
    </row>
    <row r="43" spans="1:8" x14ac:dyDescent="0.25">
      <c r="A43" s="114"/>
      <c r="B43" s="44"/>
      <c r="C43" s="44"/>
      <c r="D43" s="90"/>
      <c r="E43" s="44"/>
      <c r="F43" s="44"/>
      <c r="G43" s="44"/>
      <c r="H43" s="46"/>
    </row>
    <row r="44" spans="1:8" x14ac:dyDescent="0.25">
      <c r="A44" s="114"/>
      <c r="B44" s="44"/>
      <c r="C44" s="44"/>
      <c r="D44" s="90"/>
      <c r="E44" s="44"/>
      <c r="F44" s="44"/>
      <c r="G44" s="44"/>
      <c r="H44" s="46"/>
    </row>
    <row r="45" spans="1:8" x14ac:dyDescent="0.25">
      <c r="A45" s="114"/>
      <c r="B45" s="44"/>
      <c r="C45" s="44"/>
      <c r="D45" s="90"/>
      <c r="E45" s="44"/>
      <c r="F45" s="44"/>
      <c r="G45" s="44"/>
      <c r="H45" s="46"/>
    </row>
    <row r="46" spans="1:8" x14ac:dyDescent="0.25">
      <c r="A46" s="114"/>
      <c r="B46" s="44"/>
      <c r="C46" s="44"/>
      <c r="D46" s="90"/>
      <c r="E46" s="44"/>
      <c r="F46" s="44"/>
      <c r="G46" s="44"/>
      <c r="H46" s="46"/>
    </row>
    <row r="47" spans="1:8" x14ac:dyDescent="0.25">
      <c r="A47" s="114"/>
      <c r="B47" s="44"/>
      <c r="C47" s="44"/>
      <c r="D47" s="90"/>
      <c r="E47" s="44"/>
      <c r="F47" s="44"/>
      <c r="G47" s="44"/>
      <c r="H47" s="46"/>
    </row>
    <row r="48" spans="1:8" x14ac:dyDescent="0.25">
      <c r="A48" s="114"/>
      <c r="B48" s="44"/>
      <c r="C48" s="44"/>
      <c r="D48" s="90"/>
      <c r="E48" s="44"/>
      <c r="F48" s="44"/>
      <c r="G48" s="44"/>
      <c r="H48" s="46"/>
    </row>
    <row r="49" spans="1:8" x14ac:dyDescent="0.25">
      <c r="A49" s="114"/>
      <c r="B49" s="44"/>
      <c r="C49" s="44"/>
      <c r="D49" s="90"/>
      <c r="E49" s="44"/>
      <c r="F49" s="44"/>
      <c r="G49" s="44"/>
      <c r="H49" s="46"/>
    </row>
    <row r="50" spans="1:8" x14ac:dyDescent="0.25">
      <c r="A50" s="114"/>
      <c r="B50" s="44"/>
      <c r="C50" s="44"/>
      <c r="D50" s="90"/>
      <c r="E50" s="44"/>
      <c r="F50" s="44"/>
      <c r="G50" s="44"/>
      <c r="H50" s="46"/>
    </row>
    <row r="51" spans="1:8" x14ac:dyDescent="0.25">
      <c r="A51" s="114"/>
      <c r="B51" s="44"/>
      <c r="C51" s="44"/>
      <c r="D51" s="90"/>
      <c r="E51" s="44"/>
      <c r="F51" s="44"/>
      <c r="G51" s="44"/>
      <c r="H51" s="46"/>
    </row>
    <row r="52" spans="1:8" x14ac:dyDescent="0.25">
      <c r="A52" s="114"/>
      <c r="B52" s="44"/>
      <c r="C52" s="44"/>
      <c r="D52" s="90"/>
      <c r="E52" s="44"/>
      <c r="F52" s="44"/>
      <c r="G52" s="44"/>
      <c r="H52" s="46"/>
    </row>
    <row r="53" spans="1:8" x14ac:dyDescent="0.25">
      <c r="A53" s="114"/>
      <c r="B53" s="44"/>
      <c r="C53" s="44"/>
      <c r="D53" s="90"/>
      <c r="E53" s="44"/>
      <c r="F53" s="44"/>
      <c r="G53" s="44"/>
      <c r="H53" s="46"/>
    </row>
    <row r="54" spans="1:8" ht="14.4" thickBot="1" x14ac:dyDescent="0.3">
      <c r="A54" s="117"/>
      <c r="B54" s="103"/>
      <c r="C54" s="103"/>
      <c r="D54" s="93"/>
      <c r="E54" s="103"/>
      <c r="F54" s="103"/>
      <c r="G54" s="103"/>
      <c r="H54" s="53"/>
    </row>
    <row r="55" spans="1:8" ht="14.4" thickBot="1" x14ac:dyDescent="0.3">
      <c r="A55" s="502" t="s">
        <v>91</v>
      </c>
      <c r="B55" s="503"/>
      <c r="C55" s="503"/>
      <c r="D55" s="503"/>
      <c r="E55" s="503"/>
      <c r="F55" s="503"/>
      <c r="G55" s="504"/>
      <c r="H55" s="95"/>
    </row>
    <row r="56" spans="1:8" x14ac:dyDescent="0.25">
      <c r="A56" s="506" t="str">
        <f>A1</f>
        <v>TENDER FOR REFURBISHMENT OF MAGALIES RESERVOIR</v>
      </c>
      <c r="B56" s="506"/>
      <c r="C56" s="506"/>
      <c r="D56" s="506"/>
      <c r="E56" s="506"/>
      <c r="F56" s="506"/>
      <c r="G56" s="506"/>
      <c r="H56" s="506"/>
    </row>
    <row r="57" spans="1:8" x14ac:dyDescent="0.25">
      <c r="A57" s="506" t="s">
        <v>1398</v>
      </c>
      <c r="B57" s="506"/>
      <c r="C57" s="506"/>
      <c r="D57" s="506"/>
      <c r="E57" s="506"/>
      <c r="F57" s="506"/>
      <c r="G57" s="506"/>
      <c r="H57" s="506"/>
    </row>
    <row r="58" spans="1:8" ht="14.4" thickBot="1" x14ac:dyDescent="0.3">
      <c r="A58" s="506" t="s">
        <v>194</v>
      </c>
      <c r="B58" s="506"/>
      <c r="C58" s="506"/>
      <c r="D58" s="506"/>
      <c r="E58" s="506"/>
      <c r="F58" s="506"/>
      <c r="G58" s="506"/>
      <c r="H58" s="506"/>
    </row>
    <row r="59" spans="1:8" ht="14.4" thickBot="1" x14ac:dyDescent="0.3">
      <c r="A59" s="507" t="s">
        <v>3</v>
      </c>
      <c r="B59" s="495" t="s">
        <v>4</v>
      </c>
      <c r="C59" s="495" t="s">
        <v>5</v>
      </c>
      <c r="D59" s="495" t="s">
        <v>6</v>
      </c>
      <c r="E59" s="495" t="s">
        <v>7</v>
      </c>
      <c r="F59" s="495" t="s">
        <v>8</v>
      </c>
      <c r="G59" s="514" t="s">
        <v>9</v>
      </c>
      <c r="H59" s="41" t="s">
        <v>10</v>
      </c>
    </row>
    <row r="60" spans="1:8" ht="14.4" thickBot="1" x14ac:dyDescent="0.3">
      <c r="A60" s="508"/>
      <c r="B60" s="496"/>
      <c r="C60" s="496"/>
      <c r="D60" s="496"/>
      <c r="E60" s="496"/>
      <c r="F60" s="496"/>
      <c r="G60" s="496"/>
      <c r="H60" s="43" t="s">
        <v>11</v>
      </c>
    </row>
    <row r="61" spans="1:8" ht="41.4" x14ac:dyDescent="0.25">
      <c r="A61" s="114"/>
      <c r="B61" s="44"/>
      <c r="C61" s="44"/>
      <c r="D61" s="89" t="s">
        <v>842</v>
      </c>
      <c r="E61" s="44"/>
      <c r="F61" s="44"/>
      <c r="G61" s="44"/>
      <c r="H61" s="46"/>
    </row>
    <row r="62" spans="1:8" x14ac:dyDescent="0.25">
      <c r="A62" s="114"/>
      <c r="B62" s="44"/>
      <c r="C62" s="44"/>
      <c r="D62" s="90"/>
      <c r="E62" s="44"/>
      <c r="F62" s="44"/>
      <c r="G62" s="44"/>
      <c r="H62" s="46"/>
    </row>
    <row r="63" spans="1:8" ht="27.6" x14ac:dyDescent="0.25">
      <c r="A63" s="47">
        <v>5.5</v>
      </c>
      <c r="B63" s="44">
        <v>502.01</v>
      </c>
      <c r="C63" s="44"/>
      <c r="D63" s="89" t="s">
        <v>205</v>
      </c>
      <c r="E63" s="44"/>
      <c r="F63" s="44"/>
      <c r="G63" s="44"/>
      <c r="H63" s="46"/>
    </row>
    <row r="64" spans="1:8" x14ac:dyDescent="0.25">
      <c r="A64" s="114"/>
      <c r="B64" s="44"/>
      <c r="C64" s="44"/>
      <c r="D64" s="90"/>
      <c r="E64" s="44"/>
      <c r="F64" s="44"/>
      <c r="G64" s="104"/>
      <c r="H64" s="46"/>
    </row>
    <row r="65" spans="1:8" x14ac:dyDescent="0.25">
      <c r="A65" s="114" t="s">
        <v>206</v>
      </c>
      <c r="B65" s="44" t="s">
        <v>207</v>
      </c>
      <c r="C65" s="44" t="s">
        <v>5</v>
      </c>
      <c r="D65" s="90" t="s">
        <v>208</v>
      </c>
      <c r="E65" s="44" t="s">
        <v>29</v>
      </c>
      <c r="F65" s="44">
        <v>75</v>
      </c>
      <c r="G65" s="104"/>
      <c r="H65" s="46"/>
    </row>
    <row r="66" spans="1:8" x14ac:dyDescent="0.25">
      <c r="A66" s="114"/>
      <c r="B66" s="44"/>
      <c r="C66" s="44"/>
      <c r="D66" s="90"/>
      <c r="E66" s="44"/>
      <c r="F66" s="44"/>
      <c r="G66" s="104"/>
      <c r="H66" s="46"/>
    </row>
    <row r="67" spans="1:8" ht="27.6" x14ac:dyDescent="0.25">
      <c r="A67" s="47">
        <v>5.6</v>
      </c>
      <c r="B67" s="79">
        <v>502.02</v>
      </c>
      <c r="C67" s="44"/>
      <c r="D67" s="89" t="s">
        <v>209</v>
      </c>
      <c r="E67" s="44"/>
      <c r="F67" s="44"/>
      <c r="G67" s="104"/>
      <c r="H67" s="46"/>
    </row>
    <row r="68" spans="1:8" x14ac:dyDescent="0.25">
      <c r="A68" s="114"/>
      <c r="B68" s="10"/>
      <c r="C68" s="44"/>
      <c r="D68" s="90"/>
      <c r="E68" s="44"/>
      <c r="F68" s="44"/>
      <c r="G68" s="104"/>
      <c r="H68" s="46"/>
    </row>
    <row r="69" spans="1:8" x14ac:dyDescent="0.25">
      <c r="A69" s="114" t="s">
        <v>210</v>
      </c>
      <c r="B69" s="10" t="s">
        <v>211</v>
      </c>
      <c r="C69" s="44"/>
      <c r="D69" s="90" t="s">
        <v>212</v>
      </c>
      <c r="E69" s="44" t="s">
        <v>29</v>
      </c>
      <c r="F69" s="44">
        <v>7.5</v>
      </c>
      <c r="G69" s="104"/>
      <c r="H69" s="46"/>
    </row>
    <row r="70" spans="1:8" x14ac:dyDescent="0.25">
      <c r="A70" s="114"/>
      <c r="B70" s="10"/>
      <c r="C70" s="44"/>
      <c r="D70" s="90"/>
      <c r="E70" s="44"/>
      <c r="F70" s="44"/>
      <c r="G70" s="104"/>
      <c r="H70" s="46"/>
    </row>
    <row r="71" spans="1:8" x14ac:dyDescent="0.25">
      <c r="A71" s="114" t="s">
        <v>213</v>
      </c>
      <c r="B71" s="10" t="s">
        <v>214</v>
      </c>
      <c r="C71" s="44"/>
      <c r="D71" s="90" t="s">
        <v>215</v>
      </c>
      <c r="E71" s="44" t="s">
        <v>119</v>
      </c>
      <c r="F71" s="44">
        <v>75</v>
      </c>
      <c r="G71" s="104"/>
      <c r="H71" s="46"/>
    </row>
    <row r="72" spans="1:8" x14ac:dyDescent="0.25">
      <c r="A72" s="114"/>
      <c r="B72" s="44"/>
      <c r="C72" s="44"/>
      <c r="D72" s="90"/>
      <c r="E72" s="44"/>
      <c r="F72" s="44"/>
      <c r="G72" s="104"/>
      <c r="H72" s="46"/>
    </row>
    <row r="73" spans="1:8" ht="41.4" x14ac:dyDescent="0.25">
      <c r="A73" s="47">
        <v>5.7</v>
      </c>
      <c r="B73" s="44">
        <v>502.16</v>
      </c>
      <c r="C73" s="44"/>
      <c r="D73" s="89" t="s">
        <v>216</v>
      </c>
      <c r="E73" s="44"/>
      <c r="F73" s="44"/>
      <c r="G73" s="44"/>
      <c r="H73" s="46"/>
    </row>
    <row r="74" spans="1:8" x14ac:dyDescent="0.25">
      <c r="A74" s="114"/>
      <c r="B74" s="44"/>
      <c r="C74" s="44"/>
      <c r="D74" s="90"/>
      <c r="E74" s="44"/>
      <c r="F74" s="44"/>
      <c r="G74" s="44"/>
      <c r="H74" s="46"/>
    </row>
    <row r="75" spans="1:8" ht="55.2" customHeight="1" x14ac:dyDescent="0.25">
      <c r="A75" s="114" t="s">
        <v>217</v>
      </c>
      <c r="B75" s="10" t="s">
        <v>218</v>
      </c>
      <c r="C75" s="10"/>
      <c r="D75" s="58" t="s">
        <v>219</v>
      </c>
      <c r="E75" s="10" t="s">
        <v>20</v>
      </c>
      <c r="F75" s="10">
        <v>1</v>
      </c>
      <c r="G75" s="106"/>
      <c r="H75" s="46"/>
    </row>
    <row r="76" spans="1:8" x14ac:dyDescent="0.25">
      <c r="A76" s="114"/>
      <c r="B76" s="44"/>
      <c r="C76" s="44"/>
      <c r="D76" s="90"/>
      <c r="E76" s="44"/>
      <c r="F76" s="44"/>
      <c r="G76" s="104"/>
      <c r="H76" s="46"/>
    </row>
    <row r="77" spans="1:8" ht="41.4" x14ac:dyDescent="0.25">
      <c r="A77" s="114" t="s">
        <v>220</v>
      </c>
      <c r="B77" s="10" t="s">
        <v>221</v>
      </c>
      <c r="C77" s="10"/>
      <c r="D77" s="49" t="s">
        <v>222</v>
      </c>
      <c r="E77" s="10" t="s">
        <v>20</v>
      </c>
      <c r="F77" s="10">
        <v>1</v>
      </c>
      <c r="G77" s="106"/>
      <c r="H77" s="46"/>
    </row>
    <row r="78" spans="1:8" x14ac:dyDescent="0.25">
      <c r="A78" s="114"/>
      <c r="B78" s="44"/>
      <c r="C78" s="44"/>
      <c r="D78" s="90"/>
      <c r="E78" s="44"/>
      <c r="F78" s="44"/>
      <c r="G78" s="104"/>
      <c r="H78" s="46"/>
    </row>
    <row r="79" spans="1:8" ht="41.4" x14ac:dyDescent="0.25">
      <c r="A79" s="114" t="s">
        <v>1005</v>
      </c>
      <c r="B79" s="44" t="s">
        <v>1081</v>
      </c>
      <c r="C79" s="44"/>
      <c r="D79" s="90" t="s">
        <v>225</v>
      </c>
      <c r="E79" s="44" t="s">
        <v>29</v>
      </c>
      <c r="F79" s="44">
        <v>2.5</v>
      </c>
      <c r="G79" s="104"/>
      <c r="H79" s="46"/>
    </row>
    <row r="80" spans="1:8" x14ac:dyDescent="0.25">
      <c r="A80" s="114"/>
      <c r="B80" s="44"/>
      <c r="C80" s="44"/>
      <c r="D80" s="90"/>
      <c r="E80" s="44"/>
      <c r="F80" s="44"/>
      <c r="G80" s="104"/>
      <c r="H80" s="46"/>
    </row>
    <row r="81" spans="1:8" ht="27.6" x14ac:dyDescent="0.25">
      <c r="A81" s="114" t="s">
        <v>1006</v>
      </c>
      <c r="B81" s="44" t="s">
        <v>1009</v>
      </c>
      <c r="C81" s="44"/>
      <c r="D81" s="90" t="s">
        <v>1062</v>
      </c>
      <c r="E81" s="44"/>
      <c r="F81" s="44"/>
      <c r="G81" s="104"/>
      <c r="H81" s="46"/>
    </row>
    <row r="82" spans="1:8" x14ac:dyDescent="0.25">
      <c r="A82" s="114"/>
      <c r="B82" s="44"/>
      <c r="C82" s="44"/>
      <c r="D82" s="90"/>
      <c r="E82" s="44"/>
      <c r="F82" s="44"/>
      <c r="G82" s="104"/>
      <c r="H82" s="46"/>
    </row>
    <row r="83" spans="1:8" ht="27.6" x14ac:dyDescent="0.25">
      <c r="A83" s="114" t="s">
        <v>228</v>
      </c>
      <c r="B83" s="44" t="s">
        <v>1274</v>
      </c>
      <c r="C83" s="44"/>
      <c r="D83" s="90" t="s">
        <v>880</v>
      </c>
      <c r="E83" s="44" t="s">
        <v>29</v>
      </c>
      <c r="F83" s="44">
        <v>1</v>
      </c>
      <c r="G83" s="104"/>
      <c r="H83" s="46"/>
    </row>
    <row r="84" spans="1:8" x14ac:dyDescent="0.25">
      <c r="A84" s="114"/>
      <c r="B84" s="44"/>
      <c r="C84" s="44"/>
      <c r="D84" s="90"/>
      <c r="E84" s="44"/>
      <c r="F84" s="44"/>
      <c r="G84" s="104"/>
      <c r="H84" s="46"/>
    </row>
    <row r="85" spans="1:8" ht="57.6" customHeight="1" x14ac:dyDescent="0.25">
      <c r="A85" s="47" t="s">
        <v>1007</v>
      </c>
      <c r="B85" s="44" t="s">
        <v>1082</v>
      </c>
      <c r="C85" s="44"/>
      <c r="D85" s="89" t="s">
        <v>223</v>
      </c>
      <c r="E85" s="44"/>
      <c r="F85" s="44"/>
      <c r="G85" s="104"/>
      <c r="H85" s="46"/>
    </row>
    <row r="86" spans="1:8" ht="82.8" x14ac:dyDescent="0.25">
      <c r="A86" s="114" t="s">
        <v>232</v>
      </c>
      <c r="B86" s="44" t="s">
        <v>1063</v>
      </c>
      <c r="C86" s="44"/>
      <c r="D86" s="90" t="s">
        <v>224</v>
      </c>
      <c r="E86" s="44" t="s">
        <v>31</v>
      </c>
      <c r="F86" s="44">
        <v>1</v>
      </c>
      <c r="G86" s="104">
        <f>175000/2</f>
        <v>87500</v>
      </c>
      <c r="H86" s="46">
        <f>G86*F86</f>
        <v>87500</v>
      </c>
    </row>
    <row r="87" spans="1:8" x14ac:dyDescent="0.25">
      <c r="A87" s="114"/>
      <c r="B87" s="44"/>
      <c r="C87" s="44"/>
      <c r="D87" s="90"/>
      <c r="E87" s="44"/>
      <c r="F87" s="44"/>
      <c r="G87" s="44"/>
      <c r="H87" s="46"/>
    </row>
    <row r="88" spans="1:8" ht="41.4" x14ac:dyDescent="0.25">
      <c r="A88" s="114" t="s">
        <v>1008</v>
      </c>
      <c r="B88" s="44" t="s">
        <v>1083</v>
      </c>
      <c r="C88" s="44"/>
      <c r="D88" s="49" t="s">
        <v>889</v>
      </c>
      <c r="E88" s="66" t="s">
        <v>65</v>
      </c>
      <c r="F88" s="143">
        <f>H86</f>
        <v>87500</v>
      </c>
      <c r="G88" s="160"/>
      <c r="H88" s="46"/>
    </row>
    <row r="89" spans="1:8" x14ac:dyDescent="0.25">
      <c r="A89" s="114"/>
      <c r="B89" s="44"/>
      <c r="C89" s="44"/>
      <c r="D89" s="90"/>
      <c r="E89" s="44"/>
      <c r="F89" s="44"/>
      <c r="G89" s="44"/>
      <c r="H89" s="46"/>
    </row>
    <row r="90" spans="1:8" x14ac:dyDescent="0.25">
      <c r="A90" s="114"/>
      <c r="B90" s="44"/>
      <c r="C90" s="44"/>
      <c r="D90" s="90"/>
      <c r="E90" s="44"/>
      <c r="F90" s="44"/>
      <c r="G90" s="104"/>
      <c r="H90" s="46"/>
    </row>
    <row r="91" spans="1:8" x14ac:dyDescent="0.25">
      <c r="A91" s="114"/>
      <c r="B91" s="44"/>
      <c r="C91" s="44"/>
      <c r="D91" s="90"/>
      <c r="E91" s="44"/>
      <c r="F91" s="44"/>
      <c r="G91" s="104"/>
      <c r="H91" s="46"/>
    </row>
    <row r="92" spans="1:8" x14ac:dyDescent="0.25">
      <c r="A92" s="114"/>
      <c r="B92" s="44"/>
      <c r="C92" s="44"/>
      <c r="D92" s="90"/>
      <c r="E92" s="44"/>
      <c r="F92" s="44"/>
      <c r="G92" s="44"/>
      <c r="H92" s="46"/>
    </row>
    <row r="93" spans="1:8" x14ac:dyDescent="0.25">
      <c r="A93" s="114"/>
      <c r="B93" s="44"/>
      <c r="C93" s="44"/>
      <c r="D93" s="90"/>
      <c r="E93" s="44"/>
      <c r="F93" s="44"/>
      <c r="G93" s="44"/>
      <c r="H93" s="46"/>
    </row>
    <row r="94" spans="1:8" x14ac:dyDescent="0.25">
      <c r="A94" s="114"/>
      <c r="B94" s="44"/>
      <c r="C94" s="44"/>
      <c r="D94" s="90"/>
      <c r="E94" s="44"/>
      <c r="F94" s="44"/>
      <c r="G94" s="44"/>
      <c r="H94" s="46"/>
    </row>
    <row r="95" spans="1:8" x14ac:dyDescent="0.25">
      <c r="A95" s="114"/>
      <c r="B95" s="44"/>
      <c r="C95" s="44"/>
      <c r="D95" s="90"/>
      <c r="E95" s="44"/>
      <c r="F95" s="44"/>
      <c r="G95" s="44"/>
      <c r="H95" s="46"/>
    </row>
    <row r="96" spans="1:8" x14ac:dyDescent="0.25">
      <c r="A96" s="114"/>
      <c r="B96" s="44"/>
      <c r="C96" s="44"/>
      <c r="D96" s="90"/>
      <c r="E96" s="44"/>
      <c r="F96" s="44"/>
      <c r="G96" s="44"/>
      <c r="H96" s="46"/>
    </row>
    <row r="97" spans="1:8" x14ac:dyDescent="0.25">
      <c r="A97" s="114"/>
      <c r="B97" s="44"/>
      <c r="C97" s="44"/>
      <c r="D97" s="90"/>
      <c r="E97" s="44"/>
      <c r="F97" s="44"/>
      <c r="G97" s="44"/>
      <c r="H97" s="46"/>
    </row>
    <row r="98" spans="1:8" x14ac:dyDescent="0.25">
      <c r="A98" s="114"/>
      <c r="B98" s="44"/>
      <c r="C98" s="44"/>
      <c r="D98" s="90"/>
      <c r="E98" s="44"/>
      <c r="F98" s="44"/>
      <c r="G98" s="44"/>
      <c r="H98" s="46"/>
    </row>
    <row r="99" spans="1:8" x14ac:dyDescent="0.25">
      <c r="A99" s="114"/>
      <c r="B99" s="44"/>
      <c r="C99" s="44"/>
      <c r="D99" s="90"/>
      <c r="E99" s="44"/>
      <c r="F99" s="44"/>
      <c r="G99" s="44"/>
      <c r="H99" s="46"/>
    </row>
    <row r="100" spans="1:8" x14ac:dyDescent="0.25">
      <c r="A100" s="190"/>
      <c r="B100" s="102"/>
      <c r="C100" s="102"/>
      <c r="D100" s="36"/>
      <c r="E100" s="102"/>
      <c r="F100" s="102"/>
      <c r="G100" s="102"/>
      <c r="H100" s="46"/>
    </row>
    <row r="101" spans="1:8" x14ac:dyDescent="0.25">
      <c r="A101" s="190"/>
      <c r="B101" s="102"/>
      <c r="C101" s="102"/>
      <c r="D101" s="36"/>
      <c r="E101" s="102"/>
      <c r="F101" s="102"/>
      <c r="G101" s="102"/>
      <c r="H101" s="46"/>
    </row>
    <row r="102" spans="1:8" x14ac:dyDescent="0.25">
      <c r="A102" s="190"/>
      <c r="B102" s="102"/>
      <c r="C102" s="102"/>
      <c r="D102" s="36"/>
      <c r="E102" s="102"/>
      <c r="F102" s="102"/>
      <c r="G102" s="102"/>
      <c r="H102" s="46"/>
    </row>
    <row r="103" spans="1:8" x14ac:dyDescent="0.25">
      <c r="A103" s="190"/>
      <c r="B103" s="102"/>
      <c r="C103" s="102"/>
      <c r="D103" s="36"/>
      <c r="E103" s="102"/>
      <c r="F103" s="102"/>
      <c r="G103" s="102"/>
      <c r="H103" s="46"/>
    </row>
    <row r="104" spans="1:8" x14ac:dyDescent="0.25">
      <c r="A104" s="190"/>
      <c r="B104" s="102"/>
      <c r="C104" s="102"/>
      <c r="D104" s="36"/>
      <c r="E104" s="102"/>
      <c r="F104" s="102"/>
      <c r="G104" s="102"/>
      <c r="H104" s="46"/>
    </row>
    <row r="105" spans="1:8" x14ac:dyDescent="0.25">
      <c r="A105" s="190"/>
      <c r="B105" s="102"/>
      <c r="C105" s="102"/>
      <c r="D105" s="36"/>
      <c r="E105" s="102"/>
      <c r="F105" s="102"/>
      <c r="G105" s="102"/>
      <c r="H105" s="46"/>
    </row>
    <row r="106" spans="1:8" x14ac:dyDescent="0.25">
      <c r="A106" s="190"/>
      <c r="B106" s="102"/>
      <c r="C106" s="102"/>
      <c r="D106" s="36"/>
      <c r="E106" s="102"/>
      <c r="F106" s="102"/>
      <c r="G106" s="102"/>
      <c r="H106" s="46"/>
    </row>
    <row r="107" spans="1:8" x14ac:dyDescent="0.25">
      <c r="A107" s="190"/>
      <c r="B107" s="102"/>
      <c r="C107" s="102"/>
      <c r="D107" s="36"/>
      <c r="E107" s="102"/>
      <c r="F107" s="102"/>
      <c r="G107" s="102"/>
      <c r="H107" s="46"/>
    </row>
    <row r="108" spans="1:8" x14ac:dyDescent="0.25">
      <c r="A108" s="190"/>
      <c r="B108" s="102"/>
      <c r="C108" s="102"/>
      <c r="D108" s="36"/>
      <c r="E108" s="102"/>
      <c r="F108" s="102"/>
      <c r="G108" s="102"/>
      <c r="H108" s="46"/>
    </row>
    <row r="109" spans="1:8" ht="14.4" thickBot="1" x14ac:dyDescent="0.3">
      <c r="A109" s="117"/>
      <c r="B109" s="103"/>
      <c r="C109" s="103"/>
      <c r="D109" s="93"/>
      <c r="E109" s="103"/>
      <c r="F109" s="103"/>
      <c r="G109" s="103"/>
      <c r="H109" s="53"/>
    </row>
    <row r="110" spans="1:8" ht="14.4" thickBot="1" x14ac:dyDescent="0.3">
      <c r="A110" s="502" t="s">
        <v>91</v>
      </c>
      <c r="B110" s="503"/>
      <c r="C110" s="503"/>
      <c r="D110" s="503"/>
      <c r="E110" s="503"/>
      <c r="F110" s="503"/>
      <c r="G110" s="504"/>
      <c r="H110" s="95"/>
    </row>
    <row r="111" spans="1:8" x14ac:dyDescent="0.25">
      <c r="A111" s="506" t="str">
        <f>A56</f>
        <v>TENDER FOR REFURBISHMENT OF MAGALIES RESERVOIR</v>
      </c>
      <c r="B111" s="506"/>
      <c r="C111" s="506"/>
      <c r="D111" s="506"/>
      <c r="E111" s="506"/>
      <c r="F111" s="506"/>
      <c r="G111" s="506"/>
      <c r="H111" s="506"/>
    </row>
    <row r="112" spans="1:8" x14ac:dyDescent="0.25">
      <c r="A112" s="506" t="s">
        <v>1398</v>
      </c>
      <c r="B112" s="506"/>
      <c r="C112" s="506"/>
      <c r="D112" s="506"/>
      <c r="E112" s="506"/>
      <c r="F112" s="506"/>
      <c r="G112" s="506"/>
      <c r="H112" s="506"/>
    </row>
    <row r="113" spans="1:8" ht="14.4" thickBot="1" x14ac:dyDescent="0.3">
      <c r="A113" s="506" t="s">
        <v>194</v>
      </c>
      <c r="B113" s="506"/>
      <c r="C113" s="506"/>
      <c r="D113" s="506"/>
      <c r="E113" s="506"/>
      <c r="F113" s="506"/>
      <c r="G113" s="506"/>
      <c r="H113" s="506"/>
    </row>
    <row r="114" spans="1:8" ht="14.4" thickBot="1" x14ac:dyDescent="0.3">
      <c r="A114" s="507" t="s">
        <v>3</v>
      </c>
      <c r="B114" s="495" t="s">
        <v>4</v>
      </c>
      <c r="C114" s="495" t="s">
        <v>5</v>
      </c>
      <c r="D114" s="495" t="s">
        <v>6</v>
      </c>
      <c r="E114" s="495" t="s">
        <v>7</v>
      </c>
      <c r="F114" s="495" t="s">
        <v>8</v>
      </c>
      <c r="G114" s="514" t="s">
        <v>9</v>
      </c>
      <c r="H114" s="41" t="s">
        <v>10</v>
      </c>
    </row>
    <row r="115" spans="1:8" ht="14.4" thickBot="1" x14ac:dyDescent="0.3">
      <c r="A115" s="508"/>
      <c r="B115" s="496"/>
      <c r="C115" s="496"/>
      <c r="D115" s="496"/>
      <c r="E115" s="496"/>
      <c r="F115" s="496"/>
      <c r="G115" s="496"/>
      <c r="H115" s="43" t="s">
        <v>11</v>
      </c>
    </row>
    <row r="116" spans="1:8" x14ac:dyDescent="0.25">
      <c r="A116" s="114"/>
      <c r="B116" s="44"/>
      <c r="C116" s="44"/>
      <c r="D116" s="89" t="s">
        <v>226</v>
      </c>
      <c r="E116" s="44"/>
      <c r="F116" s="44"/>
      <c r="G116" s="44"/>
      <c r="H116" s="46"/>
    </row>
    <row r="117" spans="1:8" x14ac:dyDescent="0.25">
      <c r="A117" s="114"/>
      <c r="B117" s="44"/>
      <c r="C117" s="44"/>
      <c r="D117" s="90"/>
      <c r="E117" s="44"/>
      <c r="F117" s="44"/>
      <c r="G117" s="44"/>
      <c r="H117" s="46"/>
    </row>
    <row r="118" spans="1:8" x14ac:dyDescent="0.25">
      <c r="A118" s="47">
        <v>5.1100000000000003</v>
      </c>
      <c r="B118" s="44">
        <v>504.02</v>
      </c>
      <c r="C118" s="44"/>
      <c r="D118" s="89" t="s">
        <v>227</v>
      </c>
      <c r="E118" s="44"/>
      <c r="F118" s="44"/>
      <c r="G118" s="44"/>
      <c r="H118" s="46"/>
    </row>
    <row r="119" spans="1:8" x14ac:dyDescent="0.25">
      <c r="A119" s="114"/>
      <c r="B119" s="44"/>
      <c r="C119" s="44"/>
      <c r="D119" s="90"/>
      <c r="E119" s="44"/>
      <c r="F119" s="44"/>
      <c r="G119" s="44"/>
      <c r="H119" s="46"/>
    </row>
    <row r="120" spans="1:8" ht="55.2" customHeight="1" x14ac:dyDescent="0.25">
      <c r="A120" s="114" t="s">
        <v>236</v>
      </c>
      <c r="B120" s="10" t="s">
        <v>229</v>
      </c>
      <c r="C120" s="10"/>
      <c r="D120" s="58" t="s">
        <v>230</v>
      </c>
      <c r="E120" s="10" t="s">
        <v>119</v>
      </c>
      <c r="F120" s="10">
        <v>50</v>
      </c>
      <c r="G120" s="106"/>
      <c r="H120" s="46"/>
    </row>
    <row r="121" spans="1:8" x14ac:dyDescent="0.25">
      <c r="A121" s="114"/>
      <c r="B121" s="44"/>
      <c r="C121" s="44"/>
      <c r="D121" s="90"/>
      <c r="E121" s="44"/>
      <c r="F121" s="44"/>
      <c r="G121" s="44"/>
      <c r="H121" s="46"/>
    </row>
    <row r="122" spans="1:8" x14ac:dyDescent="0.25">
      <c r="A122" s="178">
        <v>5.12</v>
      </c>
      <c r="B122" s="79">
        <v>504.04</v>
      </c>
      <c r="C122" s="44"/>
      <c r="D122" s="89" t="s">
        <v>231</v>
      </c>
      <c r="E122" s="44"/>
      <c r="F122" s="44"/>
      <c r="G122" s="44"/>
      <c r="H122" s="46"/>
    </row>
    <row r="123" spans="1:8" x14ac:dyDescent="0.25">
      <c r="A123" s="114"/>
      <c r="B123" s="44"/>
      <c r="C123" s="44"/>
      <c r="D123" s="90"/>
      <c r="E123" s="44"/>
      <c r="F123" s="44"/>
      <c r="G123" s="44"/>
      <c r="H123" s="46"/>
    </row>
    <row r="124" spans="1:8" ht="69" x14ac:dyDescent="0.25">
      <c r="A124" s="114" t="s">
        <v>262</v>
      </c>
      <c r="B124" s="10" t="s">
        <v>233</v>
      </c>
      <c r="C124" s="313" t="s">
        <v>5</v>
      </c>
      <c r="D124" s="49" t="s">
        <v>234</v>
      </c>
      <c r="E124" s="10" t="s">
        <v>119</v>
      </c>
      <c r="F124" s="10">
        <v>50</v>
      </c>
      <c r="G124" s="106"/>
      <c r="H124" s="46"/>
    </row>
    <row r="125" spans="1:8" x14ac:dyDescent="0.25">
      <c r="A125" s="114"/>
      <c r="B125" s="44"/>
      <c r="C125" s="44"/>
      <c r="D125" s="90"/>
      <c r="E125" s="44"/>
      <c r="F125" s="44"/>
      <c r="G125" s="104"/>
      <c r="H125" s="46"/>
    </row>
    <row r="126" spans="1:8" ht="55.2" x14ac:dyDescent="0.25">
      <c r="A126" s="47">
        <v>5.13</v>
      </c>
      <c r="B126" s="336">
        <v>504.05</v>
      </c>
      <c r="C126" s="44"/>
      <c r="D126" s="89" t="s">
        <v>235</v>
      </c>
      <c r="E126" s="44"/>
      <c r="F126" s="44"/>
      <c r="G126" s="104"/>
      <c r="H126" s="46"/>
    </row>
    <row r="127" spans="1:8" x14ac:dyDescent="0.25">
      <c r="A127" s="114"/>
      <c r="B127" s="44"/>
      <c r="C127" s="44"/>
      <c r="D127" s="90"/>
      <c r="E127" s="44"/>
      <c r="F127" s="44"/>
      <c r="G127" s="104"/>
      <c r="H127" s="46"/>
    </row>
    <row r="128" spans="1:8" x14ac:dyDescent="0.25">
      <c r="A128" s="114" t="s">
        <v>1115</v>
      </c>
      <c r="B128" s="44" t="s">
        <v>237</v>
      </c>
      <c r="C128" s="44" t="s">
        <v>5</v>
      </c>
      <c r="D128" s="90" t="s">
        <v>238</v>
      </c>
      <c r="E128" s="44" t="s">
        <v>29</v>
      </c>
      <c r="F128" s="44">
        <f>F124*0.5*1</f>
        <v>25</v>
      </c>
      <c r="G128" s="104"/>
      <c r="H128" s="46"/>
    </row>
    <row r="129" spans="1:8" x14ac:dyDescent="0.25">
      <c r="A129" s="114"/>
      <c r="B129" s="44"/>
      <c r="C129" s="44"/>
      <c r="D129" s="90"/>
      <c r="E129" s="44"/>
      <c r="F129" s="44"/>
      <c r="G129" s="104"/>
      <c r="H129" s="46"/>
    </row>
    <row r="130" spans="1:8" ht="27.6" x14ac:dyDescent="0.25">
      <c r="A130" s="114" t="s">
        <v>1116</v>
      </c>
      <c r="B130" s="10" t="s">
        <v>239</v>
      </c>
      <c r="C130" s="313" t="s">
        <v>5</v>
      </c>
      <c r="D130" s="49" t="s">
        <v>240</v>
      </c>
      <c r="E130" s="10" t="s">
        <v>100</v>
      </c>
      <c r="F130" s="10">
        <f>(F124*1.5)</f>
        <v>75</v>
      </c>
      <c r="G130" s="106"/>
      <c r="H130" s="46"/>
    </row>
    <row r="131" spans="1:8" x14ac:dyDescent="0.25">
      <c r="A131" s="114"/>
      <c r="B131" s="44"/>
      <c r="C131" s="44"/>
      <c r="D131" s="90"/>
      <c r="E131" s="44"/>
      <c r="F131" s="44"/>
      <c r="G131" s="104"/>
      <c r="H131" s="46"/>
    </row>
    <row r="132" spans="1:8" ht="72" customHeight="1" x14ac:dyDescent="0.25">
      <c r="A132" s="114" t="s">
        <v>1117</v>
      </c>
      <c r="B132" s="10" t="s">
        <v>241</v>
      </c>
      <c r="C132" s="313" t="s">
        <v>5</v>
      </c>
      <c r="D132" s="58" t="s">
        <v>1149</v>
      </c>
      <c r="E132" s="10" t="s">
        <v>29</v>
      </c>
      <c r="F132" s="10">
        <f>F124*1.5*0.15*1.1</f>
        <v>12.375000000000002</v>
      </c>
      <c r="G132" s="106"/>
      <c r="H132" s="46"/>
    </row>
    <row r="133" spans="1:8" x14ac:dyDescent="0.25">
      <c r="A133" s="114"/>
      <c r="B133" s="44"/>
      <c r="C133" s="44"/>
      <c r="D133" s="90"/>
      <c r="E133" s="44"/>
      <c r="F133" s="44"/>
      <c r="G133" s="44"/>
      <c r="H133" s="46"/>
    </row>
    <row r="134" spans="1:8" ht="27.6" x14ac:dyDescent="0.25">
      <c r="A134" s="114" t="s">
        <v>1118</v>
      </c>
      <c r="B134" s="44" t="s">
        <v>242</v>
      </c>
      <c r="C134" s="44" t="s">
        <v>5</v>
      </c>
      <c r="D134" s="90" t="s">
        <v>243</v>
      </c>
      <c r="E134" s="44"/>
      <c r="F134" s="44"/>
      <c r="G134" s="44"/>
      <c r="H134" s="46"/>
    </row>
    <row r="135" spans="1:8" x14ac:dyDescent="0.25">
      <c r="A135" s="114"/>
      <c r="B135" s="44"/>
      <c r="C135" s="44"/>
      <c r="D135" s="90"/>
      <c r="E135" s="44"/>
      <c r="F135" s="44"/>
      <c r="G135" s="44"/>
      <c r="H135" s="46"/>
    </row>
    <row r="136" spans="1:8" ht="41.4" x14ac:dyDescent="0.25">
      <c r="A136" s="114" t="s">
        <v>1119</v>
      </c>
      <c r="B136" s="10" t="s">
        <v>244</v>
      </c>
      <c r="C136" s="313" t="s">
        <v>5</v>
      </c>
      <c r="D136" s="49" t="s">
        <v>245</v>
      </c>
      <c r="E136" s="10" t="s">
        <v>100</v>
      </c>
      <c r="F136" s="10">
        <f>440*0.15*0.5</f>
        <v>33</v>
      </c>
      <c r="G136" s="106"/>
      <c r="H136" s="46"/>
    </row>
    <row r="137" spans="1:8" x14ac:dyDescent="0.25">
      <c r="A137" s="114"/>
      <c r="B137" s="44"/>
      <c r="C137" s="44"/>
      <c r="D137" s="90"/>
      <c r="E137" s="44"/>
      <c r="F137" s="44"/>
      <c r="G137" s="104"/>
      <c r="H137" s="46"/>
    </row>
    <row r="138" spans="1:8" x14ac:dyDescent="0.25">
      <c r="A138" s="114" t="s">
        <v>1120</v>
      </c>
      <c r="B138" s="44" t="s">
        <v>246</v>
      </c>
      <c r="C138" s="44"/>
      <c r="D138" s="90" t="s">
        <v>247</v>
      </c>
      <c r="E138" s="44" t="s">
        <v>100</v>
      </c>
      <c r="F138" s="44">
        <v>3</v>
      </c>
      <c r="G138" s="104"/>
      <c r="H138" s="46"/>
    </row>
    <row r="139" spans="1:8" x14ac:dyDescent="0.25">
      <c r="A139" s="114"/>
      <c r="B139" s="44"/>
      <c r="C139" s="44"/>
      <c r="D139" s="90"/>
      <c r="E139" s="44"/>
      <c r="F139" s="44"/>
      <c r="G139" s="104"/>
      <c r="H139" s="46"/>
    </row>
    <row r="140" spans="1:8" ht="27.6" x14ac:dyDescent="0.25">
      <c r="A140" s="47">
        <v>5.14</v>
      </c>
      <c r="B140" s="80" t="s">
        <v>248</v>
      </c>
      <c r="C140" s="80"/>
      <c r="D140" s="89" t="s">
        <v>249</v>
      </c>
      <c r="E140" s="44"/>
      <c r="F140" s="44"/>
      <c r="G140" s="104"/>
      <c r="H140" s="46"/>
    </row>
    <row r="141" spans="1:8" x14ac:dyDescent="0.25">
      <c r="A141" s="114"/>
      <c r="B141" s="44"/>
      <c r="C141" s="44"/>
      <c r="D141" s="90"/>
      <c r="E141" s="44"/>
      <c r="F141" s="44"/>
      <c r="G141" s="104"/>
      <c r="H141" s="46"/>
    </row>
    <row r="142" spans="1:8" ht="41.4" x14ac:dyDescent="0.25">
      <c r="A142" s="114" t="s">
        <v>1121</v>
      </c>
      <c r="B142" s="10" t="s">
        <v>250</v>
      </c>
      <c r="C142" s="10"/>
      <c r="D142" s="49" t="s">
        <v>251</v>
      </c>
      <c r="E142" s="10" t="s">
        <v>119</v>
      </c>
      <c r="F142" s="10">
        <f>(F124/2)*1.5*0.5</f>
        <v>18.75</v>
      </c>
      <c r="G142" s="106"/>
      <c r="H142" s="46"/>
    </row>
    <row r="143" spans="1:8" x14ac:dyDescent="0.25">
      <c r="A143" s="114"/>
      <c r="B143" s="44"/>
      <c r="C143" s="44"/>
      <c r="D143" s="90"/>
      <c r="E143" s="44"/>
      <c r="F143" s="44"/>
      <c r="G143" s="104"/>
      <c r="H143" s="46"/>
    </row>
    <row r="144" spans="1:8" x14ac:dyDescent="0.25">
      <c r="A144" s="114" t="s">
        <v>1122</v>
      </c>
      <c r="B144" s="44" t="s">
        <v>252</v>
      </c>
      <c r="C144" s="44"/>
      <c r="D144" s="90" t="s">
        <v>253</v>
      </c>
      <c r="E144" s="44"/>
      <c r="F144" s="44"/>
      <c r="G144" s="104"/>
      <c r="H144" s="46"/>
    </row>
    <row r="145" spans="1:8" x14ac:dyDescent="0.25">
      <c r="A145" s="114"/>
      <c r="B145" s="44"/>
      <c r="C145" s="44"/>
      <c r="D145" s="90"/>
      <c r="E145" s="44"/>
      <c r="F145" s="44"/>
      <c r="G145" s="104"/>
      <c r="H145" s="46"/>
    </row>
    <row r="146" spans="1:8" x14ac:dyDescent="0.25">
      <c r="A146" s="114" t="s">
        <v>1123</v>
      </c>
      <c r="B146" s="44" t="s">
        <v>254</v>
      </c>
      <c r="C146" s="44"/>
      <c r="D146" s="90" t="s">
        <v>255</v>
      </c>
      <c r="E146" s="44" t="s">
        <v>256</v>
      </c>
      <c r="F146" s="44">
        <v>5</v>
      </c>
      <c r="G146" s="104"/>
      <c r="H146" s="46"/>
    </row>
    <row r="147" spans="1:8" x14ac:dyDescent="0.25">
      <c r="A147" s="114"/>
      <c r="B147" s="44"/>
      <c r="C147" s="44"/>
      <c r="D147" s="90"/>
      <c r="E147" s="44"/>
      <c r="F147" s="44"/>
      <c r="G147" s="104"/>
      <c r="H147" s="46"/>
    </row>
    <row r="148" spans="1:8" ht="27.6" x14ac:dyDescent="0.25">
      <c r="A148" s="114" t="s">
        <v>1124</v>
      </c>
      <c r="B148" s="10">
        <v>504.06</v>
      </c>
      <c r="C148" s="10"/>
      <c r="D148" s="49" t="s">
        <v>257</v>
      </c>
      <c r="E148" s="10" t="s">
        <v>100</v>
      </c>
      <c r="F148" s="10">
        <v>33</v>
      </c>
      <c r="G148" s="106"/>
      <c r="H148" s="46"/>
    </row>
    <row r="149" spans="1:8" x14ac:dyDescent="0.25">
      <c r="A149" s="114"/>
      <c r="B149" s="44"/>
      <c r="C149" s="44"/>
      <c r="D149" s="90"/>
      <c r="E149" s="44"/>
      <c r="F149" s="44"/>
      <c r="G149" s="104"/>
      <c r="H149" s="46"/>
    </row>
    <row r="150" spans="1:8" ht="46.5" customHeight="1" x14ac:dyDescent="0.25">
      <c r="A150" s="114" t="s">
        <v>1125</v>
      </c>
      <c r="B150" s="10">
        <v>504.07</v>
      </c>
      <c r="C150" s="10"/>
      <c r="D150" s="49" t="s">
        <v>1064</v>
      </c>
      <c r="E150" s="10" t="s">
        <v>29</v>
      </c>
      <c r="F150" s="10">
        <v>2.5</v>
      </c>
      <c r="G150" s="106"/>
      <c r="H150" s="46"/>
    </row>
    <row r="151" spans="1:8" x14ac:dyDescent="0.25">
      <c r="A151" s="114"/>
      <c r="B151" s="44"/>
      <c r="C151" s="44"/>
      <c r="D151" s="90"/>
      <c r="E151" s="44"/>
      <c r="F151" s="44"/>
      <c r="G151" s="104"/>
      <c r="H151" s="46"/>
    </row>
    <row r="152" spans="1:8" ht="27.6" x14ac:dyDescent="0.25">
      <c r="A152" s="114" t="s">
        <v>1126</v>
      </c>
      <c r="B152" s="44">
        <v>504.08</v>
      </c>
      <c r="C152" s="44" t="s">
        <v>5</v>
      </c>
      <c r="D152" s="90" t="s">
        <v>258</v>
      </c>
      <c r="E152" s="44" t="s">
        <v>29</v>
      </c>
      <c r="F152" s="44">
        <v>2.5</v>
      </c>
      <c r="G152" s="104"/>
      <c r="H152" s="46"/>
    </row>
    <row r="153" spans="1:8" x14ac:dyDescent="0.25">
      <c r="A153" s="114"/>
      <c r="B153" s="44"/>
      <c r="C153" s="44"/>
      <c r="D153" s="89"/>
      <c r="E153" s="44"/>
      <c r="F153" s="44"/>
      <c r="G153" s="44"/>
      <c r="H153" s="46"/>
    </row>
    <row r="154" spans="1:8" ht="14.4" thickBot="1" x14ac:dyDescent="0.3">
      <c r="A154" s="117"/>
      <c r="B154" s="103"/>
      <c r="C154" s="103"/>
      <c r="D154" s="93"/>
      <c r="E154" s="103"/>
      <c r="F154" s="103"/>
      <c r="G154" s="103"/>
      <c r="H154" s="53"/>
    </row>
    <row r="155" spans="1:8" ht="14.4" thickBot="1" x14ac:dyDescent="0.3">
      <c r="A155" s="502" t="s">
        <v>91</v>
      </c>
      <c r="B155" s="503"/>
      <c r="C155" s="503"/>
      <c r="D155" s="503"/>
      <c r="E155" s="503"/>
      <c r="F155" s="503"/>
      <c r="G155" s="504"/>
      <c r="H155" s="95"/>
    </row>
    <row r="156" spans="1:8" x14ac:dyDescent="0.25">
      <c r="A156" s="506" t="str">
        <f>A111</f>
        <v>TENDER FOR REFURBISHMENT OF MAGALIES RESERVOIR</v>
      </c>
      <c r="B156" s="506"/>
      <c r="C156" s="506"/>
      <c r="D156" s="506"/>
      <c r="E156" s="506"/>
      <c r="F156" s="506"/>
      <c r="G156" s="506"/>
      <c r="H156" s="506"/>
    </row>
    <row r="157" spans="1:8" x14ac:dyDescent="0.25">
      <c r="A157" s="506" t="s">
        <v>1399</v>
      </c>
      <c r="B157" s="506"/>
      <c r="C157" s="506"/>
      <c r="D157" s="506"/>
      <c r="E157" s="506"/>
      <c r="F157" s="506"/>
      <c r="G157" s="506"/>
      <c r="H157" s="506"/>
    </row>
    <row r="158" spans="1:8" ht="14.4" thickBot="1" x14ac:dyDescent="0.3">
      <c r="A158" s="506" t="s">
        <v>194</v>
      </c>
      <c r="B158" s="506"/>
      <c r="C158" s="506"/>
      <c r="D158" s="506"/>
      <c r="E158" s="506"/>
      <c r="F158" s="506"/>
      <c r="G158" s="506"/>
      <c r="H158" s="506"/>
    </row>
    <row r="159" spans="1:8" ht="14.4" thickBot="1" x14ac:dyDescent="0.3">
      <c r="A159" s="507" t="s">
        <v>3</v>
      </c>
      <c r="B159" s="495" t="s">
        <v>4</v>
      </c>
      <c r="C159" s="495" t="s">
        <v>5</v>
      </c>
      <c r="D159" s="495" t="s">
        <v>6</v>
      </c>
      <c r="E159" s="495" t="s">
        <v>7</v>
      </c>
      <c r="F159" s="495" t="s">
        <v>8</v>
      </c>
      <c r="G159" s="514" t="s">
        <v>9</v>
      </c>
      <c r="H159" s="41" t="s">
        <v>10</v>
      </c>
    </row>
    <row r="160" spans="1:8" ht="14.4" thickBot="1" x14ac:dyDescent="0.3">
      <c r="A160" s="508"/>
      <c r="B160" s="496"/>
      <c r="C160" s="496"/>
      <c r="D160" s="496"/>
      <c r="E160" s="496"/>
      <c r="F160" s="496"/>
      <c r="G160" s="496"/>
      <c r="H160" s="43" t="s">
        <v>11</v>
      </c>
    </row>
    <row r="161" spans="1:8" ht="27.6" x14ac:dyDescent="0.25">
      <c r="A161" s="114"/>
      <c r="B161" s="44"/>
      <c r="C161" s="44"/>
      <c r="D161" s="89" t="s">
        <v>259</v>
      </c>
      <c r="E161" s="44"/>
      <c r="F161" s="44"/>
      <c r="G161" s="44"/>
      <c r="H161" s="46"/>
    </row>
    <row r="162" spans="1:8" x14ac:dyDescent="0.25">
      <c r="A162" s="114"/>
      <c r="B162" s="44"/>
      <c r="C162" s="44"/>
      <c r="D162" s="90"/>
      <c r="E162" s="44"/>
      <c r="F162" s="44"/>
      <c r="G162" s="44"/>
      <c r="H162" s="46"/>
    </row>
    <row r="163" spans="1:8" ht="29.4" customHeight="1" x14ac:dyDescent="0.25">
      <c r="A163" s="47">
        <v>5.15</v>
      </c>
      <c r="B163" s="44">
        <v>505.02</v>
      </c>
      <c r="C163" s="44" t="s">
        <v>5</v>
      </c>
      <c r="D163" s="89" t="s">
        <v>260</v>
      </c>
      <c r="E163" s="44" t="s">
        <v>100</v>
      </c>
      <c r="F163" s="44">
        <v>12.5</v>
      </c>
      <c r="G163" s="104"/>
      <c r="H163" s="46"/>
    </row>
    <row r="164" spans="1:8" x14ac:dyDescent="0.25">
      <c r="A164" s="114"/>
      <c r="B164" s="44"/>
      <c r="C164" s="44"/>
      <c r="D164" s="90"/>
      <c r="E164" s="44"/>
      <c r="F164" s="44"/>
      <c r="G164" s="104"/>
      <c r="H164" s="46"/>
    </row>
    <row r="165" spans="1:8" x14ac:dyDescent="0.25">
      <c r="A165" s="114" t="s">
        <v>1127</v>
      </c>
      <c r="B165" s="44">
        <v>505.03</v>
      </c>
      <c r="C165" s="44"/>
      <c r="D165" s="89" t="s">
        <v>261</v>
      </c>
      <c r="E165" s="44"/>
      <c r="F165" s="44"/>
      <c r="G165" s="104"/>
      <c r="H165" s="46"/>
    </row>
    <row r="166" spans="1:8" x14ac:dyDescent="0.25">
      <c r="A166" s="114"/>
      <c r="B166" s="44"/>
      <c r="C166" s="44"/>
      <c r="D166" s="90"/>
      <c r="E166" s="44"/>
      <c r="F166" s="44"/>
      <c r="G166" s="104"/>
      <c r="H166" s="46"/>
    </row>
    <row r="167" spans="1:8" ht="41.4" x14ac:dyDescent="0.25">
      <c r="A167" s="114" t="s">
        <v>1128</v>
      </c>
      <c r="B167" s="10" t="s">
        <v>263</v>
      </c>
      <c r="C167" s="313" t="s">
        <v>5</v>
      </c>
      <c r="D167" s="49" t="s">
        <v>264</v>
      </c>
      <c r="E167" s="10" t="s">
        <v>29</v>
      </c>
      <c r="F167" s="10">
        <v>5</v>
      </c>
      <c r="G167" s="106"/>
      <c r="H167" s="46"/>
    </row>
    <row r="168" spans="1:8" x14ac:dyDescent="0.25">
      <c r="A168" s="114"/>
      <c r="B168" s="44"/>
      <c r="C168" s="44"/>
      <c r="D168" s="90"/>
      <c r="E168" s="44"/>
      <c r="F168" s="44"/>
      <c r="G168" s="104"/>
      <c r="H168" s="46"/>
    </row>
    <row r="169" spans="1:8" ht="55.2" x14ac:dyDescent="0.25">
      <c r="A169" s="114" t="s">
        <v>1128</v>
      </c>
      <c r="B169" s="10" t="s">
        <v>265</v>
      </c>
      <c r="C169" s="313" t="s">
        <v>5</v>
      </c>
      <c r="D169" s="58" t="s">
        <v>266</v>
      </c>
      <c r="E169" s="10" t="s">
        <v>29</v>
      </c>
      <c r="F169" s="10">
        <v>5</v>
      </c>
      <c r="G169" s="106"/>
      <c r="H169" s="46"/>
    </row>
    <row r="170" spans="1:8" x14ac:dyDescent="0.25">
      <c r="A170" s="114"/>
      <c r="B170" s="44"/>
      <c r="C170" s="44"/>
      <c r="D170" s="90"/>
      <c r="E170" s="44"/>
      <c r="F170" s="44"/>
      <c r="G170" s="104"/>
      <c r="H170" s="46"/>
    </row>
    <row r="171" spans="1:8" ht="27.6" x14ac:dyDescent="0.25">
      <c r="A171" s="114" t="s">
        <v>1128</v>
      </c>
      <c r="B171" s="10">
        <v>505.05</v>
      </c>
      <c r="C171" s="313" t="s">
        <v>5</v>
      </c>
      <c r="D171" s="49" t="s">
        <v>267</v>
      </c>
      <c r="E171" s="10" t="s">
        <v>100</v>
      </c>
      <c r="F171" s="10">
        <v>12.5</v>
      </c>
      <c r="G171" s="106"/>
      <c r="H171" s="46"/>
    </row>
    <row r="172" spans="1:8" x14ac:dyDescent="0.25">
      <c r="A172" s="114"/>
      <c r="B172" s="44"/>
      <c r="C172" s="44"/>
      <c r="D172" s="90"/>
      <c r="E172" s="44"/>
      <c r="F172" s="44"/>
      <c r="G172" s="44"/>
      <c r="H172" s="46"/>
    </row>
    <row r="173" spans="1:8" x14ac:dyDescent="0.25">
      <c r="A173" s="114"/>
      <c r="B173" s="44"/>
      <c r="C173" s="44"/>
      <c r="D173" s="90"/>
      <c r="E173" s="44"/>
      <c r="F173" s="44"/>
      <c r="G173" s="44"/>
      <c r="H173" s="46"/>
    </row>
    <row r="174" spans="1:8" x14ac:dyDescent="0.25">
      <c r="A174" s="114"/>
      <c r="B174" s="44"/>
      <c r="C174" s="44"/>
      <c r="D174" s="90"/>
      <c r="E174" s="44"/>
      <c r="F174" s="44"/>
      <c r="G174" s="44"/>
      <c r="H174" s="46"/>
    </row>
    <row r="175" spans="1:8" x14ac:dyDescent="0.25">
      <c r="A175" s="114"/>
      <c r="B175" s="44"/>
      <c r="C175" s="44"/>
      <c r="D175" s="90"/>
      <c r="E175" s="44"/>
      <c r="F175" s="44"/>
      <c r="G175" s="44"/>
      <c r="H175" s="46"/>
    </row>
    <row r="176" spans="1:8" x14ac:dyDescent="0.25">
      <c r="A176" s="114"/>
      <c r="B176" s="44"/>
      <c r="C176" s="44"/>
      <c r="D176" s="90"/>
      <c r="E176" s="44"/>
      <c r="F176" s="44"/>
      <c r="G176" s="44"/>
      <c r="H176" s="46"/>
    </row>
    <row r="177" spans="1:8" x14ac:dyDescent="0.25">
      <c r="A177" s="114"/>
      <c r="B177" s="44"/>
      <c r="C177" s="44"/>
      <c r="D177" s="90"/>
      <c r="E177" s="44"/>
      <c r="F177" s="44"/>
      <c r="G177" s="44"/>
      <c r="H177" s="46"/>
    </row>
    <row r="178" spans="1:8" x14ac:dyDescent="0.25">
      <c r="A178" s="114"/>
      <c r="B178" s="44"/>
      <c r="C178" s="44"/>
      <c r="D178" s="90"/>
      <c r="E178" s="44"/>
      <c r="F178" s="44"/>
      <c r="G178" s="44"/>
      <c r="H178" s="46"/>
    </row>
    <row r="179" spans="1:8" x14ac:dyDescent="0.25">
      <c r="A179" s="114"/>
      <c r="B179" s="44"/>
      <c r="C179" s="44"/>
      <c r="D179" s="90"/>
      <c r="E179" s="44"/>
      <c r="F179" s="44"/>
      <c r="G179" s="44"/>
      <c r="H179" s="46"/>
    </row>
    <row r="180" spans="1:8" x14ac:dyDescent="0.25">
      <c r="A180" s="114"/>
      <c r="B180" s="44"/>
      <c r="C180" s="44"/>
      <c r="D180" s="90"/>
      <c r="E180" s="44"/>
      <c r="F180" s="44"/>
      <c r="G180" s="44"/>
      <c r="H180" s="46"/>
    </row>
    <row r="181" spans="1:8" x14ac:dyDescent="0.25">
      <c r="A181" s="190"/>
      <c r="B181" s="102"/>
      <c r="C181" s="102"/>
      <c r="D181" s="36"/>
      <c r="E181" s="102"/>
      <c r="F181" s="102"/>
      <c r="G181" s="102"/>
      <c r="H181" s="189"/>
    </row>
    <row r="182" spans="1:8" x14ac:dyDescent="0.25">
      <c r="A182" s="190"/>
      <c r="B182" s="102"/>
      <c r="C182" s="102"/>
      <c r="D182" s="36"/>
      <c r="E182" s="102"/>
      <c r="F182" s="102"/>
      <c r="G182" s="102"/>
      <c r="H182" s="189"/>
    </row>
    <row r="183" spans="1:8" x14ac:dyDescent="0.25">
      <c r="A183" s="190"/>
      <c r="B183" s="102"/>
      <c r="C183" s="102"/>
      <c r="D183" s="36"/>
      <c r="E183" s="102"/>
      <c r="F183" s="102"/>
      <c r="G183" s="102"/>
      <c r="H183" s="189"/>
    </row>
    <row r="184" spans="1:8" x14ac:dyDescent="0.25">
      <c r="A184" s="114"/>
      <c r="B184" s="44"/>
      <c r="C184" s="44"/>
      <c r="D184" s="90"/>
      <c r="E184" s="44"/>
      <c r="F184" s="44"/>
      <c r="G184" s="44"/>
      <c r="H184" s="46"/>
    </row>
    <row r="185" spans="1:8" x14ac:dyDescent="0.25">
      <c r="A185" s="114"/>
      <c r="B185" s="44"/>
      <c r="C185" s="44"/>
      <c r="D185" s="90"/>
      <c r="E185" s="44"/>
      <c r="F185" s="44"/>
      <c r="G185" s="44"/>
      <c r="H185" s="46"/>
    </row>
    <row r="186" spans="1:8" x14ac:dyDescent="0.25">
      <c r="A186" s="114"/>
      <c r="B186" s="44"/>
      <c r="C186" s="44"/>
      <c r="D186" s="90"/>
      <c r="E186" s="44"/>
      <c r="F186" s="44"/>
      <c r="G186" s="44"/>
      <c r="H186" s="46"/>
    </row>
    <row r="187" spans="1:8" x14ac:dyDescent="0.25">
      <c r="A187" s="114"/>
      <c r="B187" s="44"/>
      <c r="C187" s="44"/>
      <c r="D187" s="90"/>
      <c r="E187" s="44"/>
      <c r="F187" s="44"/>
      <c r="G187" s="44"/>
      <c r="H187" s="46"/>
    </row>
    <row r="188" spans="1:8" x14ac:dyDescent="0.25">
      <c r="A188" s="114"/>
      <c r="B188" s="44"/>
      <c r="C188" s="44"/>
      <c r="D188" s="90"/>
      <c r="E188" s="44"/>
      <c r="F188" s="44"/>
      <c r="G188" s="44"/>
      <c r="H188" s="46"/>
    </row>
    <row r="189" spans="1:8" x14ac:dyDescent="0.25">
      <c r="A189" s="114"/>
      <c r="B189" s="44"/>
      <c r="C189" s="44"/>
      <c r="D189" s="90"/>
      <c r="E189" s="44"/>
      <c r="F189" s="44"/>
      <c r="G189" s="44"/>
      <c r="H189" s="46"/>
    </row>
    <row r="190" spans="1:8" x14ac:dyDescent="0.25">
      <c r="A190" s="114"/>
      <c r="B190" s="44"/>
      <c r="C190" s="44"/>
      <c r="D190" s="90"/>
      <c r="E190" s="44"/>
      <c r="F190" s="44"/>
      <c r="G190" s="44"/>
      <c r="H190" s="46"/>
    </row>
    <row r="191" spans="1:8" x14ac:dyDescent="0.25">
      <c r="A191" s="114"/>
      <c r="B191" s="44"/>
      <c r="C191" s="44"/>
      <c r="D191" s="90"/>
      <c r="E191" s="44"/>
      <c r="F191" s="44"/>
      <c r="G191" s="44"/>
      <c r="H191" s="46"/>
    </row>
    <row r="192" spans="1:8" x14ac:dyDescent="0.25">
      <c r="A192" s="114"/>
      <c r="B192" s="44"/>
      <c r="C192" s="44"/>
      <c r="D192" s="90"/>
      <c r="E192" s="44"/>
      <c r="F192" s="44"/>
      <c r="G192" s="44"/>
      <c r="H192" s="46"/>
    </row>
    <row r="193" spans="1:8" x14ac:dyDescent="0.25">
      <c r="A193" s="114"/>
      <c r="B193" s="44"/>
      <c r="C193" s="44"/>
      <c r="D193" s="90"/>
      <c r="E193" s="44"/>
      <c r="F193" s="44"/>
      <c r="G193" s="44"/>
      <c r="H193" s="46"/>
    </row>
    <row r="194" spans="1:8" x14ac:dyDescent="0.25">
      <c r="A194" s="114"/>
      <c r="B194" s="44"/>
      <c r="C194" s="44"/>
      <c r="D194" s="90"/>
      <c r="E194" s="44"/>
      <c r="F194" s="44"/>
      <c r="G194" s="44"/>
      <c r="H194" s="46"/>
    </row>
    <row r="195" spans="1:8" x14ac:dyDescent="0.25">
      <c r="A195" s="114"/>
      <c r="B195" s="44"/>
      <c r="C195" s="44"/>
      <c r="D195" s="90"/>
      <c r="E195" s="44"/>
      <c r="F195" s="44"/>
      <c r="G195" s="44"/>
      <c r="H195" s="46"/>
    </row>
    <row r="196" spans="1:8" x14ac:dyDescent="0.25">
      <c r="A196" s="114"/>
      <c r="B196" s="44"/>
      <c r="C196" s="44"/>
      <c r="D196" s="90"/>
      <c r="E196" s="44"/>
      <c r="F196" s="44"/>
      <c r="G196" s="44"/>
      <c r="H196" s="46"/>
    </row>
    <row r="197" spans="1:8" x14ac:dyDescent="0.25">
      <c r="A197" s="114"/>
      <c r="B197" s="44"/>
      <c r="C197" s="44"/>
      <c r="D197" s="90"/>
      <c r="E197" s="44"/>
      <c r="F197" s="44"/>
      <c r="G197" s="44"/>
      <c r="H197" s="46"/>
    </row>
    <row r="198" spans="1:8" x14ac:dyDescent="0.25">
      <c r="A198" s="114"/>
      <c r="B198" s="44"/>
      <c r="C198" s="44"/>
      <c r="D198" s="90"/>
      <c r="E198" s="44"/>
      <c r="F198" s="44"/>
      <c r="G198" s="44"/>
      <c r="H198" s="46"/>
    </row>
    <row r="199" spans="1:8" x14ac:dyDescent="0.25">
      <c r="A199" s="114"/>
      <c r="B199" s="44"/>
      <c r="C199" s="44"/>
      <c r="D199" s="90"/>
      <c r="E199" s="44"/>
      <c r="F199" s="44"/>
      <c r="G199" s="44"/>
      <c r="H199" s="46"/>
    </row>
    <row r="200" spans="1:8" x14ac:dyDescent="0.25">
      <c r="A200" s="114"/>
      <c r="B200" s="44"/>
      <c r="C200" s="44"/>
      <c r="D200" s="90"/>
      <c r="E200" s="44"/>
      <c r="F200" s="44"/>
      <c r="G200" s="44"/>
      <c r="H200" s="46"/>
    </row>
    <row r="201" spans="1:8" x14ac:dyDescent="0.25">
      <c r="A201" s="114"/>
      <c r="B201" s="44"/>
      <c r="C201" s="44"/>
      <c r="D201" s="90"/>
      <c r="E201" s="44"/>
      <c r="F201" s="44"/>
      <c r="G201" s="44"/>
      <c r="H201" s="46"/>
    </row>
    <row r="202" spans="1:8" x14ac:dyDescent="0.25">
      <c r="A202" s="114"/>
      <c r="B202" s="44"/>
      <c r="C202" s="44"/>
      <c r="D202" s="90"/>
      <c r="E202" s="44"/>
      <c r="F202" s="44"/>
      <c r="G202" s="44"/>
      <c r="H202" s="46"/>
    </row>
    <row r="203" spans="1:8" x14ac:dyDescent="0.25">
      <c r="A203" s="114"/>
      <c r="B203" s="44"/>
      <c r="C203" s="44"/>
      <c r="D203" s="90"/>
      <c r="E203" s="44"/>
      <c r="F203" s="44"/>
      <c r="G203" s="44"/>
      <c r="H203" s="46"/>
    </row>
    <row r="204" spans="1:8" x14ac:dyDescent="0.25">
      <c r="A204" s="114"/>
      <c r="B204" s="44"/>
      <c r="C204" s="44"/>
      <c r="D204" s="90"/>
      <c r="E204" s="44"/>
      <c r="F204" s="44"/>
      <c r="G204" s="44"/>
      <c r="H204" s="46"/>
    </row>
    <row r="205" spans="1:8" x14ac:dyDescent="0.25">
      <c r="A205" s="114"/>
      <c r="B205" s="44"/>
      <c r="C205" s="44"/>
      <c r="D205" s="90"/>
      <c r="E205" s="44"/>
      <c r="F205" s="44"/>
      <c r="G205" s="44"/>
      <c r="H205" s="46"/>
    </row>
    <row r="206" spans="1:8" x14ac:dyDescent="0.25">
      <c r="A206" s="114"/>
      <c r="B206" s="44"/>
      <c r="C206" s="44"/>
      <c r="D206" s="90"/>
      <c r="E206" s="44"/>
      <c r="F206" s="44"/>
      <c r="G206" s="44"/>
      <c r="H206" s="46"/>
    </row>
    <row r="207" spans="1:8" x14ac:dyDescent="0.25">
      <c r="A207" s="114"/>
      <c r="B207" s="44"/>
      <c r="C207" s="44"/>
      <c r="D207" s="90"/>
      <c r="E207" s="44"/>
      <c r="F207" s="44"/>
      <c r="G207" s="44"/>
      <c r="H207" s="46"/>
    </row>
    <row r="208" spans="1:8" x14ac:dyDescent="0.25">
      <c r="A208" s="114"/>
      <c r="B208" s="44"/>
      <c r="C208" s="44"/>
      <c r="D208" s="90"/>
      <c r="E208" s="44"/>
      <c r="F208" s="44"/>
      <c r="G208" s="44"/>
      <c r="H208" s="46"/>
    </row>
    <row r="209" spans="1:8" x14ac:dyDescent="0.25">
      <c r="A209" s="114"/>
      <c r="B209" s="44"/>
      <c r="C209" s="44"/>
      <c r="D209" s="90"/>
      <c r="E209" s="44"/>
      <c r="F209" s="44"/>
      <c r="G209" s="44"/>
      <c r="H209" s="46"/>
    </row>
    <row r="210" spans="1:8" x14ac:dyDescent="0.25">
      <c r="A210" s="114"/>
      <c r="B210" s="44"/>
      <c r="C210" s="44"/>
      <c r="D210" s="90"/>
      <c r="E210" s="44"/>
      <c r="F210" s="44"/>
      <c r="G210" s="44"/>
      <c r="H210" s="46"/>
    </row>
    <row r="211" spans="1:8" x14ac:dyDescent="0.25">
      <c r="A211" s="114"/>
      <c r="B211" s="44"/>
      <c r="C211" s="44"/>
      <c r="D211" s="90"/>
      <c r="E211" s="44"/>
      <c r="F211" s="44"/>
      <c r="G211" s="44"/>
      <c r="H211" s="46"/>
    </row>
    <row r="212" spans="1:8" x14ac:dyDescent="0.25">
      <c r="A212" s="114"/>
      <c r="B212" s="44"/>
      <c r="C212" s="44"/>
      <c r="D212" s="90"/>
      <c r="E212" s="44"/>
      <c r="F212" s="44"/>
      <c r="G212" s="44"/>
      <c r="H212" s="46"/>
    </row>
    <row r="213" spans="1:8" ht="14.4" thickBot="1" x14ac:dyDescent="0.3">
      <c r="A213" s="117"/>
      <c r="B213" s="103"/>
      <c r="C213" s="103"/>
      <c r="D213" s="93"/>
      <c r="E213" s="103"/>
      <c r="F213" s="103"/>
      <c r="G213" s="103"/>
      <c r="H213" s="53"/>
    </row>
    <row r="214" spans="1:8" ht="14.4" thickBot="1" x14ac:dyDescent="0.3">
      <c r="A214" s="502" t="s">
        <v>91</v>
      </c>
      <c r="B214" s="503"/>
      <c r="C214" s="503"/>
      <c r="D214" s="503"/>
      <c r="E214" s="503"/>
      <c r="F214" s="503"/>
      <c r="G214" s="504"/>
      <c r="H214" s="95"/>
    </row>
    <row r="218" spans="1:8" x14ac:dyDescent="0.25">
      <c r="B218" s="170"/>
      <c r="C218" s="170"/>
    </row>
  </sheetData>
  <mergeCells count="44">
    <mergeCell ref="A214:G214"/>
    <mergeCell ref="A155:G155"/>
    <mergeCell ref="A156:H156"/>
    <mergeCell ref="A157:H157"/>
    <mergeCell ref="A158:H158"/>
    <mergeCell ref="A159:A160"/>
    <mergeCell ref="B159:B160"/>
    <mergeCell ref="D159:D160"/>
    <mergeCell ref="E159:E160"/>
    <mergeCell ref="F159:F160"/>
    <mergeCell ref="C159:C160"/>
    <mergeCell ref="A1:H1"/>
    <mergeCell ref="A2:H2"/>
    <mergeCell ref="A3:H3"/>
    <mergeCell ref="A4:A5"/>
    <mergeCell ref="B4:B5"/>
    <mergeCell ref="D4:D5"/>
    <mergeCell ref="E4:E5"/>
    <mergeCell ref="F4:F5"/>
    <mergeCell ref="G4:G5"/>
    <mergeCell ref="C4:C5"/>
    <mergeCell ref="C114:C115"/>
    <mergeCell ref="G59:G60"/>
    <mergeCell ref="G114:G115"/>
    <mergeCell ref="G159:G160"/>
    <mergeCell ref="A110:G110"/>
    <mergeCell ref="A111:H111"/>
    <mergeCell ref="A112:H112"/>
    <mergeCell ref="A113:H113"/>
    <mergeCell ref="A114:A115"/>
    <mergeCell ref="B114:B115"/>
    <mergeCell ref="D114:D115"/>
    <mergeCell ref="E114:E115"/>
    <mergeCell ref="F114:F115"/>
    <mergeCell ref="A55:G55"/>
    <mergeCell ref="A56:H56"/>
    <mergeCell ref="A57:H57"/>
    <mergeCell ref="A58:H58"/>
    <mergeCell ref="A59:A60"/>
    <mergeCell ref="B59:B60"/>
    <mergeCell ref="D59:D60"/>
    <mergeCell ref="E59:E60"/>
    <mergeCell ref="F59:F60"/>
    <mergeCell ref="C59:C60"/>
  </mergeCells>
  <phoneticPr fontId="11" type="noConversion"/>
  <pageMargins left="0.7" right="0.7" top="0.75" bottom="0.75" header="0.3" footer="0.3"/>
  <pageSetup paperSize="9" scale="57" orientation="portrait" r:id="rId1"/>
  <rowBreaks count="3" manualBreakCount="3">
    <brk id="55" max="7" man="1"/>
    <brk id="110" max="16383" man="1"/>
    <brk id="155"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5BFFD3-C0CF-4E7F-ACA3-57CEE7816623}">
  <sheetPr>
    <tabColor rgb="FF00B050"/>
  </sheetPr>
  <dimension ref="A1:R177"/>
  <sheetViews>
    <sheetView view="pageBreakPreview" zoomScale="85" zoomScaleNormal="85" zoomScaleSheetLayoutView="85" workbookViewId="0">
      <selection activeCell="C6" sqref="A6:H135"/>
    </sheetView>
  </sheetViews>
  <sheetFormatPr defaultColWidth="8.88671875" defaultRowHeight="13.8" x14ac:dyDescent="0.25"/>
  <cols>
    <col min="1" max="1" width="13.77734375" style="121" customWidth="1"/>
    <col min="2" max="2" width="13" style="96" customWidth="1"/>
    <col min="3" max="3" width="8.88671875" style="96"/>
    <col min="4" max="4" width="39" style="38" customWidth="1"/>
    <col min="5" max="5" width="8.88671875" style="97"/>
    <col min="6" max="6" width="13.21875" style="181" customWidth="1"/>
    <col min="7" max="7" width="15.21875" style="97" customWidth="1"/>
    <col min="8" max="8" width="21.21875" style="97" customWidth="1"/>
    <col min="9" max="16384" width="8.88671875" style="38"/>
  </cols>
  <sheetData>
    <row r="1" spans="1:18" x14ac:dyDescent="0.25">
      <c r="A1" s="511" t="s">
        <v>0</v>
      </c>
      <c r="B1" s="511"/>
      <c r="C1" s="511"/>
      <c r="D1" s="511"/>
      <c r="E1" s="511"/>
      <c r="F1" s="511"/>
      <c r="G1" s="511"/>
      <c r="H1" s="511"/>
    </row>
    <row r="2" spans="1:18" ht="15.6" x14ac:dyDescent="0.25">
      <c r="A2" s="522" t="s">
        <v>1</v>
      </c>
      <c r="B2" s="522"/>
      <c r="C2" s="522"/>
      <c r="D2" s="522"/>
      <c r="E2" s="522"/>
      <c r="F2" s="522"/>
      <c r="G2" s="522"/>
      <c r="H2" s="522"/>
    </row>
    <row r="3" spans="1:18" ht="16.2" thickBot="1" x14ac:dyDescent="0.3">
      <c r="A3" s="522" t="s">
        <v>268</v>
      </c>
      <c r="B3" s="522"/>
      <c r="C3" s="522"/>
      <c r="D3" s="522"/>
      <c r="E3" s="522"/>
      <c r="F3" s="522"/>
      <c r="G3" s="522"/>
      <c r="H3" s="522"/>
    </row>
    <row r="4" spans="1:18" ht="14.4" thickBot="1" x14ac:dyDescent="0.3">
      <c r="A4" s="507" t="s">
        <v>3</v>
      </c>
      <c r="B4" s="495" t="s">
        <v>4</v>
      </c>
      <c r="C4" s="495" t="s">
        <v>5</v>
      </c>
      <c r="D4" s="495" t="s">
        <v>6</v>
      </c>
      <c r="E4" s="495" t="s">
        <v>7</v>
      </c>
      <c r="F4" s="523" t="s">
        <v>8</v>
      </c>
      <c r="G4" s="514" t="s">
        <v>9</v>
      </c>
      <c r="H4" s="41" t="s">
        <v>10</v>
      </c>
    </row>
    <row r="5" spans="1:18" ht="14.4" thickBot="1" x14ac:dyDescent="0.3">
      <c r="A5" s="508"/>
      <c r="B5" s="496"/>
      <c r="C5" s="496"/>
      <c r="D5" s="496"/>
      <c r="E5" s="496"/>
      <c r="F5" s="524"/>
      <c r="G5" s="496"/>
      <c r="H5" s="43" t="s">
        <v>11</v>
      </c>
    </row>
    <row r="6" spans="1:18" ht="27.6" x14ac:dyDescent="0.25">
      <c r="A6" s="190"/>
      <c r="B6" s="102"/>
      <c r="C6" s="102"/>
      <c r="D6" s="188" t="s">
        <v>269</v>
      </c>
      <c r="E6" s="102"/>
      <c r="F6" s="191"/>
      <c r="G6" s="102"/>
      <c r="H6" s="189"/>
    </row>
    <row r="7" spans="1:18" x14ac:dyDescent="0.25">
      <c r="A7" s="190"/>
      <c r="B7" s="102"/>
      <c r="C7" s="102"/>
      <c r="D7" s="36"/>
      <c r="E7" s="102"/>
      <c r="F7" s="191"/>
      <c r="G7" s="102"/>
      <c r="H7" s="189"/>
      <c r="J7" s="38">
        <v>200</v>
      </c>
    </row>
    <row r="8" spans="1:18" ht="27.6" x14ac:dyDescent="0.25">
      <c r="A8" s="186">
        <v>6.1</v>
      </c>
      <c r="B8" s="102"/>
      <c r="C8" s="102"/>
      <c r="D8" s="188" t="s">
        <v>270</v>
      </c>
      <c r="E8" s="102"/>
      <c r="F8" s="191"/>
      <c r="G8" s="102"/>
      <c r="H8" s="189"/>
      <c r="J8" s="38">
        <f>($J$7*3.1)+(5*5)</f>
        <v>645</v>
      </c>
      <c r="K8" s="38">
        <f>(20*3.3)+(5*5)</f>
        <v>91</v>
      </c>
      <c r="L8" s="38">
        <f>($J$7*3.5)+(5*5)</f>
        <v>725</v>
      </c>
      <c r="N8" s="38">
        <f>($J$7*3.8)+(5*5)</f>
        <v>785</v>
      </c>
      <c r="P8" s="38">
        <f>($J$7*4.1)+(5*5)</f>
        <v>844.99999999999989</v>
      </c>
      <c r="R8" s="38">
        <f>($J$7*4.4)+(5*5)</f>
        <v>905.00000000000011</v>
      </c>
    </row>
    <row r="9" spans="1:18" x14ac:dyDescent="0.25">
      <c r="A9" s="190"/>
      <c r="B9" s="102"/>
      <c r="C9" s="102"/>
      <c r="D9" s="36"/>
      <c r="E9" s="102"/>
      <c r="F9" s="191"/>
      <c r="G9" s="101"/>
      <c r="H9" s="189"/>
      <c r="J9" s="38">
        <f>J8*3</f>
        <v>1935</v>
      </c>
      <c r="K9" s="38">
        <f>K8*3</f>
        <v>273</v>
      </c>
      <c r="L9" s="38">
        <f>L8*3</f>
        <v>2175</v>
      </c>
      <c r="N9" s="38">
        <f>N8*3</f>
        <v>2355</v>
      </c>
      <c r="P9" s="38">
        <f>P8*3</f>
        <v>2534.9999999999995</v>
      </c>
      <c r="R9" s="38">
        <f>R8*3</f>
        <v>2715.0000000000005</v>
      </c>
    </row>
    <row r="10" spans="1:18" x14ac:dyDescent="0.25">
      <c r="A10" s="190" t="s">
        <v>271</v>
      </c>
      <c r="B10" s="102" t="s">
        <v>272</v>
      </c>
      <c r="C10" s="102"/>
      <c r="D10" s="36" t="s">
        <v>273</v>
      </c>
      <c r="E10" s="102" t="s">
        <v>29</v>
      </c>
      <c r="F10" s="191">
        <v>272</v>
      </c>
      <c r="G10" s="101">
        <v>45</v>
      </c>
      <c r="H10" s="189">
        <f>G10*F10</f>
        <v>12240</v>
      </c>
    </row>
    <row r="11" spans="1:18" x14ac:dyDescent="0.25">
      <c r="A11" s="190"/>
      <c r="B11" s="102"/>
      <c r="C11" s="102"/>
      <c r="D11" s="36"/>
      <c r="E11" s="102"/>
      <c r="F11" s="191"/>
      <c r="G11" s="101"/>
      <c r="H11" s="189"/>
    </row>
    <row r="12" spans="1:18" ht="27.6" x14ac:dyDescent="0.25">
      <c r="A12" s="186">
        <v>6.2</v>
      </c>
      <c r="B12" s="192">
        <v>601.02</v>
      </c>
      <c r="C12" s="193"/>
      <c r="D12" s="188" t="s">
        <v>274</v>
      </c>
      <c r="E12" s="102"/>
      <c r="F12" s="191"/>
      <c r="G12" s="101"/>
      <c r="H12" s="189"/>
    </row>
    <row r="13" spans="1:18" x14ac:dyDescent="0.25">
      <c r="A13" s="190"/>
      <c r="B13" s="187"/>
      <c r="C13" s="194"/>
      <c r="D13" s="36"/>
      <c r="E13" s="102"/>
      <c r="F13" s="191"/>
      <c r="G13" s="101"/>
      <c r="H13" s="189"/>
    </row>
    <row r="14" spans="1:18" x14ac:dyDescent="0.25">
      <c r="A14" s="190" t="s">
        <v>275</v>
      </c>
      <c r="B14" s="187" t="s">
        <v>276</v>
      </c>
      <c r="C14" s="194"/>
      <c r="D14" s="36" t="s">
        <v>277</v>
      </c>
      <c r="E14" s="102"/>
      <c r="F14" s="191"/>
      <c r="G14" s="101"/>
      <c r="H14" s="189"/>
    </row>
    <row r="15" spans="1:18" x14ac:dyDescent="0.25">
      <c r="A15" s="190"/>
      <c r="B15" s="187"/>
      <c r="C15" s="194"/>
      <c r="D15" s="36"/>
      <c r="E15" s="102"/>
      <c r="F15" s="191"/>
      <c r="G15" s="101"/>
      <c r="H15" s="189"/>
    </row>
    <row r="16" spans="1:18" x14ac:dyDescent="0.25">
      <c r="A16" s="190" t="s">
        <v>278</v>
      </c>
      <c r="B16" s="187" t="s">
        <v>279</v>
      </c>
      <c r="C16" s="194"/>
      <c r="D16" s="36" t="s">
        <v>280</v>
      </c>
      <c r="E16" s="102" t="s">
        <v>29</v>
      </c>
      <c r="F16" s="191">
        <v>190</v>
      </c>
      <c r="G16" s="101">
        <v>90</v>
      </c>
      <c r="H16" s="189">
        <f>G16*F16</f>
        <v>17100</v>
      </c>
    </row>
    <row r="17" spans="1:8" ht="14.4" customHeight="1" x14ac:dyDescent="0.25">
      <c r="A17" s="190"/>
      <c r="B17" s="102"/>
      <c r="C17" s="102"/>
      <c r="D17" s="36"/>
      <c r="E17" s="102"/>
      <c r="F17" s="191"/>
      <c r="G17" s="101"/>
      <c r="H17" s="189"/>
    </row>
    <row r="18" spans="1:8" ht="27.6" x14ac:dyDescent="0.25">
      <c r="A18" s="186">
        <v>6.3</v>
      </c>
      <c r="B18" s="192">
        <v>601.03</v>
      </c>
      <c r="C18" s="102"/>
      <c r="D18" s="188" t="s">
        <v>281</v>
      </c>
      <c r="E18" s="102"/>
      <c r="F18" s="191"/>
      <c r="G18" s="101"/>
      <c r="H18" s="189"/>
    </row>
    <row r="19" spans="1:8" x14ac:dyDescent="0.25">
      <c r="A19" s="190"/>
      <c r="B19" s="187"/>
      <c r="C19" s="102"/>
      <c r="D19" s="36"/>
      <c r="E19" s="102"/>
      <c r="F19" s="191"/>
      <c r="G19" s="101"/>
      <c r="H19" s="189"/>
    </row>
    <row r="20" spans="1:8" x14ac:dyDescent="0.25">
      <c r="A20" s="190"/>
      <c r="B20" s="187" t="s">
        <v>282</v>
      </c>
      <c r="C20" s="102"/>
      <c r="D20" s="36" t="s">
        <v>283</v>
      </c>
      <c r="E20" s="102"/>
      <c r="F20" s="191"/>
      <c r="G20" s="101"/>
      <c r="H20" s="189"/>
    </row>
    <row r="21" spans="1:8" x14ac:dyDescent="0.25">
      <c r="A21" s="190"/>
      <c r="B21" s="187"/>
      <c r="C21" s="102"/>
      <c r="D21" s="36"/>
      <c r="E21" s="102"/>
      <c r="F21" s="191"/>
      <c r="G21" s="101"/>
      <c r="H21" s="189"/>
    </row>
    <row r="22" spans="1:8" ht="27.6" x14ac:dyDescent="0.25">
      <c r="A22" s="190" t="s">
        <v>284</v>
      </c>
      <c r="B22" s="187" t="s">
        <v>285</v>
      </c>
      <c r="C22" s="102"/>
      <c r="D22" s="36" t="s">
        <v>286</v>
      </c>
      <c r="E22" s="102" t="s">
        <v>29</v>
      </c>
      <c r="F22" s="191">
        <v>177</v>
      </c>
      <c r="G22" s="101">
        <v>60</v>
      </c>
      <c r="H22" s="189">
        <f>G22*F22</f>
        <v>10620</v>
      </c>
    </row>
    <row r="23" spans="1:8" x14ac:dyDescent="0.25">
      <c r="A23" s="190"/>
      <c r="B23" s="102"/>
      <c r="C23" s="102"/>
      <c r="D23" s="36"/>
      <c r="E23" s="102"/>
      <c r="F23" s="191"/>
      <c r="G23" s="101"/>
      <c r="H23" s="189"/>
    </row>
    <row r="24" spans="1:8" x14ac:dyDescent="0.25">
      <c r="A24" s="190"/>
      <c r="B24" s="187" t="s">
        <v>287</v>
      </c>
      <c r="C24" s="102"/>
      <c r="D24" s="36" t="s">
        <v>288</v>
      </c>
      <c r="E24" s="102"/>
      <c r="F24" s="191"/>
      <c r="G24" s="101"/>
      <c r="H24" s="189"/>
    </row>
    <row r="25" spans="1:8" x14ac:dyDescent="0.25">
      <c r="A25" s="190"/>
      <c r="B25" s="187"/>
      <c r="C25" s="102"/>
      <c r="D25" s="36"/>
      <c r="E25" s="102"/>
      <c r="F25" s="191"/>
      <c r="G25" s="101"/>
      <c r="H25" s="189"/>
    </row>
    <row r="26" spans="1:8" ht="30.6" customHeight="1" x14ac:dyDescent="0.25">
      <c r="A26" s="190" t="s">
        <v>289</v>
      </c>
      <c r="B26" s="187" t="s">
        <v>290</v>
      </c>
      <c r="C26" s="102"/>
      <c r="D26" s="36" t="s">
        <v>291</v>
      </c>
      <c r="E26" s="102" t="s">
        <v>29</v>
      </c>
      <c r="F26" s="191">
        <v>162</v>
      </c>
      <c r="G26" s="101">
        <v>75</v>
      </c>
      <c r="H26" s="189">
        <f>G26*F26</f>
        <v>12150</v>
      </c>
    </row>
    <row r="27" spans="1:8" x14ac:dyDescent="0.25">
      <c r="A27" s="190"/>
      <c r="B27" s="187"/>
      <c r="C27" s="102"/>
      <c r="D27" s="36"/>
      <c r="E27" s="102"/>
      <c r="F27" s="191"/>
      <c r="G27" s="101"/>
      <c r="H27" s="189"/>
    </row>
    <row r="28" spans="1:8" ht="41.4" x14ac:dyDescent="0.25">
      <c r="A28" s="186">
        <v>6.4</v>
      </c>
      <c r="B28" s="192">
        <v>601.05999999999995</v>
      </c>
      <c r="C28" s="102"/>
      <c r="D28" s="188" t="s">
        <v>292</v>
      </c>
      <c r="E28" s="102"/>
      <c r="F28" s="191"/>
      <c r="G28" s="101"/>
      <c r="H28" s="189"/>
    </row>
    <row r="29" spans="1:8" x14ac:dyDescent="0.25">
      <c r="A29" s="190"/>
      <c r="B29" s="187"/>
      <c r="C29" s="102"/>
      <c r="D29" s="36"/>
      <c r="E29" s="102"/>
      <c r="F29" s="191"/>
      <c r="G29" s="101"/>
      <c r="H29" s="189"/>
    </row>
    <row r="30" spans="1:8" ht="46.2" customHeight="1" x14ac:dyDescent="0.25">
      <c r="A30" s="190" t="s">
        <v>293</v>
      </c>
      <c r="B30" s="187" t="s">
        <v>294</v>
      </c>
      <c r="C30" s="187"/>
      <c r="D30" s="195" t="s">
        <v>295</v>
      </c>
      <c r="E30" s="187" t="s">
        <v>29</v>
      </c>
      <c r="F30" s="196">
        <v>21</v>
      </c>
      <c r="G30" s="197">
        <v>165</v>
      </c>
      <c r="H30" s="189">
        <f>G30*F30</f>
        <v>3465</v>
      </c>
    </row>
    <row r="31" spans="1:8" ht="14.4" customHeight="1" x14ac:dyDescent="0.25">
      <c r="A31" s="190"/>
      <c r="B31" s="102"/>
      <c r="C31" s="102"/>
      <c r="D31" s="36"/>
      <c r="E31" s="102"/>
      <c r="F31" s="191"/>
      <c r="G31" s="101"/>
      <c r="H31" s="189"/>
    </row>
    <row r="32" spans="1:8" x14ac:dyDescent="0.25">
      <c r="A32" s="190"/>
      <c r="B32" s="102"/>
      <c r="C32" s="102"/>
      <c r="D32" s="36"/>
      <c r="E32" s="102"/>
      <c r="F32" s="191"/>
      <c r="G32" s="101"/>
      <c r="H32" s="189"/>
    </row>
    <row r="33" spans="1:8" x14ac:dyDescent="0.25">
      <c r="A33" s="190"/>
      <c r="B33" s="102"/>
      <c r="C33" s="102"/>
      <c r="D33" s="36"/>
      <c r="E33" s="102"/>
      <c r="F33" s="191"/>
      <c r="G33" s="102"/>
      <c r="H33" s="189"/>
    </row>
    <row r="34" spans="1:8" x14ac:dyDescent="0.25">
      <c r="A34" s="190"/>
      <c r="B34" s="102"/>
      <c r="C34" s="102"/>
      <c r="D34" s="36"/>
      <c r="E34" s="102"/>
      <c r="F34" s="191"/>
      <c r="G34" s="102"/>
      <c r="H34" s="189"/>
    </row>
    <row r="35" spans="1:8" ht="14.4" customHeight="1" x14ac:dyDescent="0.25">
      <c r="A35" s="190"/>
      <c r="B35" s="102"/>
      <c r="C35" s="102"/>
      <c r="D35" s="36"/>
      <c r="E35" s="102"/>
      <c r="F35" s="191"/>
      <c r="G35" s="102"/>
      <c r="H35" s="189"/>
    </row>
    <row r="36" spans="1:8" x14ac:dyDescent="0.25">
      <c r="A36" s="190"/>
      <c r="B36" s="102"/>
      <c r="C36" s="102"/>
      <c r="D36" s="36"/>
      <c r="E36" s="102"/>
      <c r="F36" s="191"/>
      <c r="G36" s="102"/>
      <c r="H36" s="189"/>
    </row>
    <row r="37" spans="1:8" x14ac:dyDescent="0.25">
      <c r="A37" s="190"/>
      <c r="B37" s="102"/>
      <c r="C37" s="102"/>
      <c r="D37" s="36"/>
      <c r="E37" s="102"/>
      <c r="F37" s="191"/>
      <c r="G37" s="102"/>
      <c r="H37" s="189"/>
    </row>
    <row r="38" spans="1:8" x14ac:dyDescent="0.25">
      <c r="A38" s="190"/>
      <c r="B38" s="102"/>
      <c r="C38" s="102"/>
      <c r="D38" s="36"/>
      <c r="E38" s="102"/>
      <c r="F38" s="191"/>
      <c r="G38" s="102"/>
      <c r="H38" s="189"/>
    </row>
    <row r="39" spans="1:8" x14ac:dyDescent="0.25">
      <c r="A39" s="190"/>
      <c r="B39" s="102"/>
      <c r="C39" s="102"/>
      <c r="D39" s="36"/>
      <c r="E39" s="102"/>
      <c r="F39" s="191"/>
      <c r="G39" s="102"/>
      <c r="H39" s="189"/>
    </row>
    <row r="40" spans="1:8" ht="14.4" customHeight="1" x14ac:dyDescent="0.25">
      <c r="A40" s="190"/>
      <c r="B40" s="102"/>
      <c r="C40" s="102"/>
      <c r="D40" s="36"/>
      <c r="E40" s="102"/>
      <c r="F40" s="191"/>
      <c r="G40" s="102"/>
      <c r="H40" s="189"/>
    </row>
    <row r="41" spans="1:8" x14ac:dyDescent="0.25">
      <c r="A41" s="190"/>
      <c r="B41" s="102"/>
      <c r="C41" s="102"/>
      <c r="D41" s="36"/>
      <c r="E41" s="102"/>
      <c r="F41" s="191"/>
      <c r="G41" s="102"/>
      <c r="H41" s="189"/>
    </row>
    <row r="42" spans="1:8" x14ac:dyDescent="0.25">
      <c r="A42" s="190"/>
      <c r="B42" s="102"/>
      <c r="C42" s="102"/>
      <c r="D42" s="36"/>
      <c r="E42" s="102"/>
      <c r="F42" s="191"/>
      <c r="G42" s="102"/>
      <c r="H42" s="189"/>
    </row>
    <row r="43" spans="1:8" ht="14.4" customHeight="1" x14ac:dyDescent="0.25">
      <c r="A43" s="190"/>
      <c r="B43" s="102"/>
      <c r="C43" s="102"/>
      <c r="D43" s="36"/>
      <c r="E43" s="102"/>
      <c r="F43" s="191"/>
      <c r="G43" s="102"/>
      <c r="H43" s="189"/>
    </row>
    <row r="44" spans="1:8" x14ac:dyDescent="0.25">
      <c r="A44" s="190"/>
      <c r="B44" s="102"/>
      <c r="C44" s="102"/>
      <c r="D44" s="36"/>
      <c r="E44" s="102"/>
      <c r="F44" s="191"/>
      <c r="G44" s="102"/>
      <c r="H44" s="189"/>
    </row>
    <row r="45" spans="1:8" x14ac:dyDescent="0.25">
      <c r="A45" s="190"/>
      <c r="B45" s="102"/>
      <c r="C45" s="102"/>
      <c r="D45" s="36"/>
      <c r="E45" s="102"/>
      <c r="F45" s="191"/>
      <c r="G45" s="102"/>
      <c r="H45" s="189"/>
    </row>
    <row r="46" spans="1:8" x14ac:dyDescent="0.25">
      <c r="A46" s="190"/>
      <c r="B46" s="102"/>
      <c r="C46" s="102"/>
      <c r="D46" s="36"/>
      <c r="E46" s="102"/>
      <c r="F46" s="191"/>
      <c r="G46" s="102"/>
      <c r="H46" s="189"/>
    </row>
    <row r="47" spans="1:8" x14ac:dyDescent="0.25">
      <c r="A47" s="190"/>
      <c r="B47" s="102"/>
      <c r="C47" s="102"/>
      <c r="D47" s="36"/>
      <c r="E47" s="102"/>
      <c r="F47" s="191"/>
      <c r="G47" s="102"/>
      <c r="H47" s="189"/>
    </row>
    <row r="48" spans="1:8" x14ac:dyDescent="0.25">
      <c r="A48" s="190"/>
      <c r="B48" s="102"/>
      <c r="C48" s="102"/>
      <c r="D48" s="36"/>
      <c r="E48" s="102"/>
      <c r="F48" s="191"/>
      <c r="G48" s="102"/>
      <c r="H48" s="189"/>
    </row>
    <row r="49" spans="1:8" ht="14.4" customHeight="1" x14ac:dyDescent="0.25">
      <c r="A49" s="190"/>
      <c r="B49" s="102"/>
      <c r="C49" s="102"/>
      <c r="D49" s="36"/>
      <c r="E49" s="102"/>
      <c r="F49" s="191"/>
      <c r="G49" s="102"/>
      <c r="H49" s="189"/>
    </row>
    <row r="50" spans="1:8" x14ac:dyDescent="0.25">
      <c r="A50" s="190"/>
      <c r="B50" s="102"/>
      <c r="C50" s="102"/>
      <c r="D50" s="36"/>
      <c r="E50" s="102"/>
      <c r="F50" s="191"/>
      <c r="G50" s="102"/>
      <c r="H50" s="189"/>
    </row>
    <row r="51" spans="1:8" x14ac:dyDescent="0.25">
      <c r="A51" s="190"/>
      <c r="B51" s="102"/>
      <c r="C51" s="102"/>
      <c r="D51" s="36"/>
      <c r="E51" s="102"/>
      <c r="F51" s="191"/>
      <c r="G51" s="102"/>
      <c r="H51" s="189"/>
    </row>
    <row r="52" spans="1:8" x14ac:dyDescent="0.25">
      <c r="A52" s="190"/>
      <c r="B52" s="102"/>
      <c r="C52" s="102"/>
      <c r="D52" s="36"/>
      <c r="E52" s="102"/>
      <c r="F52" s="191"/>
      <c r="G52" s="102"/>
      <c r="H52" s="189"/>
    </row>
    <row r="53" spans="1:8" x14ac:dyDescent="0.25">
      <c r="A53" s="190"/>
      <c r="B53" s="102"/>
      <c r="C53" s="102"/>
      <c r="D53" s="36"/>
      <c r="E53" s="102"/>
      <c r="F53" s="191"/>
      <c r="G53" s="102"/>
      <c r="H53" s="189"/>
    </row>
    <row r="54" spans="1:8" ht="14.4" customHeight="1" x14ac:dyDescent="0.25">
      <c r="A54" s="190"/>
      <c r="B54" s="102"/>
      <c r="C54" s="102"/>
      <c r="D54" s="36"/>
      <c r="E54" s="102"/>
      <c r="F54" s="191"/>
      <c r="G54" s="102"/>
      <c r="H54" s="189"/>
    </row>
    <row r="55" spans="1:8" x14ac:dyDescent="0.25">
      <c r="A55" s="190"/>
      <c r="B55" s="102"/>
      <c r="C55" s="102"/>
      <c r="D55" s="36"/>
      <c r="E55" s="102"/>
      <c r="F55" s="191"/>
      <c r="G55" s="102"/>
      <c r="H55" s="189"/>
    </row>
    <row r="56" spans="1:8" ht="14.4" thickBot="1" x14ac:dyDescent="0.3">
      <c r="A56" s="198"/>
      <c r="B56" s="199"/>
      <c r="C56" s="199"/>
      <c r="D56" s="200"/>
      <c r="E56" s="199"/>
      <c r="F56" s="201"/>
      <c r="G56" s="199"/>
      <c r="H56" s="202"/>
    </row>
    <row r="57" spans="1:8" ht="14.4" thickBot="1" x14ac:dyDescent="0.3">
      <c r="A57" s="525" t="s">
        <v>91</v>
      </c>
      <c r="B57" s="526"/>
      <c r="C57" s="526"/>
      <c r="D57" s="526"/>
      <c r="E57" s="526"/>
      <c r="F57" s="526"/>
      <c r="G57" s="527"/>
      <c r="H57" s="203">
        <f>SUM(H6:H56)</f>
        <v>55575</v>
      </c>
    </row>
    <row r="58" spans="1:8" ht="15.6" x14ac:dyDescent="0.25">
      <c r="A58" s="528" t="str">
        <f>A1</f>
        <v>TENDER FOR REFURBISHMENT OF TWO MAGALIES RESERVOIRS</v>
      </c>
      <c r="B58" s="528"/>
      <c r="C58" s="528"/>
      <c r="D58" s="528"/>
      <c r="E58" s="528"/>
      <c r="F58" s="528"/>
      <c r="G58" s="528"/>
      <c r="H58" s="528"/>
    </row>
    <row r="59" spans="1:8" ht="15.6" x14ac:dyDescent="0.25">
      <c r="A59" s="528" t="s">
        <v>1</v>
      </c>
      <c r="B59" s="528"/>
      <c r="C59" s="528"/>
      <c r="D59" s="528"/>
      <c r="E59" s="528"/>
      <c r="F59" s="528"/>
      <c r="G59" s="528"/>
      <c r="H59" s="528"/>
    </row>
    <row r="60" spans="1:8" ht="16.2" thickBot="1" x14ac:dyDescent="0.3">
      <c r="A60" s="528" t="s">
        <v>268</v>
      </c>
      <c r="B60" s="528"/>
      <c r="C60" s="528"/>
      <c r="D60" s="528"/>
      <c r="E60" s="528"/>
      <c r="F60" s="528"/>
      <c r="G60" s="528"/>
      <c r="H60" s="528"/>
    </row>
    <row r="61" spans="1:8" ht="14.4" thickBot="1" x14ac:dyDescent="0.3">
      <c r="A61" s="529" t="s">
        <v>3</v>
      </c>
      <c r="B61" s="519" t="s">
        <v>4</v>
      </c>
      <c r="C61" s="519" t="s">
        <v>5</v>
      </c>
      <c r="D61" s="519" t="s">
        <v>6</v>
      </c>
      <c r="E61" s="519" t="s">
        <v>7</v>
      </c>
      <c r="F61" s="531" t="s">
        <v>8</v>
      </c>
      <c r="G61" s="521" t="s">
        <v>9</v>
      </c>
      <c r="H61" s="204" t="s">
        <v>10</v>
      </c>
    </row>
    <row r="62" spans="1:8" ht="14.4" thickBot="1" x14ac:dyDescent="0.3">
      <c r="A62" s="530"/>
      <c r="B62" s="520"/>
      <c r="C62" s="520"/>
      <c r="D62" s="520"/>
      <c r="E62" s="520"/>
      <c r="F62" s="532"/>
      <c r="G62" s="520"/>
      <c r="H62" s="205" t="s">
        <v>11</v>
      </c>
    </row>
    <row r="63" spans="1:8" x14ac:dyDescent="0.25">
      <c r="A63" s="190"/>
      <c r="B63" s="102"/>
      <c r="C63" s="102"/>
      <c r="D63" s="188" t="s">
        <v>296</v>
      </c>
      <c r="E63" s="102"/>
      <c r="F63" s="191"/>
      <c r="G63" s="102"/>
      <c r="H63" s="189"/>
    </row>
    <row r="64" spans="1:8" x14ac:dyDescent="0.25">
      <c r="A64" s="190"/>
      <c r="B64" s="102"/>
      <c r="C64" s="102"/>
      <c r="D64" s="36"/>
      <c r="E64" s="102"/>
      <c r="F64" s="191"/>
      <c r="G64" s="102"/>
      <c r="H64" s="189"/>
    </row>
    <row r="65" spans="1:8" ht="41.4" x14ac:dyDescent="0.25">
      <c r="A65" s="186">
        <v>6.5</v>
      </c>
      <c r="B65" s="187">
        <v>604.01</v>
      </c>
      <c r="C65" s="187"/>
      <c r="D65" s="206" t="s">
        <v>297</v>
      </c>
      <c r="E65" s="187" t="s">
        <v>29</v>
      </c>
      <c r="F65" s="196">
        <v>145</v>
      </c>
      <c r="G65" s="197">
        <v>135</v>
      </c>
      <c r="H65" s="189">
        <f>G65*F65</f>
        <v>19575</v>
      </c>
    </row>
    <row r="66" spans="1:8" x14ac:dyDescent="0.25">
      <c r="A66" s="190"/>
      <c r="B66" s="102"/>
      <c r="C66" s="102"/>
      <c r="D66" s="36"/>
      <c r="E66" s="102"/>
      <c r="F66" s="191"/>
      <c r="G66" s="101"/>
      <c r="H66" s="189"/>
    </row>
    <row r="67" spans="1:8" x14ac:dyDescent="0.25">
      <c r="A67" s="186"/>
      <c r="B67" s="102">
        <v>604.02</v>
      </c>
      <c r="C67" s="102"/>
      <c r="D67" s="188" t="s">
        <v>298</v>
      </c>
      <c r="E67" s="102"/>
      <c r="F67" s="191"/>
      <c r="G67" s="101"/>
      <c r="H67" s="189"/>
    </row>
    <row r="68" spans="1:8" x14ac:dyDescent="0.25">
      <c r="A68" s="190"/>
      <c r="B68" s="102"/>
      <c r="C68" s="102"/>
      <c r="D68" s="36"/>
      <c r="E68" s="102"/>
      <c r="F68" s="191"/>
      <c r="G68" s="101"/>
      <c r="H68" s="189"/>
    </row>
    <row r="69" spans="1:8" x14ac:dyDescent="0.25">
      <c r="A69" s="190" t="s">
        <v>299</v>
      </c>
      <c r="B69" s="102" t="s">
        <v>300</v>
      </c>
      <c r="C69" s="102"/>
      <c r="D69" s="36" t="s">
        <v>301</v>
      </c>
      <c r="E69" s="102" t="s">
        <v>302</v>
      </c>
      <c r="F69" s="191">
        <v>1</v>
      </c>
      <c r="G69" s="101">
        <v>1850</v>
      </c>
      <c r="H69" s="189">
        <f>G69*F69</f>
        <v>1850</v>
      </c>
    </row>
    <row r="70" spans="1:8" x14ac:dyDescent="0.25">
      <c r="A70" s="190"/>
      <c r="B70" s="102"/>
      <c r="C70" s="102"/>
      <c r="D70" s="36"/>
      <c r="E70" s="102"/>
      <c r="F70" s="191"/>
      <c r="G70" s="101"/>
      <c r="H70" s="189"/>
    </row>
    <row r="71" spans="1:8" ht="27.6" x14ac:dyDescent="0.25">
      <c r="A71" s="186">
        <v>6.6</v>
      </c>
      <c r="B71" s="102">
        <v>604.03</v>
      </c>
      <c r="C71" s="102"/>
      <c r="D71" s="188" t="s">
        <v>303</v>
      </c>
      <c r="E71" s="102" t="s">
        <v>29</v>
      </c>
      <c r="F71" s="191">
        <v>2.5</v>
      </c>
      <c r="G71" s="101">
        <v>92.5</v>
      </c>
      <c r="H71" s="189">
        <f>G71*F71</f>
        <v>231.25</v>
      </c>
    </row>
    <row r="72" spans="1:8" x14ac:dyDescent="0.25">
      <c r="A72" s="190"/>
      <c r="B72" s="102"/>
      <c r="C72" s="102"/>
      <c r="D72" s="36"/>
      <c r="E72" s="102"/>
      <c r="F72" s="191"/>
      <c r="G72" s="102"/>
      <c r="H72" s="189"/>
    </row>
    <row r="73" spans="1:8" x14ac:dyDescent="0.25">
      <c r="A73" s="190"/>
      <c r="B73" s="102"/>
      <c r="C73" s="102"/>
      <c r="D73" s="36"/>
      <c r="E73" s="102"/>
      <c r="F73" s="191"/>
      <c r="G73" s="102"/>
      <c r="H73" s="189"/>
    </row>
    <row r="74" spans="1:8" x14ac:dyDescent="0.25">
      <c r="A74" s="190"/>
      <c r="B74" s="102"/>
      <c r="C74" s="102"/>
      <c r="D74" s="36"/>
      <c r="E74" s="102"/>
      <c r="F74" s="191"/>
      <c r="G74" s="102"/>
      <c r="H74" s="189"/>
    </row>
    <row r="75" spans="1:8" x14ac:dyDescent="0.25">
      <c r="A75" s="190"/>
      <c r="B75" s="102"/>
      <c r="C75" s="102"/>
      <c r="D75" s="36"/>
      <c r="E75" s="102"/>
      <c r="F75" s="191"/>
      <c r="G75" s="102"/>
      <c r="H75" s="189"/>
    </row>
    <row r="76" spans="1:8" x14ac:dyDescent="0.25">
      <c r="A76" s="190"/>
      <c r="B76" s="102"/>
      <c r="C76" s="102"/>
      <c r="D76" s="36"/>
      <c r="E76" s="102"/>
      <c r="F76" s="191"/>
      <c r="G76" s="102"/>
      <c r="H76" s="189"/>
    </row>
    <row r="77" spans="1:8" x14ac:dyDescent="0.25">
      <c r="A77" s="190"/>
      <c r="B77" s="102"/>
      <c r="C77" s="102"/>
      <c r="D77" s="36"/>
      <c r="E77" s="102"/>
      <c r="F77" s="191"/>
      <c r="G77" s="102"/>
      <c r="H77" s="189"/>
    </row>
    <row r="78" spans="1:8" x14ac:dyDescent="0.25">
      <c r="A78" s="190"/>
      <c r="B78" s="102"/>
      <c r="C78" s="102"/>
      <c r="D78" s="36"/>
      <c r="E78" s="102"/>
      <c r="F78" s="191"/>
      <c r="G78" s="102"/>
      <c r="H78" s="189"/>
    </row>
    <row r="79" spans="1:8" x14ac:dyDescent="0.25">
      <c r="A79" s="190"/>
      <c r="B79" s="102"/>
      <c r="C79" s="102"/>
      <c r="D79" s="36"/>
      <c r="E79" s="102"/>
      <c r="F79" s="191"/>
      <c r="G79" s="102"/>
      <c r="H79" s="189"/>
    </row>
    <row r="80" spans="1:8" x14ac:dyDescent="0.25">
      <c r="A80" s="190"/>
      <c r="B80" s="102"/>
      <c r="C80" s="102"/>
      <c r="D80" s="36"/>
      <c r="E80" s="102"/>
      <c r="F80" s="191"/>
      <c r="G80" s="102"/>
      <c r="H80" s="189"/>
    </row>
    <row r="81" spans="1:8" x14ac:dyDescent="0.25">
      <c r="A81" s="190"/>
      <c r="B81" s="102"/>
      <c r="C81" s="102"/>
      <c r="D81" s="36"/>
      <c r="E81" s="102"/>
      <c r="F81" s="191"/>
      <c r="G81" s="102"/>
      <c r="H81" s="189"/>
    </row>
    <row r="82" spans="1:8" x14ac:dyDescent="0.25">
      <c r="A82" s="190"/>
      <c r="B82" s="102"/>
      <c r="C82" s="102"/>
      <c r="D82" s="36"/>
      <c r="E82" s="102"/>
      <c r="F82" s="191"/>
      <c r="G82" s="102"/>
      <c r="H82" s="189"/>
    </row>
    <row r="83" spans="1:8" x14ac:dyDescent="0.25">
      <c r="A83" s="190"/>
      <c r="B83" s="102"/>
      <c r="C83" s="102"/>
      <c r="D83" s="36"/>
      <c r="E83" s="102"/>
      <c r="F83" s="191"/>
      <c r="G83" s="102"/>
      <c r="H83" s="189"/>
    </row>
    <row r="84" spans="1:8" x14ac:dyDescent="0.25">
      <c r="A84" s="190"/>
      <c r="B84" s="102"/>
      <c r="C84" s="102"/>
      <c r="D84" s="36"/>
      <c r="E84" s="102"/>
      <c r="F84" s="191"/>
      <c r="G84" s="102"/>
      <c r="H84" s="189"/>
    </row>
    <row r="85" spans="1:8" x14ac:dyDescent="0.25">
      <c r="A85" s="190"/>
      <c r="B85" s="102"/>
      <c r="C85" s="102"/>
      <c r="D85" s="36"/>
      <c r="E85" s="102"/>
      <c r="F85" s="191"/>
      <c r="G85" s="102"/>
      <c r="H85" s="189"/>
    </row>
    <row r="86" spans="1:8" x14ac:dyDescent="0.25">
      <c r="A86" s="190"/>
      <c r="B86" s="102"/>
      <c r="C86" s="102"/>
      <c r="D86" s="36"/>
      <c r="E86" s="102"/>
      <c r="F86" s="191"/>
      <c r="G86" s="102"/>
      <c r="H86" s="189"/>
    </row>
    <row r="87" spans="1:8" x14ac:dyDescent="0.25">
      <c r="A87" s="190"/>
      <c r="B87" s="102"/>
      <c r="C87" s="102"/>
      <c r="D87" s="36"/>
      <c r="E87" s="102"/>
      <c r="F87" s="191"/>
      <c r="G87" s="102"/>
      <c r="H87" s="189"/>
    </row>
    <row r="88" spans="1:8" x14ac:dyDescent="0.25">
      <c r="A88" s="190"/>
      <c r="B88" s="102"/>
      <c r="C88" s="102"/>
      <c r="D88" s="36"/>
      <c r="E88" s="102"/>
      <c r="F88" s="191"/>
      <c r="G88" s="102"/>
      <c r="H88" s="189"/>
    </row>
    <row r="89" spans="1:8" x14ac:dyDescent="0.25">
      <c r="A89" s="190"/>
      <c r="B89" s="102"/>
      <c r="C89" s="102"/>
      <c r="D89" s="36"/>
      <c r="E89" s="102"/>
      <c r="F89" s="191"/>
      <c r="G89" s="102"/>
      <c r="H89" s="189"/>
    </row>
    <row r="90" spans="1:8" x14ac:dyDescent="0.25">
      <c r="A90" s="190"/>
      <c r="B90" s="102"/>
      <c r="C90" s="102"/>
      <c r="D90" s="36"/>
      <c r="E90" s="102"/>
      <c r="F90" s="191"/>
      <c r="G90" s="102"/>
      <c r="H90" s="189"/>
    </row>
    <row r="91" spans="1:8" x14ac:dyDescent="0.25">
      <c r="A91" s="190"/>
      <c r="B91" s="102"/>
      <c r="C91" s="102"/>
      <c r="D91" s="36"/>
      <c r="E91" s="102"/>
      <c r="F91" s="191"/>
      <c r="G91" s="102"/>
      <c r="H91" s="189"/>
    </row>
    <row r="92" spans="1:8" x14ac:dyDescent="0.25">
      <c r="A92" s="190"/>
      <c r="B92" s="102"/>
      <c r="C92" s="102"/>
      <c r="D92" s="36"/>
      <c r="E92" s="102"/>
      <c r="F92" s="191"/>
      <c r="G92" s="102"/>
      <c r="H92" s="189"/>
    </row>
    <row r="93" spans="1:8" x14ac:dyDescent="0.25">
      <c r="A93" s="190"/>
      <c r="B93" s="102"/>
      <c r="C93" s="102"/>
      <c r="D93" s="36"/>
      <c r="E93" s="102"/>
      <c r="F93" s="191"/>
      <c r="G93" s="102"/>
      <c r="H93" s="189"/>
    </row>
    <row r="94" spans="1:8" x14ac:dyDescent="0.25">
      <c r="A94" s="190"/>
      <c r="B94" s="102"/>
      <c r="C94" s="102"/>
      <c r="D94" s="36"/>
      <c r="E94" s="102"/>
      <c r="F94" s="191"/>
      <c r="G94" s="102"/>
      <c r="H94" s="189"/>
    </row>
    <row r="95" spans="1:8" x14ac:dyDescent="0.25">
      <c r="A95" s="190"/>
      <c r="B95" s="102"/>
      <c r="C95" s="102"/>
      <c r="D95" s="36"/>
      <c r="E95" s="102"/>
      <c r="F95" s="191"/>
      <c r="G95" s="102"/>
      <c r="H95" s="189"/>
    </row>
    <row r="96" spans="1:8" x14ac:dyDescent="0.25">
      <c r="A96" s="190"/>
      <c r="B96" s="102"/>
      <c r="C96" s="102"/>
      <c r="D96" s="36"/>
      <c r="E96" s="102"/>
      <c r="F96" s="191"/>
      <c r="G96" s="102"/>
      <c r="H96" s="189"/>
    </row>
    <row r="97" spans="1:8" x14ac:dyDescent="0.25">
      <c r="A97" s="190"/>
      <c r="B97" s="102"/>
      <c r="C97" s="102"/>
      <c r="D97" s="36"/>
      <c r="E97" s="102"/>
      <c r="F97" s="191"/>
      <c r="G97" s="102"/>
      <c r="H97" s="189"/>
    </row>
    <row r="98" spans="1:8" x14ac:dyDescent="0.25">
      <c r="A98" s="190"/>
      <c r="B98" s="102"/>
      <c r="C98" s="102"/>
      <c r="D98" s="36"/>
      <c r="E98" s="102"/>
      <c r="F98" s="191"/>
      <c r="G98" s="102"/>
      <c r="H98" s="189"/>
    </row>
    <row r="99" spans="1:8" x14ac:dyDescent="0.25">
      <c r="A99" s="190"/>
      <c r="B99" s="102"/>
      <c r="C99" s="102"/>
      <c r="D99" s="36"/>
      <c r="E99" s="102"/>
      <c r="F99" s="191"/>
      <c r="G99" s="102"/>
      <c r="H99" s="189"/>
    </row>
    <row r="100" spans="1:8" x14ac:dyDescent="0.25">
      <c r="A100" s="190"/>
      <c r="B100" s="102"/>
      <c r="C100" s="102"/>
      <c r="D100" s="36"/>
      <c r="E100" s="102"/>
      <c r="F100" s="191"/>
      <c r="G100" s="102"/>
      <c r="H100" s="189"/>
    </row>
    <row r="101" spans="1:8" x14ac:dyDescent="0.25">
      <c r="A101" s="190"/>
      <c r="B101" s="102"/>
      <c r="C101" s="102"/>
      <c r="D101" s="36"/>
      <c r="E101" s="102"/>
      <c r="F101" s="191"/>
      <c r="G101" s="102"/>
      <c r="H101" s="189"/>
    </row>
    <row r="102" spans="1:8" x14ac:dyDescent="0.25">
      <c r="A102" s="190"/>
      <c r="B102" s="102"/>
      <c r="C102" s="102"/>
      <c r="D102" s="36"/>
      <c r="E102" s="102"/>
      <c r="F102" s="191"/>
      <c r="G102" s="102"/>
      <c r="H102" s="189"/>
    </row>
    <row r="103" spans="1:8" x14ac:dyDescent="0.25">
      <c r="A103" s="190"/>
      <c r="B103" s="102"/>
      <c r="C103" s="102"/>
      <c r="D103" s="36"/>
      <c r="E103" s="102"/>
      <c r="F103" s="191"/>
      <c r="G103" s="102"/>
      <c r="H103" s="189"/>
    </row>
    <row r="104" spans="1:8" x14ac:dyDescent="0.25">
      <c r="A104" s="190"/>
      <c r="B104" s="102"/>
      <c r="C104" s="102"/>
      <c r="D104" s="36"/>
      <c r="E104" s="102"/>
      <c r="F104" s="191"/>
      <c r="G104" s="102"/>
      <c r="H104" s="189"/>
    </row>
    <row r="105" spans="1:8" x14ac:dyDescent="0.25">
      <c r="A105" s="190"/>
      <c r="B105" s="102"/>
      <c r="C105" s="102"/>
      <c r="D105" s="36"/>
      <c r="E105" s="102"/>
      <c r="F105" s="191"/>
      <c r="G105" s="102"/>
      <c r="H105" s="189"/>
    </row>
    <row r="106" spans="1:8" x14ac:dyDescent="0.25">
      <c r="A106" s="190"/>
      <c r="B106" s="102"/>
      <c r="C106" s="102"/>
      <c r="D106" s="36"/>
      <c r="E106" s="102"/>
      <c r="F106" s="191"/>
      <c r="G106" s="102"/>
      <c r="H106" s="189"/>
    </row>
    <row r="107" spans="1:8" x14ac:dyDescent="0.25">
      <c r="A107" s="190"/>
      <c r="B107" s="102"/>
      <c r="C107" s="102"/>
      <c r="D107" s="36"/>
      <c r="E107" s="102"/>
      <c r="F107" s="191"/>
      <c r="G107" s="102"/>
      <c r="H107" s="189"/>
    </row>
    <row r="108" spans="1:8" x14ac:dyDescent="0.25">
      <c r="A108" s="190"/>
      <c r="B108" s="102"/>
      <c r="C108" s="102"/>
      <c r="D108" s="36"/>
      <c r="E108" s="102"/>
      <c r="F108" s="191"/>
      <c r="G108" s="102"/>
      <c r="H108" s="189"/>
    </row>
    <row r="109" spans="1:8" x14ac:dyDescent="0.25">
      <c r="A109" s="190"/>
      <c r="B109" s="102"/>
      <c r="C109" s="102"/>
      <c r="D109" s="36"/>
      <c r="E109" s="102"/>
      <c r="F109" s="191"/>
      <c r="G109" s="102"/>
      <c r="H109" s="189"/>
    </row>
    <row r="110" spans="1:8" x14ac:dyDescent="0.25">
      <c r="A110" s="190"/>
      <c r="B110" s="102"/>
      <c r="C110" s="102"/>
      <c r="D110" s="36"/>
      <c r="E110" s="102"/>
      <c r="F110" s="191"/>
      <c r="G110" s="102"/>
      <c r="H110" s="189"/>
    </row>
    <row r="111" spans="1:8" x14ac:dyDescent="0.25">
      <c r="A111" s="190"/>
      <c r="B111" s="102"/>
      <c r="C111" s="102"/>
      <c r="D111" s="36"/>
      <c r="E111" s="102"/>
      <c r="F111" s="191"/>
      <c r="G111" s="102"/>
      <c r="H111" s="189"/>
    </row>
    <row r="112" spans="1:8" x14ac:dyDescent="0.25">
      <c r="A112" s="190"/>
      <c r="B112" s="102"/>
      <c r="C112" s="102"/>
      <c r="D112" s="36"/>
      <c r="E112" s="102"/>
      <c r="F112" s="191"/>
      <c r="G112" s="102"/>
      <c r="H112" s="189"/>
    </row>
    <row r="113" spans="1:8" x14ac:dyDescent="0.25">
      <c r="A113" s="190"/>
      <c r="B113" s="102"/>
      <c r="C113" s="102"/>
      <c r="D113" s="36"/>
      <c r="E113" s="102"/>
      <c r="F113" s="191"/>
      <c r="G113" s="102"/>
      <c r="H113" s="189"/>
    </row>
    <row r="114" spans="1:8" x14ac:dyDescent="0.25">
      <c r="A114" s="190"/>
      <c r="B114" s="102"/>
      <c r="C114" s="102"/>
      <c r="D114" s="36"/>
      <c r="E114" s="102"/>
      <c r="F114" s="191"/>
      <c r="G114" s="102"/>
      <c r="H114" s="189"/>
    </row>
    <row r="115" spans="1:8" x14ac:dyDescent="0.25">
      <c r="A115" s="190"/>
      <c r="B115" s="102"/>
      <c r="C115" s="102"/>
      <c r="D115" s="36"/>
      <c r="E115" s="102"/>
      <c r="F115" s="191"/>
      <c r="G115" s="102"/>
      <c r="H115" s="189"/>
    </row>
    <row r="116" spans="1:8" x14ac:dyDescent="0.25">
      <c r="A116" s="190"/>
      <c r="B116" s="102"/>
      <c r="C116" s="102"/>
      <c r="D116" s="36"/>
      <c r="E116" s="102"/>
      <c r="F116" s="191"/>
      <c r="G116" s="102"/>
      <c r="H116" s="189"/>
    </row>
    <row r="117" spans="1:8" x14ac:dyDescent="0.25">
      <c r="A117" s="190"/>
      <c r="B117" s="102"/>
      <c r="C117" s="102"/>
      <c r="D117" s="36"/>
      <c r="E117" s="102"/>
      <c r="F117" s="191"/>
      <c r="G117" s="102"/>
      <c r="H117" s="189"/>
    </row>
    <row r="118" spans="1:8" ht="14.4" thickBot="1" x14ac:dyDescent="0.3">
      <c r="A118" s="198"/>
      <c r="B118" s="199"/>
      <c r="C118" s="199"/>
      <c r="D118" s="200"/>
      <c r="E118" s="199"/>
      <c r="F118" s="201"/>
      <c r="G118" s="199"/>
      <c r="H118" s="202"/>
    </row>
    <row r="119" spans="1:8" ht="14.4" thickBot="1" x14ac:dyDescent="0.3">
      <c r="A119" s="525" t="s">
        <v>91</v>
      </c>
      <c r="B119" s="526"/>
      <c r="C119" s="526"/>
      <c r="D119" s="526"/>
      <c r="E119" s="526"/>
      <c r="F119" s="526"/>
      <c r="G119" s="527"/>
      <c r="H119" s="203">
        <f>SUM(H63:H118)</f>
        <v>21656.25</v>
      </c>
    </row>
    <row r="120" spans="1:8" ht="15.6" x14ac:dyDescent="0.25">
      <c r="A120" s="528" t="str">
        <f>A58</f>
        <v>TENDER FOR REFURBISHMENT OF TWO MAGALIES RESERVOIRS</v>
      </c>
      <c r="B120" s="528"/>
      <c r="C120" s="528"/>
      <c r="D120" s="528"/>
      <c r="E120" s="528"/>
      <c r="F120" s="528"/>
      <c r="G120" s="528"/>
      <c r="H120" s="528"/>
    </row>
    <row r="121" spans="1:8" ht="15.6" x14ac:dyDescent="0.25">
      <c r="A121" s="528" t="s">
        <v>1</v>
      </c>
      <c r="B121" s="528"/>
      <c r="C121" s="528"/>
      <c r="D121" s="528"/>
      <c r="E121" s="528"/>
      <c r="F121" s="528"/>
      <c r="G121" s="528"/>
      <c r="H121" s="528"/>
    </row>
    <row r="122" spans="1:8" ht="16.2" thickBot="1" x14ac:dyDescent="0.3">
      <c r="A122" s="528" t="s">
        <v>268</v>
      </c>
      <c r="B122" s="528"/>
      <c r="C122" s="528"/>
      <c r="D122" s="528"/>
      <c r="E122" s="528"/>
      <c r="F122" s="528"/>
      <c r="G122" s="528"/>
      <c r="H122" s="528"/>
    </row>
    <row r="123" spans="1:8" ht="14.4" thickBot="1" x14ac:dyDescent="0.3">
      <c r="A123" s="529" t="s">
        <v>3</v>
      </c>
      <c r="B123" s="519" t="s">
        <v>4</v>
      </c>
      <c r="C123" s="519" t="s">
        <v>5</v>
      </c>
      <c r="D123" s="519" t="s">
        <v>6</v>
      </c>
      <c r="E123" s="519" t="s">
        <v>7</v>
      </c>
      <c r="F123" s="531" t="s">
        <v>8</v>
      </c>
      <c r="G123" s="521" t="s">
        <v>9</v>
      </c>
      <c r="H123" s="204" t="s">
        <v>10</v>
      </c>
    </row>
    <row r="124" spans="1:8" ht="14.4" thickBot="1" x14ac:dyDescent="0.3">
      <c r="A124" s="530"/>
      <c r="B124" s="520"/>
      <c r="C124" s="520"/>
      <c r="D124" s="520"/>
      <c r="E124" s="520"/>
      <c r="F124" s="532"/>
      <c r="G124" s="520"/>
      <c r="H124" s="205" t="s">
        <v>11</v>
      </c>
    </row>
    <row r="125" spans="1:8" x14ac:dyDescent="0.25">
      <c r="A125" s="190"/>
      <c r="B125" s="102"/>
      <c r="C125" s="102"/>
      <c r="D125" s="188" t="s">
        <v>304</v>
      </c>
      <c r="E125" s="102"/>
      <c r="F125" s="191"/>
      <c r="G125" s="102"/>
      <c r="H125" s="189"/>
    </row>
    <row r="126" spans="1:8" x14ac:dyDescent="0.25">
      <c r="A126" s="190"/>
      <c r="B126" s="102"/>
      <c r="C126" s="102"/>
      <c r="D126" s="36"/>
      <c r="E126" s="102"/>
      <c r="F126" s="191"/>
      <c r="G126" s="102"/>
      <c r="H126" s="189"/>
    </row>
    <row r="127" spans="1:8" ht="27.6" x14ac:dyDescent="0.25">
      <c r="A127" s="186">
        <v>6.7</v>
      </c>
      <c r="B127" s="192">
        <v>609.01</v>
      </c>
      <c r="C127" s="102"/>
      <c r="D127" s="188" t="s">
        <v>305</v>
      </c>
      <c r="E127" s="102"/>
      <c r="F127" s="191"/>
      <c r="G127" s="102"/>
      <c r="H127" s="189"/>
    </row>
    <row r="128" spans="1:8" x14ac:dyDescent="0.25">
      <c r="A128" s="190"/>
      <c r="B128" s="187"/>
      <c r="C128" s="102"/>
      <c r="D128" s="36"/>
      <c r="E128" s="102"/>
      <c r="F128" s="191"/>
      <c r="G128" s="102"/>
      <c r="H128" s="189"/>
    </row>
    <row r="129" spans="1:8" ht="82.8" x14ac:dyDescent="0.25">
      <c r="A129" s="190" t="s">
        <v>306</v>
      </c>
      <c r="B129" s="187" t="s">
        <v>307</v>
      </c>
      <c r="C129" s="187" t="s">
        <v>24</v>
      </c>
      <c r="D129" s="195" t="s">
        <v>308</v>
      </c>
      <c r="E129" s="187" t="s">
        <v>100</v>
      </c>
      <c r="F129" s="196">
        <v>5500</v>
      </c>
      <c r="G129" s="197">
        <v>295</v>
      </c>
      <c r="H129" s="207">
        <f>F129*G129</f>
        <v>1622500</v>
      </c>
    </row>
    <row r="130" spans="1:8" x14ac:dyDescent="0.25">
      <c r="A130" s="190"/>
      <c r="B130" s="187"/>
      <c r="C130" s="102"/>
      <c r="D130" s="36"/>
      <c r="E130" s="102"/>
      <c r="F130" s="191"/>
      <c r="G130" s="101"/>
      <c r="H130" s="189"/>
    </row>
    <row r="131" spans="1:8" ht="27.6" x14ac:dyDescent="0.25">
      <c r="A131" s="186">
        <v>6.8</v>
      </c>
      <c r="B131" s="192">
        <v>609.03</v>
      </c>
      <c r="C131" s="102"/>
      <c r="D131" s="188" t="s">
        <v>309</v>
      </c>
      <c r="E131" s="102"/>
      <c r="F131" s="191"/>
      <c r="G131" s="101"/>
      <c r="H131" s="189"/>
    </row>
    <row r="132" spans="1:8" x14ac:dyDescent="0.25">
      <c r="A132" s="190"/>
      <c r="B132" s="187"/>
      <c r="C132" s="102"/>
      <c r="D132" s="36"/>
      <c r="E132" s="102"/>
      <c r="F132" s="191"/>
      <c r="G132" s="101"/>
      <c r="H132" s="189"/>
    </row>
    <row r="133" spans="1:8" ht="41.4" x14ac:dyDescent="0.25">
      <c r="A133" s="190" t="s">
        <v>310</v>
      </c>
      <c r="B133" s="187" t="s">
        <v>311</v>
      </c>
      <c r="C133" s="187" t="s">
        <v>24</v>
      </c>
      <c r="D133" s="208" t="s">
        <v>312</v>
      </c>
      <c r="E133" s="187" t="s">
        <v>119</v>
      </c>
      <c r="F133" s="196">
        <v>200</v>
      </c>
      <c r="G133" s="197">
        <v>145</v>
      </c>
      <c r="H133" s="207">
        <f>F133*G133</f>
        <v>29000</v>
      </c>
    </row>
    <row r="134" spans="1:8" x14ac:dyDescent="0.25">
      <c r="A134" s="190"/>
      <c r="B134" s="187"/>
      <c r="C134" s="102"/>
      <c r="D134" s="36"/>
      <c r="E134" s="102"/>
      <c r="F134" s="191"/>
      <c r="G134" s="101"/>
      <c r="H134" s="189"/>
    </row>
    <row r="135" spans="1:8" ht="41.4" x14ac:dyDescent="0.25">
      <c r="A135" s="190" t="s">
        <v>313</v>
      </c>
      <c r="B135" s="187" t="s">
        <v>314</v>
      </c>
      <c r="C135" s="187" t="s">
        <v>24</v>
      </c>
      <c r="D135" s="208" t="s">
        <v>315</v>
      </c>
      <c r="E135" s="187" t="s">
        <v>119</v>
      </c>
      <c r="F135" s="196">
        <v>200</v>
      </c>
      <c r="G135" s="197">
        <v>175</v>
      </c>
      <c r="H135" s="207">
        <f>F135*G135</f>
        <v>35000</v>
      </c>
    </row>
    <row r="136" spans="1:8" x14ac:dyDescent="0.25">
      <c r="A136" s="114"/>
      <c r="B136" s="44"/>
      <c r="C136" s="44"/>
      <c r="D136" s="90"/>
      <c r="E136" s="44"/>
      <c r="F136" s="179"/>
      <c r="G136" s="44"/>
      <c r="H136" s="46"/>
    </row>
    <row r="137" spans="1:8" x14ac:dyDescent="0.25">
      <c r="A137" s="114"/>
      <c r="B137" s="44"/>
      <c r="C137" s="44"/>
      <c r="D137" s="90"/>
      <c r="E137" s="44"/>
      <c r="F137" s="179"/>
      <c r="G137" s="44"/>
      <c r="H137" s="46"/>
    </row>
    <row r="138" spans="1:8" x14ac:dyDescent="0.25">
      <c r="A138" s="114"/>
      <c r="B138" s="44"/>
      <c r="C138" s="44"/>
      <c r="D138" s="90"/>
      <c r="E138" s="44"/>
      <c r="F138" s="179"/>
      <c r="G138" s="44"/>
      <c r="H138" s="46"/>
    </row>
    <row r="139" spans="1:8" x14ac:dyDescent="0.25">
      <c r="A139" s="114"/>
      <c r="B139" s="44"/>
      <c r="C139" s="44"/>
      <c r="D139" s="90"/>
      <c r="E139" s="44"/>
      <c r="F139" s="179"/>
      <c r="G139" s="44"/>
      <c r="H139" s="46"/>
    </row>
    <row r="140" spans="1:8" x14ac:dyDescent="0.25">
      <c r="A140" s="114"/>
      <c r="B140" s="44"/>
      <c r="C140" s="44"/>
      <c r="D140" s="90"/>
      <c r="E140" s="44"/>
      <c r="F140" s="179"/>
      <c r="G140" s="44"/>
      <c r="H140" s="46"/>
    </row>
    <row r="141" spans="1:8" x14ac:dyDescent="0.25">
      <c r="A141" s="114"/>
      <c r="B141" s="44"/>
      <c r="C141" s="44"/>
      <c r="D141" s="90"/>
      <c r="E141" s="44"/>
      <c r="F141" s="179"/>
      <c r="G141" s="44"/>
      <c r="H141" s="46"/>
    </row>
    <row r="142" spans="1:8" x14ac:dyDescent="0.25">
      <c r="A142" s="114"/>
      <c r="B142" s="44"/>
      <c r="C142" s="44"/>
      <c r="D142" s="90"/>
      <c r="E142" s="44"/>
      <c r="F142" s="179"/>
      <c r="G142" s="44"/>
      <c r="H142" s="46"/>
    </row>
    <row r="143" spans="1:8" x14ac:dyDescent="0.25">
      <c r="A143" s="114"/>
      <c r="B143" s="44"/>
      <c r="C143" s="44"/>
      <c r="D143" s="90"/>
      <c r="E143" s="44"/>
      <c r="F143" s="179"/>
      <c r="G143" s="44"/>
      <c r="H143" s="46"/>
    </row>
    <row r="144" spans="1:8" x14ac:dyDescent="0.25">
      <c r="A144" s="114"/>
      <c r="B144" s="44"/>
      <c r="C144" s="44"/>
      <c r="D144" s="90"/>
      <c r="E144" s="44"/>
      <c r="F144" s="179"/>
      <c r="G144" s="44"/>
      <c r="H144" s="46"/>
    </row>
    <row r="145" spans="1:8" x14ac:dyDescent="0.25">
      <c r="A145" s="114"/>
      <c r="B145" s="44"/>
      <c r="C145" s="44"/>
      <c r="D145" s="90"/>
      <c r="E145" s="44"/>
      <c r="F145" s="179"/>
      <c r="G145" s="44"/>
      <c r="H145" s="46"/>
    </row>
    <row r="146" spans="1:8" x14ac:dyDescent="0.25">
      <c r="A146" s="114"/>
      <c r="B146" s="44"/>
      <c r="C146" s="44"/>
      <c r="D146" s="90"/>
      <c r="E146" s="44"/>
      <c r="F146" s="179"/>
      <c r="G146" s="44"/>
      <c r="H146" s="46"/>
    </row>
    <row r="147" spans="1:8" x14ac:dyDescent="0.25">
      <c r="A147" s="114"/>
      <c r="B147" s="44"/>
      <c r="C147" s="44"/>
      <c r="D147" s="90"/>
      <c r="E147" s="44"/>
      <c r="F147" s="179"/>
      <c r="G147" s="44"/>
      <c r="H147" s="46"/>
    </row>
    <row r="148" spans="1:8" x14ac:dyDescent="0.25">
      <c r="A148" s="114"/>
      <c r="B148" s="44"/>
      <c r="C148" s="44"/>
      <c r="D148" s="90"/>
      <c r="E148" s="44"/>
      <c r="F148" s="179"/>
      <c r="G148" s="44"/>
      <c r="H148" s="46"/>
    </row>
    <row r="149" spans="1:8" x14ac:dyDescent="0.25">
      <c r="A149" s="114"/>
      <c r="B149" s="44"/>
      <c r="C149" s="44"/>
      <c r="D149" s="90"/>
      <c r="E149" s="44"/>
      <c r="F149" s="179"/>
      <c r="G149" s="44"/>
      <c r="H149" s="46"/>
    </row>
    <row r="150" spans="1:8" x14ac:dyDescent="0.25">
      <c r="A150" s="114"/>
      <c r="B150" s="44"/>
      <c r="C150" s="44"/>
      <c r="D150" s="90"/>
      <c r="E150" s="44"/>
      <c r="F150" s="179"/>
      <c r="G150" s="44"/>
      <c r="H150" s="46"/>
    </row>
    <row r="151" spans="1:8" x14ac:dyDescent="0.25">
      <c r="A151" s="114"/>
      <c r="B151" s="44"/>
      <c r="C151" s="44"/>
      <c r="D151" s="90"/>
      <c r="E151" s="44"/>
      <c r="F151" s="179"/>
      <c r="G151" s="44"/>
      <c r="H151" s="46"/>
    </row>
    <row r="152" spans="1:8" x14ac:dyDescent="0.25">
      <c r="A152" s="114"/>
      <c r="B152" s="44"/>
      <c r="C152" s="44"/>
      <c r="D152" s="90"/>
      <c r="E152" s="44"/>
      <c r="F152" s="179"/>
      <c r="G152" s="44"/>
      <c r="H152" s="46"/>
    </row>
    <row r="153" spans="1:8" x14ac:dyDescent="0.25">
      <c r="A153" s="114"/>
      <c r="B153" s="44"/>
      <c r="C153" s="44"/>
      <c r="D153" s="90"/>
      <c r="E153" s="44"/>
      <c r="F153" s="179"/>
      <c r="G153" s="44"/>
      <c r="H153" s="46"/>
    </row>
    <row r="154" spans="1:8" x14ac:dyDescent="0.25">
      <c r="A154" s="114"/>
      <c r="B154" s="44"/>
      <c r="C154" s="44"/>
      <c r="D154" s="90"/>
      <c r="E154" s="44"/>
      <c r="F154" s="179"/>
      <c r="G154" s="44"/>
      <c r="H154" s="46"/>
    </row>
    <row r="155" spans="1:8" x14ac:dyDescent="0.25">
      <c r="A155" s="114"/>
      <c r="B155" s="44"/>
      <c r="C155" s="44"/>
      <c r="D155" s="90"/>
      <c r="E155" s="44"/>
      <c r="F155" s="179"/>
      <c r="G155" s="44"/>
      <c r="H155" s="46"/>
    </row>
    <row r="156" spans="1:8" x14ac:dyDescent="0.25">
      <c r="A156" s="114"/>
      <c r="B156" s="44"/>
      <c r="C156" s="44"/>
      <c r="D156" s="90"/>
      <c r="E156" s="44"/>
      <c r="F156" s="179"/>
      <c r="G156" s="44"/>
      <c r="H156" s="46"/>
    </row>
    <row r="157" spans="1:8" x14ac:dyDescent="0.25">
      <c r="A157" s="114"/>
      <c r="B157" s="44"/>
      <c r="C157" s="44"/>
      <c r="D157" s="90"/>
      <c r="E157" s="44"/>
      <c r="F157" s="179"/>
      <c r="G157" s="44"/>
      <c r="H157" s="46"/>
    </row>
    <row r="158" spans="1:8" x14ac:dyDescent="0.25">
      <c r="A158" s="114"/>
      <c r="B158" s="44"/>
      <c r="C158" s="44"/>
      <c r="D158" s="90"/>
      <c r="E158" s="44"/>
      <c r="F158" s="179"/>
      <c r="G158" s="44"/>
      <c r="H158" s="46"/>
    </row>
    <row r="159" spans="1:8" x14ac:dyDescent="0.25">
      <c r="A159" s="114"/>
      <c r="B159" s="44"/>
      <c r="C159" s="44"/>
      <c r="D159" s="90"/>
      <c r="E159" s="44"/>
      <c r="F159" s="179"/>
      <c r="G159" s="44"/>
      <c r="H159" s="46"/>
    </row>
    <row r="160" spans="1:8" x14ac:dyDescent="0.25">
      <c r="A160" s="114"/>
      <c r="B160" s="44"/>
      <c r="C160" s="44"/>
      <c r="D160" s="90"/>
      <c r="E160" s="44"/>
      <c r="F160" s="179"/>
      <c r="G160" s="44"/>
      <c r="H160" s="46"/>
    </row>
    <row r="161" spans="1:8" x14ac:dyDescent="0.25">
      <c r="A161" s="114"/>
      <c r="B161" s="44"/>
      <c r="C161" s="44"/>
      <c r="D161" s="90"/>
      <c r="E161" s="44"/>
      <c r="F161" s="179"/>
      <c r="G161" s="44"/>
      <c r="H161" s="46"/>
    </row>
    <row r="162" spans="1:8" x14ac:dyDescent="0.25">
      <c r="A162" s="114"/>
      <c r="B162" s="44"/>
      <c r="C162" s="44"/>
      <c r="D162" s="90"/>
      <c r="E162" s="44"/>
      <c r="F162" s="179"/>
      <c r="G162" s="44"/>
      <c r="H162" s="46"/>
    </row>
    <row r="163" spans="1:8" x14ac:dyDescent="0.25">
      <c r="A163" s="114"/>
      <c r="B163" s="44"/>
      <c r="C163" s="44"/>
      <c r="D163" s="90"/>
      <c r="E163" s="44"/>
      <c r="F163" s="179"/>
      <c r="G163" s="44"/>
      <c r="H163" s="46"/>
    </row>
    <row r="164" spans="1:8" x14ac:dyDescent="0.25">
      <c r="A164" s="114"/>
      <c r="B164" s="44"/>
      <c r="C164" s="44"/>
      <c r="D164" s="90"/>
      <c r="E164" s="44"/>
      <c r="F164" s="179"/>
      <c r="G164" s="44"/>
      <c r="H164" s="46"/>
    </row>
    <row r="165" spans="1:8" x14ac:dyDescent="0.25">
      <c r="A165" s="114"/>
      <c r="B165" s="44"/>
      <c r="C165" s="44"/>
      <c r="D165" s="90"/>
      <c r="E165" s="44"/>
      <c r="F165" s="179"/>
      <c r="G165" s="44"/>
      <c r="H165" s="46"/>
    </row>
    <row r="166" spans="1:8" x14ac:dyDescent="0.25">
      <c r="A166" s="114"/>
      <c r="B166" s="44"/>
      <c r="C166" s="44"/>
      <c r="D166" s="90"/>
      <c r="E166" s="44"/>
      <c r="F166" s="179"/>
      <c r="G166" s="44"/>
      <c r="H166" s="46"/>
    </row>
    <row r="167" spans="1:8" x14ac:dyDescent="0.25">
      <c r="A167" s="114"/>
      <c r="B167" s="44"/>
      <c r="C167" s="44"/>
      <c r="D167" s="90"/>
      <c r="E167" s="44"/>
      <c r="F167" s="179"/>
      <c r="G167" s="44"/>
      <c r="H167" s="46"/>
    </row>
    <row r="168" spans="1:8" x14ac:dyDescent="0.25">
      <c r="A168" s="114"/>
      <c r="B168" s="44"/>
      <c r="C168" s="44"/>
      <c r="D168" s="90"/>
      <c r="E168" s="44"/>
      <c r="F168" s="179"/>
      <c r="G168" s="44"/>
      <c r="H168" s="46"/>
    </row>
    <row r="169" spans="1:8" x14ac:dyDescent="0.25">
      <c r="A169" s="114"/>
      <c r="B169" s="44"/>
      <c r="C169" s="44"/>
      <c r="D169" s="90"/>
      <c r="E169" s="44"/>
      <c r="F169" s="179"/>
      <c r="G169" s="44"/>
      <c r="H169" s="46"/>
    </row>
    <row r="170" spans="1:8" x14ac:dyDescent="0.25">
      <c r="A170" s="114"/>
      <c r="B170" s="44"/>
      <c r="C170" s="44"/>
      <c r="D170" s="90"/>
      <c r="E170" s="44"/>
      <c r="F170" s="179"/>
      <c r="G170" s="44"/>
      <c r="H170" s="46"/>
    </row>
    <row r="171" spans="1:8" x14ac:dyDescent="0.25">
      <c r="A171" s="114"/>
      <c r="B171" s="44"/>
      <c r="C171" s="44"/>
      <c r="D171" s="90"/>
      <c r="E171" s="44"/>
      <c r="F171" s="179"/>
      <c r="G171" s="44"/>
      <c r="H171" s="46"/>
    </row>
    <row r="172" spans="1:8" x14ac:dyDescent="0.25">
      <c r="A172" s="114"/>
      <c r="B172" s="44"/>
      <c r="C172" s="44"/>
      <c r="D172" s="90"/>
      <c r="E172" s="44"/>
      <c r="F172" s="179"/>
      <c r="G172" s="44"/>
      <c r="H172" s="46"/>
    </row>
    <row r="173" spans="1:8" x14ac:dyDescent="0.25">
      <c r="A173" s="114"/>
      <c r="B173" s="44"/>
      <c r="C173" s="44"/>
      <c r="D173" s="90"/>
      <c r="E173" s="44"/>
      <c r="F173" s="179"/>
      <c r="G173" s="44"/>
      <c r="H173" s="46"/>
    </row>
    <row r="174" spans="1:8" x14ac:dyDescent="0.25">
      <c r="A174" s="114"/>
      <c r="B174" s="44"/>
      <c r="C174" s="44"/>
      <c r="D174" s="90"/>
      <c r="E174" s="44"/>
      <c r="F174" s="179"/>
      <c r="G174" s="44"/>
      <c r="H174" s="46"/>
    </row>
    <row r="175" spans="1:8" x14ac:dyDescent="0.25">
      <c r="A175" s="114"/>
      <c r="B175" s="44"/>
      <c r="C175" s="44"/>
      <c r="D175" s="90"/>
      <c r="E175" s="44"/>
      <c r="F175" s="179"/>
      <c r="G175" s="44"/>
      <c r="H175" s="46"/>
    </row>
    <row r="176" spans="1:8" ht="14.4" thickBot="1" x14ac:dyDescent="0.3">
      <c r="A176" s="117"/>
      <c r="B176" s="103"/>
      <c r="C176" s="103"/>
      <c r="D176" s="93"/>
      <c r="E176" s="103"/>
      <c r="F176" s="180"/>
      <c r="G176" s="103"/>
      <c r="H176" s="53"/>
    </row>
    <row r="177" spans="1:8" ht="14.4" thickBot="1" x14ac:dyDescent="0.3">
      <c r="A177" s="502" t="s">
        <v>91</v>
      </c>
      <c r="B177" s="503"/>
      <c r="C177" s="503"/>
      <c r="D177" s="503"/>
      <c r="E177" s="503"/>
      <c r="F177" s="503"/>
      <c r="G177" s="504"/>
      <c r="H177" s="95">
        <f>SUM(H125:H176)</f>
        <v>1686500</v>
      </c>
    </row>
  </sheetData>
  <mergeCells count="33">
    <mergeCell ref="A177:G177"/>
    <mergeCell ref="A119:G119"/>
    <mergeCell ref="A120:H120"/>
    <mergeCell ref="A121:H121"/>
    <mergeCell ref="A122:H122"/>
    <mergeCell ref="A123:A124"/>
    <mergeCell ref="B123:B124"/>
    <mergeCell ref="D123:D124"/>
    <mergeCell ref="E123:E124"/>
    <mergeCell ref="F123:F124"/>
    <mergeCell ref="A59:H59"/>
    <mergeCell ref="A60:H60"/>
    <mergeCell ref="A61:A62"/>
    <mergeCell ref="B61:B62"/>
    <mergeCell ref="D61:D62"/>
    <mergeCell ref="E61:E62"/>
    <mergeCell ref="F61:F62"/>
    <mergeCell ref="C4:C5"/>
    <mergeCell ref="C61:C62"/>
    <mergeCell ref="C123:C124"/>
    <mergeCell ref="G61:G62"/>
    <mergeCell ref="A1:H1"/>
    <mergeCell ref="A2:H2"/>
    <mergeCell ref="A3:H3"/>
    <mergeCell ref="A4:A5"/>
    <mergeCell ref="B4:B5"/>
    <mergeCell ref="D4:D5"/>
    <mergeCell ref="E4:E5"/>
    <mergeCell ref="F4:F5"/>
    <mergeCell ref="G4:G5"/>
    <mergeCell ref="G123:G124"/>
    <mergeCell ref="A57:G57"/>
    <mergeCell ref="A58:H58"/>
  </mergeCells>
  <pageMargins left="0.7" right="0.7" top="0.75" bottom="0.75" header="0.3" footer="0.3"/>
  <pageSetup paperSize="9" scale="65" orientation="portrait" r:id="rId1"/>
  <rowBreaks count="2" manualBreakCount="2">
    <brk id="57" max="16383" man="1"/>
    <brk id="119" max="16383" man="1"/>
  </rowBreak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F3CCBA-9B7B-44B5-9797-CED4C6882A00}">
  <sheetPr>
    <tabColor rgb="FF00B050"/>
  </sheetPr>
  <dimension ref="A1:J308"/>
  <sheetViews>
    <sheetView view="pageBreakPreview" topLeftCell="A134" zoomScaleNormal="100" zoomScaleSheetLayoutView="100" workbookViewId="0">
      <selection activeCell="B16" sqref="B15:B16"/>
    </sheetView>
  </sheetViews>
  <sheetFormatPr defaultColWidth="8.88671875" defaultRowHeight="13.8" x14ac:dyDescent="0.25"/>
  <cols>
    <col min="1" max="1" width="18.109375" style="121" customWidth="1"/>
    <col min="2" max="2" width="18.21875" style="97" customWidth="1"/>
    <col min="3" max="3" width="8.88671875" style="96"/>
    <col min="4" max="4" width="54.5546875" style="38" customWidth="1"/>
    <col min="5" max="5" width="10" style="97" bestFit="1" customWidth="1"/>
    <col min="6" max="6" width="12.88671875" style="97" bestFit="1" customWidth="1"/>
    <col min="7" max="7" width="12.109375" style="97" bestFit="1" customWidth="1"/>
    <col min="8" max="8" width="15.77734375" style="170" customWidth="1"/>
    <col min="9" max="9" width="13.88671875" style="38" bestFit="1" customWidth="1"/>
    <col min="10" max="16384" width="8.88671875" style="38"/>
  </cols>
  <sheetData>
    <row r="1" spans="1:8" ht="29.4" customHeight="1" x14ac:dyDescent="0.25">
      <c r="A1" s="533" t="s">
        <v>855</v>
      </c>
      <c r="B1" s="533"/>
      <c r="C1" s="533"/>
      <c r="D1" s="533"/>
      <c r="E1" s="533"/>
      <c r="F1" s="533"/>
      <c r="G1" s="533"/>
      <c r="H1" s="533"/>
    </row>
    <row r="2" spans="1:8" ht="15.6" x14ac:dyDescent="0.25">
      <c r="A2" s="522" t="s">
        <v>1398</v>
      </c>
      <c r="B2" s="522"/>
      <c r="C2" s="522"/>
      <c r="D2" s="522"/>
      <c r="E2" s="522"/>
      <c r="F2" s="522"/>
      <c r="G2" s="522"/>
      <c r="H2" s="522"/>
    </row>
    <row r="3" spans="1:8" ht="16.2" thickBot="1" x14ac:dyDescent="0.3">
      <c r="A3" s="522" t="s">
        <v>316</v>
      </c>
      <c r="B3" s="522"/>
      <c r="C3" s="522"/>
      <c r="D3" s="522"/>
      <c r="E3" s="522"/>
      <c r="F3" s="522"/>
      <c r="G3" s="522"/>
      <c r="H3" s="522"/>
    </row>
    <row r="4" spans="1:8" ht="14.4" thickBot="1" x14ac:dyDescent="0.3">
      <c r="A4" s="507" t="s">
        <v>3</v>
      </c>
      <c r="B4" s="495" t="s">
        <v>4</v>
      </c>
      <c r="C4" s="495" t="s">
        <v>5</v>
      </c>
      <c r="D4" s="495" t="s">
        <v>6</v>
      </c>
      <c r="E4" s="495" t="s">
        <v>7</v>
      </c>
      <c r="F4" s="495" t="s">
        <v>8</v>
      </c>
      <c r="G4" s="514" t="s">
        <v>9</v>
      </c>
      <c r="H4" s="65" t="s">
        <v>10</v>
      </c>
    </row>
    <row r="5" spans="1:8" ht="14.4" thickBot="1" x14ac:dyDescent="0.3">
      <c r="A5" s="534"/>
      <c r="B5" s="512"/>
      <c r="C5" s="512"/>
      <c r="D5" s="512"/>
      <c r="E5" s="512"/>
      <c r="F5" s="512"/>
      <c r="G5" s="512"/>
      <c r="H5" s="150" t="s">
        <v>11</v>
      </c>
    </row>
    <row r="6" spans="1:8" ht="27.6" x14ac:dyDescent="0.25">
      <c r="A6" s="422"/>
      <c r="B6" s="85"/>
      <c r="C6" s="85"/>
      <c r="D6" s="365" t="s">
        <v>872</v>
      </c>
      <c r="E6" s="85"/>
      <c r="F6" s="85"/>
      <c r="G6" s="85"/>
      <c r="H6" s="366"/>
    </row>
    <row r="7" spans="1:8" x14ac:dyDescent="0.25">
      <c r="A7" s="352"/>
      <c r="B7" s="88"/>
      <c r="C7" s="88"/>
      <c r="D7" s="69"/>
      <c r="E7" s="88"/>
      <c r="F7" s="88"/>
      <c r="G7" s="88"/>
      <c r="H7" s="156"/>
    </row>
    <row r="8" spans="1:8" x14ac:dyDescent="0.25">
      <c r="A8" s="352"/>
      <c r="B8" s="88"/>
      <c r="C8" s="88"/>
      <c r="D8" s="112" t="s">
        <v>317</v>
      </c>
      <c r="E8" s="88"/>
      <c r="F8" s="88"/>
      <c r="G8" s="88"/>
      <c r="H8" s="156"/>
    </row>
    <row r="9" spans="1:8" x14ac:dyDescent="0.25">
      <c r="A9" s="352"/>
      <c r="B9" s="88"/>
      <c r="C9" s="88"/>
      <c r="D9" s="112"/>
      <c r="E9" s="88"/>
      <c r="F9" s="88"/>
      <c r="G9" s="88"/>
      <c r="H9" s="156"/>
    </row>
    <row r="10" spans="1:8" x14ac:dyDescent="0.25">
      <c r="A10" s="417">
        <v>7.1</v>
      </c>
      <c r="B10" s="88">
        <v>701.02</v>
      </c>
      <c r="C10" s="88"/>
      <c r="D10" s="112" t="s">
        <v>319</v>
      </c>
      <c r="E10" s="88"/>
      <c r="F10" s="88"/>
      <c r="G10" s="88"/>
      <c r="H10" s="156"/>
    </row>
    <row r="11" spans="1:8" x14ac:dyDescent="0.25">
      <c r="A11" s="352"/>
      <c r="B11" s="88"/>
      <c r="C11" s="88"/>
      <c r="D11" s="69"/>
      <c r="E11" s="88"/>
      <c r="F11" s="88"/>
      <c r="G11" s="88"/>
      <c r="H11" s="156"/>
    </row>
    <row r="12" spans="1:8" ht="38.4" customHeight="1" x14ac:dyDescent="0.25">
      <c r="A12" s="352" t="s">
        <v>1261</v>
      </c>
      <c r="B12" s="88" t="s">
        <v>320</v>
      </c>
      <c r="C12" s="88"/>
      <c r="D12" s="69" t="s">
        <v>321</v>
      </c>
      <c r="E12" s="88"/>
      <c r="F12" s="88"/>
      <c r="G12" s="88"/>
      <c r="H12" s="156"/>
    </row>
    <row r="13" spans="1:8" x14ac:dyDescent="0.25">
      <c r="A13" s="352"/>
      <c r="B13" s="88"/>
      <c r="C13" s="88"/>
      <c r="D13" s="69"/>
      <c r="E13" s="88"/>
      <c r="F13" s="88"/>
      <c r="G13" s="88"/>
      <c r="H13" s="156"/>
    </row>
    <row r="14" spans="1:8" ht="14.4" customHeight="1" x14ac:dyDescent="0.25">
      <c r="A14" s="352" t="s">
        <v>1131</v>
      </c>
      <c r="B14" s="88" t="s">
        <v>322</v>
      </c>
      <c r="C14" s="88"/>
      <c r="D14" s="69" t="s">
        <v>323</v>
      </c>
      <c r="E14" s="88"/>
      <c r="F14" s="88"/>
      <c r="G14" s="88"/>
      <c r="H14" s="156"/>
    </row>
    <row r="15" spans="1:8" x14ac:dyDescent="0.25">
      <c r="A15" s="352"/>
      <c r="B15" s="88"/>
      <c r="C15" s="88"/>
      <c r="D15" s="69"/>
      <c r="E15" s="88"/>
      <c r="F15" s="88"/>
      <c r="G15" s="88"/>
      <c r="H15" s="156"/>
    </row>
    <row r="16" spans="1:8" x14ac:dyDescent="0.25">
      <c r="A16" s="352" t="s">
        <v>1262</v>
      </c>
      <c r="B16" s="88"/>
      <c r="C16" s="88" t="s">
        <v>5</v>
      </c>
      <c r="D16" s="69" t="s">
        <v>325</v>
      </c>
      <c r="E16" s="88" t="s">
        <v>29</v>
      </c>
      <c r="F16" s="263">
        <v>40</v>
      </c>
      <c r="G16" s="147"/>
      <c r="H16" s="156"/>
    </row>
    <row r="17" spans="1:8" x14ac:dyDescent="0.25">
      <c r="A17" s="352"/>
      <c r="B17" s="88"/>
      <c r="C17" s="88"/>
      <c r="D17" s="69"/>
      <c r="E17" s="88"/>
      <c r="F17" s="264"/>
      <c r="G17" s="147"/>
      <c r="H17" s="156"/>
    </row>
    <row r="18" spans="1:8" ht="27.75" customHeight="1" x14ac:dyDescent="0.25">
      <c r="A18" s="352" t="s">
        <v>1263</v>
      </c>
      <c r="B18" s="88" t="s">
        <v>326</v>
      </c>
      <c r="C18" s="142"/>
      <c r="D18" s="110" t="s">
        <v>327</v>
      </c>
      <c r="E18" s="88" t="s">
        <v>29</v>
      </c>
      <c r="F18" s="263">
        <v>25</v>
      </c>
      <c r="G18" s="135"/>
      <c r="H18" s="156"/>
    </row>
    <row r="19" spans="1:8" x14ac:dyDescent="0.25">
      <c r="A19" s="352"/>
      <c r="B19" s="88"/>
      <c r="C19" s="142"/>
      <c r="D19" s="110"/>
      <c r="E19" s="142"/>
      <c r="F19" s="265"/>
      <c r="G19" s="171"/>
      <c r="H19" s="156"/>
    </row>
    <row r="20" spans="1:8" ht="43.2" customHeight="1" x14ac:dyDescent="0.25">
      <c r="A20" s="352" t="s">
        <v>1264</v>
      </c>
      <c r="B20" s="88" t="s">
        <v>328</v>
      </c>
      <c r="C20" s="142"/>
      <c r="D20" s="110" t="s">
        <v>329</v>
      </c>
      <c r="E20" s="88" t="s">
        <v>29</v>
      </c>
      <c r="F20" s="263">
        <v>5</v>
      </c>
      <c r="G20" s="171"/>
      <c r="H20" s="156"/>
    </row>
    <row r="21" spans="1:8" ht="16.5" customHeight="1" x14ac:dyDescent="0.25">
      <c r="A21" s="303"/>
      <c r="B21" s="88"/>
      <c r="C21" s="142"/>
      <c r="D21" s="110"/>
      <c r="E21" s="88"/>
      <c r="F21" s="263"/>
      <c r="G21" s="171"/>
      <c r="H21" s="158"/>
    </row>
    <row r="22" spans="1:8" x14ac:dyDescent="0.25">
      <c r="A22" s="423"/>
      <c r="B22" s="131"/>
      <c r="C22" s="126"/>
      <c r="E22" s="131"/>
      <c r="F22" s="131"/>
      <c r="G22" s="147"/>
      <c r="H22" s="148"/>
    </row>
    <row r="23" spans="1:8" x14ac:dyDescent="0.25">
      <c r="A23" s="417">
        <v>7.2</v>
      </c>
      <c r="B23" s="274">
        <v>701.05</v>
      </c>
      <c r="C23" s="88"/>
      <c r="D23" s="112" t="s">
        <v>330</v>
      </c>
      <c r="E23" s="88"/>
      <c r="F23" s="142"/>
      <c r="G23" s="147"/>
      <c r="H23" s="175"/>
    </row>
    <row r="24" spans="1:8" x14ac:dyDescent="0.25">
      <c r="A24" s="232"/>
      <c r="B24" s="88"/>
      <c r="C24" s="88"/>
      <c r="D24" s="69"/>
      <c r="E24" s="88"/>
      <c r="F24" s="270"/>
      <c r="G24" s="147"/>
      <c r="H24" s="156"/>
    </row>
    <row r="25" spans="1:8" ht="31.2" customHeight="1" x14ac:dyDescent="0.25">
      <c r="A25" s="232"/>
      <c r="B25" s="88" t="s">
        <v>331</v>
      </c>
      <c r="C25" s="88"/>
      <c r="D25" s="69" t="s">
        <v>332</v>
      </c>
      <c r="E25" s="88"/>
      <c r="F25" s="270"/>
      <c r="G25" s="147"/>
      <c r="H25" s="156"/>
    </row>
    <row r="26" spans="1:8" x14ac:dyDescent="0.25">
      <c r="A26" s="232"/>
      <c r="B26" s="88"/>
      <c r="C26" s="88"/>
      <c r="D26" s="69"/>
      <c r="E26" s="88"/>
      <c r="F26" s="270"/>
      <c r="G26" s="147"/>
      <c r="H26" s="156"/>
    </row>
    <row r="27" spans="1:8" x14ac:dyDescent="0.25">
      <c r="A27" s="232"/>
      <c r="B27" s="88" t="s">
        <v>333</v>
      </c>
      <c r="C27" s="88"/>
      <c r="D27" s="69" t="s">
        <v>273</v>
      </c>
      <c r="E27" s="88"/>
      <c r="F27" s="131"/>
      <c r="G27" s="147"/>
      <c r="H27" s="156"/>
    </row>
    <row r="28" spans="1:8" ht="14.4" customHeight="1" x14ac:dyDescent="0.25">
      <c r="A28" s="232"/>
      <c r="B28" s="88"/>
      <c r="C28" s="88"/>
      <c r="D28" s="69"/>
      <c r="E28" s="88"/>
      <c r="F28" s="270"/>
      <c r="G28" s="147"/>
      <c r="H28" s="156"/>
    </row>
    <row r="29" spans="1:8" x14ac:dyDescent="0.25">
      <c r="A29" s="232" t="s">
        <v>324</v>
      </c>
      <c r="B29" s="88"/>
      <c r="C29" s="88"/>
      <c r="D29" s="69" t="s">
        <v>334</v>
      </c>
      <c r="E29" s="88" t="s">
        <v>29</v>
      </c>
      <c r="F29" s="263">
        <v>50</v>
      </c>
      <c r="G29" s="147"/>
      <c r="H29" s="156"/>
    </row>
    <row r="30" spans="1:8" x14ac:dyDescent="0.25">
      <c r="A30" s="232"/>
      <c r="B30" s="88"/>
      <c r="C30" s="88"/>
      <c r="D30" s="69"/>
      <c r="E30" s="88"/>
      <c r="F30" s="270"/>
      <c r="G30" s="147"/>
      <c r="H30" s="156"/>
    </row>
    <row r="31" spans="1:8" x14ac:dyDescent="0.25">
      <c r="A31" s="232"/>
      <c r="B31" s="88" t="s">
        <v>335</v>
      </c>
      <c r="C31" s="88"/>
      <c r="D31" s="69" t="s">
        <v>336</v>
      </c>
      <c r="E31" s="88"/>
      <c r="F31" s="88"/>
      <c r="G31" s="147"/>
      <c r="H31" s="156"/>
    </row>
    <row r="32" spans="1:8" x14ac:dyDescent="0.25">
      <c r="A32" s="232"/>
      <c r="B32" s="88"/>
      <c r="C32" s="88"/>
      <c r="D32" s="69"/>
      <c r="E32" s="88"/>
      <c r="F32" s="270"/>
      <c r="G32" s="147"/>
      <c r="H32" s="156"/>
    </row>
    <row r="33" spans="1:8" x14ac:dyDescent="0.25">
      <c r="A33" s="303" t="s">
        <v>1265</v>
      </c>
      <c r="B33" s="88"/>
      <c r="C33" s="88"/>
      <c r="D33" s="69" t="s">
        <v>334</v>
      </c>
      <c r="E33" s="88" t="s">
        <v>29</v>
      </c>
      <c r="F33" s="88">
        <v>1</v>
      </c>
      <c r="G33" s="147"/>
      <c r="H33" s="156"/>
    </row>
    <row r="34" spans="1:8" x14ac:dyDescent="0.25">
      <c r="A34" s="303"/>
      <c r="B34" s="88"/>
      <c r="C34" s="88"/>
      <c r="D34" s="69"/>
      <c r="E34" s="88"/>
      <c r="F34" s="270"/>
      <c r="G34" s="147"/>
      <c r="H34" s="156"/>
    </row>
    <row r="35" spans="1:8" ht="14.4" customHeight="1" x14ac:dyDescent="0.25">
      <c r="A35" s="417">
        <v>7.3</v>
      </c>
      <c r="B35" s="274">
        <v>701.07</v>
      </c>
      <c r="C35" s="88"/>
      <c r="D35" s="112" t="s">
        <v>337</v>
      </c>
      <c r="E35" s="88"/>
      <c r="F35" s="270"/>
      <c r="G35" s="147"/>
      <c r="H35" s="156"/>
    </row>
    <row r="36" spans="1:8" x14ac:dyDescent="0.25">
      <c r="A36" s="232"/>
      <c r="B36" s="88"/>
      <c r="C36" s="88"/>
      <c r="D36" s="69"/>
      <c r="E36" s="88"/>
      <c r="F36" s="270"/>
      <c r="G36" s="147"/>
      <c r="H36" s="156"/>
    </row>
    <row r="37" spans="1:8" x14ac:dyDescent="0.25">
      <c r="A37" s="232" t="s">
        <v>1266</v>
      </c>
      <c r="B37" s="88" t="s">
        <v>339</v>
      </c>
      <c r="C37" s="88"/>
      <c r="D37" s="69" t="s">
        <v>340</v>
      </c>
      <c r="E37" s="88" t="s">
        <v>29</v>
      </c>
      <c r="F37" s="88">
        <v>15</v>
      </c>
      <c r="G37" s="147"/>
      <c r="H37" s="156"/>
    </row>
    <row r="38" spans="1:8" x14ac:dyDescent="0.25">
      <c r="A38" s="232"/>
      <c r="B38" s="88"/>
      <c r="C38" s="88"/>
      <c r="D38" s="69"/>
      <c r="E38" s="88"/>
      <c r="F38" s="88"/>
      <c r="G38" s="147"/>
      <c r="H38" s="156"/>
    </row>
    <row r="39" spans="1:8" ht="14.4" customHeight="1" x14ac:dyDescent="0.25">
      <c r="A39" s="232" t="s">
        <v>1267</v>
      </c>
      <c r="B39" s="88" t="s">
        <v>342</v>
      </c>
      <c r="C39" s="88"/>
      <c r="D39" s="69" t="s">
        <v>343</v>
      </c>
      <c r="E39" s="131"/>
      <c r="F39" s="131"/>
      <c r="G39" s="147"/>
      <c r="H39" s="148"/>
    </row>
    <row r="40" spans="1:8" ht="14.4" customHeight="1" x14ac:dyDescent="0.25">
      <c r="A40" s="232"/>
      <c r="B40" s="88"/>
      <c r="C40" s="88"/>
      <c r="D40" s="69" t="s">
        <v>344</v>
      </c>
      <c r="E40" s="88" t="s">
        <v>29</v>
      </c>
      <c r="F40" s="88">
        <v>15</v>
      </c>
      <c r="G40" s="147"/>
      <c r="H40" s="156"/>
    </row>
    <row r="41" spans="1:8" ht="14.4" customHeight="1" x14ac:dyDescent="0.25">
      <c r="A41" s="232"/>
      <c r="B41" s="88"/>
      <c r="C41" s="88"/>
      <c r="E41" s="88"/>
      <c r="F41" s="88"/>
      <c r="G41" s="147"/>
      <c r="H41" s="156"/>
    </row>
    <row r="42" spans="1:8" x14ac:dyDescent="0.25">
      <c r="A42" s="424">
        <v>7.4</v>
      </c>
      <c r="B42" s="274" t="s">
        <v>345</v>
      </c>
      <c r="C42" s="88"/>
      <c r="D42" s="282" t="s">
        <v>346</v>
      </c>
      <c r="E42" s="131"/>
      <c r="F42" s="131"/>
      <c r="G42" s="147"/>
      <c r="H42" s="148"/>
    </row>
    <row r="43" spans="1:8" x14ac:dyDescent="0.25">
      <c r="A43" s="232"/>
      <c r="B43" s="88"/>
      <c r="C43" s="88"/>
      <c r="D43" s="69"/>
      <c r="E43" s="131"/>
      <c r="F43" s="131"/>
      <c r="G43" s="147"/>
      <c r="H43" s="148"/>
    </row>
    <row r="44" spans="1:8" ht="14.4" x14ac:dyDescent="0.25">
      <c r="A44" s="232" t="s">
        <v>338</v>
      </c>
      <c r="B44" s="88"/>
      <c r="C44" s="88"/>
      <c r="D44" s="69" t="s">
        <v>347</v>
      </c>
      <c r="E44" s="88" t="s">
        <v>29</v>
      </c>
      <c r="F44" s="272">
        <v>4</v>
      </c>
      <c r="G44" s="147"/>
      <c r="H44" s="156"/>
    </row>
    <row r="45" spans="1:8" ht="14.4" x14ac:dyDescent="0.25">
      <c r="A45" s="232"/>
      <c r="B45" s="88"/>
      <c r="C45" s="88"/>
      <c r="D45" s="69"/>
      <c r="E45" s="88"/>
      <c r="F45" s="272"/>
      <c r="G45" s="147"/>
      <c r="H45" s="156"/>
    </row>
    <row r="46" spans="1:8" x14ac:dyDescent="0.25">
      <c r="A46" s="232" t="s">
        <v>341</v>
      </c>
      <c r="B46" s="88"/>
      <c r="C46" s="88"/>
      <c r="D46" s="69" t="s">
        <v>348</v>
      </c>
      <c r="E46" s="88" t="s">
        <v>29</v>
      </c>
      <c r="F46" s="88">
        <v>24</v>
      </c>
      <c r="G46" s="147"/>
      <c r="H46" s="156"/>
    </row>
    <row r="47" spans="1:8" x14ac:dyDescent="0.25">
      <c r="A47" s="232"/>
      <c r="B47" s="88"/>
      <c r="C47" s="88"/>
      <c r="D47" s="69"/>
      <c r="E47" s="88"/>
      <c r="F47" s="88"/>
      <c r="G47" s="147"/>
      <c r="H47" s="156"/>
    </row>
    <row r="48" spans="1:8" x14ac:dyDescent="0.25">
      <c r="A48" s="417">
        <v>7.5</v>
      </c>
      <c r="B48" s="274">
        <v>701.13</v>
      </c>
      <c r="C48" s="88"/>
      <c r="D48" s="112" t="s">
        <v>349</v>
      </c>
      <c r="E48" s="88"/>
      <c r="F48" s="142"/>
      <c r="G48" s="147"/>
      <c r="H48" s="175"/>
    </row>
    <row r="49" spans="1:8" x14ac:dyDescent="0.25">
      <c r="A49" s="232"/>
      <c r="B49" s="88"/>
      <c r="C49" s="88"/>
      <c r="D49" s="69"/>
      <c r="E49" s="88"/>
      <c r="F49" s="88"/>
      <c r="G49" s="147"/>
      <c r="H49" s="156"/>
    </row>
    <row r="50" spans="1:8" ht="14.4" customHeight="1" x14ac:dyDescent="0.25">
      <c r="A50" s="540" t="s">
        <v>1268</v>
      </c>
      <c r="B50" s="537"/>
      <c r="C50" s="537"/>
      <c r="D50" s="536" t="s">
        <v>350</v>
      </c>
      <c r="E50" s="537"/>
      <c r="F50" s="538"/>
      <c r="G50" s="539"/>
      <c r="H50" s="535"/>
    </row>
    <row r="51" spans="1:8" ht="10.5" customHeight="1" x14ac:dyDescent="0.25">
      <c r="A51" s="540"/>
      <c r="B51" s="537"/>
      <c r="C51" s="537"/>
      <c r="D51" s="536"/>
      <c r="E51" s="537"/>
      <c r="F51" s="538"/>
      <c r="G51" s="539"/>
      <c r="H51" s="535"/>
    </row>
    <row r="52" spans="1:8" x14ac:dyDescent="0.25">
      <c r="A52" s="232"/>
      <c r="B52" s="88"/>
      <c r="C52" s="88"/>
      <c r="D52" s="69"/>
      <c r="E52" s="88"/>
      <c r="F52" s="88"/>
      <c r="G52" s="147"/>
      <c r="H52" s="156"/>
    </row>
    <row r="53" spans="1:8" ht="15" customHeight="1" x14ac:dyDescent="0.25">
      <c r="A53" s="352" t="s">
        <v>1269</v>
      </c>
      <c r="B53" s="88"/>
      <c r="C53" s="88"/>
      <c r="D53" s="69" t="s">
        <v>347</v>
      </c>
      <c r="E53" s="88" t="s">
        <v>133</v>
      </c>
      <c r="F53" s="88">
        <v>50</v>
      </c>
      <c r="G53" s="147"/>
      <c r="H53" s="156"/>
    </row>
    <row r="54" spans="1:8" ht="15" customHeight="1" x14ac:dyDescent="0.25">
      <c r="A54" s="352"/>
      <c r="B54" s="88"/>
      <c r="C54" s="88"/>
      <c r="D54" s="69"/>
      <c r="E54" s="88"/>
      <c r="F54" s="88"/>
      <c r="G54" s="147"/>
      <c r="H54" s="156"/>
    </row>
    <row r="55" spans="1:8" ht="16.2" x14ac:dyDescent="0.25">
      <c r="A55" s="352" t="s">
        <v>1270</v>
      </c>
      <c r="B55" s="88"/>
      <c r="C55" s="88"/>
      <c r="D55" s="69" t="s">
        <v>348</v>
      </c>
      <c r="E55" s="88" t="s">
        <v>133</v>
      </c>
      <c r="F55" s="88">
        <v>312</v>
      </c>
      <c r="G55" s="147"/>
      <c r="H55" s="156"/>
    </row>
    <row r="56" spans="1:8" x14ac:dyDescent="0.25">
      <c r="A56" s="303"/>
      <c r="B56" s="88"/>
      <c r="C56" s="88"/>
      <c r="D56" s="69"/>
      <c r="E56" s="88"/>
      <c r="F56" s="88"/>
      <c r="G56" s="147"/>
      <c r="H56" s="156"/>
    </row>
    <row r="57" spans="1:8" ht="53.25" customHeight="1" x14ac:dyDescent="0.25">
      <c r="A57" s="232">
        <v>7.6</v>
      </c>
      <c r="B57" s="88"/>
      <c r="C57" s="88"/>
      <c r="D57" s="69" t="s">
        <v>1347</v>
      </c>
      <c r="E57" s="88"/>
      <c r="F57" s="88"/>
      <c r="G57" s="135"/>
      <c r="H57" s="46"/>
    </row>
    <row r="58" spans="1:8" x14ac:dyDescent="0.25">
      <c r="A58" s="303"/>
      <c r="B58" s="88"/>
      <c r="C58" s="88"/>
      <c r="D58" s="69"/>
      <c r="E58" s="88"/>
      <c r="F58" s="88"/>
      <c r="G58" s="135"/>
      <c r="H58" s="158"/>
    </row>
    <row r="59" spans="1:8" ht="14.4" customHeight="1" x14ac:dyDescent="0.25">
      <c r="A59" s="419">
        <v>7.7</v>
      </c>
      <c r="B59" s="88"/>
      <c r="C59" s="142"/>
      <c r="D59" s="112" t="s">
        <v>318</v>
      </c>
      <c r="E59" s="88"/>
      <c r="F59" s="142"/>
      <c r="G59" s="262"/>
      <c r="H59" s="156"/>
    </row>
    <row r="60" spans="1:8" x14ac:dyDescent="0.25">
      <c r="A60" s="417"/>
      <c r="B60" s="88"/>
      <c r="C60" s="142"/>
      <c r="D60" s="112"/>
      <c r="E60" s="88"/>
      <c r="F60" s="142"/>
      <c r="G60" s="262"/>
      <c r="H60" s="156"/>
    </row>
    <row r="61" spans="1:8" ht="41.4" x14ac:dyDescent="0.25">
      <c r="A61" s="352" t="s">
        <v>355</v>
      </c>
      <c r="B61" s="88" t="s">
        <v>1084</v>
      </c>
      <c r="C61" s="88"/>
      <c r="D61" s="69" t="s">
        <v>1010</v>
      </c>
      <c r="E61" s="88" t="s">
        <v>29</v>
      </c>
      <c r="F61" s="263">
        <v>135</v>
      </c>
      <c r="G61" s="171"/>
      <c r="H61" s="156"/>
    </row>
    <row r="62" spans="1:8" ht="14.4" thickBot="1" x14ac:dyDescent="0.3">
      <c r="A62" s="250"/>
      <c r="B62" s="92"/>
      <c r="C62" s="92"/>
      <c r="D62" s="373"/>
      <c r="E62" s="92"/>
      <c r="F62" s="92"/>
      <c r="G62" s="92"/>
      <c r="H62" s="425"/>
    </row>
    <row r="63" spans="1:8" ht="14.4" thickBot="1" x14ac:dyDescent="0.3">
      <c r="A63" s="502" t="s">
        <v>91</v>
      </c>
      <c r="B63" s="510"/>
      <c r="C63" s="510"/>
      <c r="D63" s="510"/>
      <c r="E63" s="510"/>
      <c r="F63" s="510"/>
      <c r="G63" s="510"/>
      <c r="H63" s="172"/>
    </row>
    <row r="64" spans="1:8" ht="16.5" customHeight="1" x14ac:dyDescent="0.25">
      <c r="A64" s="533" t="str">
        <f>A1</f>
        <v>TENDER FOR REFURBISHMENT OF MAGALIES RESERVOIR</v>
      </c>
      <c r="B64" s="533"/>
      <c r="C64" s="533"/>
      <c r="D64" s="533"/>
      <c r="E64" s="533"/>
      <c r="F64" s="533"/>
      <c r="G64" s="533"/>
      <c r="H64" s="533"/>
    </row>
    <row r="65" spans="1:8" ht="15.6" x14ac:dyDescent="0.25">
      <c r="A65" s="533" t="str">
        <f>A2</f>
        <v>CONTRACT NO: WSBU 05 2026/27</v>
      </c>
      <c r="B65" s="533"/>
      <c r="C65" s="533"/>
      <c r="D65" s="533"/>
      <c r="E65" s="533"/>
      <c r="F65" s="533"/>
      <c r="G65" s="533"/>
      <c r="H65" s="533"/>
    </row>
    <row r="66" spans="1:8" ht="16.2" thickBot="1" x14ac:dyDescent="0.3">
      <c r="A66" s="533" t="str">
        <f>A3</f>
        <v>SERIES 7A: STRUCTURES</v>
      </c>
      <c r="B66" s="533"/>
      <c r="C66" s="533"/>
      <c r="D66" s="533"/>
      <c r="E66" s="533"/>
      <c r="F66" s="533"/>
      <c r="G66" s="533"/>
      <c r="H66" s="533"/>
    </row>
    <row r="67" spans="1:8" ht="14.4" thickBot="1" x14ac:dyDescent="0.3">
      <c r="A67" s="507" t="s">
        <v>3</v>
      </c>
      <c r="B67" s="495" t="s">
        <v>4</v>
      </c>
      <c r="C67" s="495" t="s">
        <v>5</v>
      </c>
      <c r="D67" s="495" t="s">
        <v>6</v>
      </c>
      <c r="E67" s="495" t="s">
        <v>7</v>
      </c>
      <c r="F67" s="495" t="s">
        <v>8</v>
      </c>
      <c r="G67" s="514" t="s">
        <v>9</v>
      </c>
      <c r="H67" s="65" t="s">
        <v>10</v>
      </c>
    </row>
    <row r="68" spans="1:8" ht="14.4" thickBot="1" x14ac:dyDescent="0.3">
      <c r="A68" s="508"/>
      <c r="B68" s="512"/>
      <c r="C68" s="512"/>
      <c r="D68" s="496"/>
      <c r="E68" s="512"/>
      <c r="F68" s="512"/>
      <c r="G68" s="512"/>
      <c r="H68" s="52" t="s">
        <v>11</v>
      </c>
    </row>
    <row r="69" spans="1:8" ht="30.6" customHeight="1" x14ac:dyDescent="0.25">
      <c r="A69" s="232"/>
      <c r="B69" s="85"/>
      <c r="C69" s="357"/>
      <c r="D69" s="112" t="s">
        <v>351</v>
      </c>
      <c r="E69" s="85"/>
      <c r="F69" s="85"/>
      <c r="G69" s="85"/>
      <c r="H69" s="46"/>
    </row>
    <row r="70" spans="1:8" x14ac:dyDescent="0.25">
      <c r="A70" s="232"/>
      <c r="B70" s="88"/>
      <c r="C70" s="155"/>
      <c r="D70" s="69"/>
      <c r="E70" s="88"/>
      <c r="F70" s="88"/>
      <c r="G70" s="88"/>
      <c r="H70" s="46"/>
    </row>
    <row r="71" spans="1:8" x14ac:dyDescent="0.25">
      <c r="A71" s="417">
        <v>7.8</v>
      </c>
      <c r="B71" s="88">
        <v>702.01</v>
      </c>
      <c r="C71" s="155"/>
      <c r="D71" s="112" t="s">
        <v>352</v>
      </c>
      <c r="E71" s="88"/>
      <c r="F71" s="88"/>
      <c r="G71" s="88"/>
      <c r="H71" s="156"/>
    </row>
    <row r="72" spans="1:8" x14ac:dyDescent="0.25">
      <c r="A72" s="232"/>
      <c r="B72" s="88"/>
      <c r="C72" s="155"/>
      <c r="D72" s="69"/>
      <c r="E72" s="88"/>
      <c r="F72" s="88"/>
      <c r="G72" s="88"/>
      <c r="H72" s="46"/>
    </row>
    <row r="73" spans="1:8" x14ac:dyDescent="0.25">
      <c r="A73" s="232" t="s">
        <v>1318</v>
      </c>
      <c r="B73" s="88" t="s">
        <v>353</v>
      </c>
      <c r="C73" s="155"/>
      <c r="D73" s="69" t="s">
        <v>354</v>
      </c>
      <c r="E73" s="88"/>
      <c r="F73" s="88"/>
      <c r="G73" s="88"/>
      <c r="H73" s="46"/>
    </row>
    <row r="74" spans="1:8" x14ac:dyDescent="0.25">
      <c r="A74" s="232"/>
      <c r="B74" s="88"/>
      <c r="C74" s="155"/>
      <c r="D74" s="69"/>
      <c r="E74" s="88"/>
      <c r="F74" s="88"/>
      <c r="G74" s="88"/>
      <c r="H74" s="46"/>
    </row>
    <row r="75" spans="1:8" x14ac:dyDescent="0.25">
      <c r="A75" s="232" t="s">
        <v>1132</v>
      </c>
      <c r="B75" s="131" t="s">
        <v>356</v>
      </c>
      <c r="C75" s="413"/>
      <c r="D75" s="69" t="s">
        <v>357</v>
      </c>
      <c r="E75" s="88" t="s">
        <v>100</v>
      </c>
      <c r="F75" s="88">
        <v>5</v>
      </c>
      <c r="G75" s="147"/>
      <c r="H75" s="156"/>
    </row>
    <row r="76" spans="1:8" x14ac:dyDescent="0.25">
      <c r="A76" s="232"/>
      <c r="B76" s="131"/>
      <c r="C76" s="413"/>
      <c r="D76" s="69"/>
      <c r="E76" s="88"/>
      <c r="F76" s="88"/>
      <c r="G76" s="135"/>
      <c r="H76" s="156"/>
    </row>
    <row r="77" spans="1:8" x14ac:dyDescent="0.25">
      <c r="A77" s="232" t="s">
        <v>1319</v>
      </c>
      <c r="B77" s="88" t="s">
        <v>358</v>
      </c>
      <c r="C77" s="155"/>
      <c r="D77" s="69" t="s">
        <v>359</v>
      </c>
      <c r="E77" s="88" t="s">
        <v>100</v>
      </c>
      <c r="F77" s="88">
        <v>5</v>
      </c>
      <c r="G77" s="147"/>
      <c r="H77" s="156"/>
    </row>
    <row r="78" spans="1:8" x14ac:dyDescent="0.25">
      <c r="A78" s="303"/>
      <c r="B78" s="88"/>
      <c r="C78" s="155"/>
      <c r="D78" s="69"/>
      <c r="E78" s="88"/>
      <c r="F78" s="270"/>
      <c r="G78" s="135"/>
      <c r="H78" s="156"/>
    </row>
    <row r="79" spans="1:8" ht="14.4" x14ac:dyDescent="0.3">
      <c r="A79" s="232" t="s">
        <v>1320</v>
      </c>
      <c r="B79" s="88" t="s">
        <v>360</v>
      </c>
      <c r="C79" s="155"/>
      <c r="D79" s="168" t="s">
        <v>361</v>
      </c>
      <c r="E79" s="88" t="s">
        <v>100</v>
      </c>
      <c r="F79" s="88">
        <v>5</v>
      </c>
      <c r="G79" s="147"/>
      <c r="H79" s="156"/>
    </row>
    <row r="80" spans="1:8" ht="14.4" x14ac:dyDescent="0.3">
      <c r="A80" s="303"/>
      <c r="B80" s="88"/>
      <c r="C80" s="155"/>
      <c r="D80" s="168"/>
      <c r="E80" s="88"/>
      <c r="F80" s="88"/>
      <c r="G80" s="147"/>
      <c r="H80" s="156"/>
    </row>
    <row r="81" spans="1:8" x14ac:dyDescent="0.25">
      <c r="A81" s="303"/>
      <c r="B81" s="88" t="s">
        <v>1242</v>
      </c>
      <c r="C81" s="44"/>
      <c r="D81" s="112" t="s">
        <v>832</v>
      </c>
      <c r="E81" s="88"/>
      <c r="F81" s="88"/>
      <c r="G81" s="135"/>
      <c r="H81" s="46"/>
    </row>
    <row r="82" spans="1:8" x14ac:dyDescent="0.25">
      <c r="A82" s="303"/>
      <c r="B82" s="88"/>
      <c r="C82" s="44"/>
      <c r="D82" s="69"/>
      <c r="E82" s="88"/>
      <c r="F82" s="88"/>
      <c r="G82" s="135"/>
      <c r="H82" s="46"/>
    </row>
    <row r="83" spans="1:8" x14ac:dyDescent="0.25">
      <c r="A83" s="303"/>
      <c r="B83" s="88" t="s">
        <v>1243</v>
      </c>
      <c r="C83" s="44"/>
      <c r="D83" s="69" t="s">
        <v>833</v>
      </c>
      <c r="E83" s="88"/>
      <c r="F83" s="88"/>
      <c r="G83" s="135"/>
      <c r="H83" s="46"/>
    </row>
    <row r="84" spans="1:8" x14ac:dyDescent="0.25">
      <c r="A84" s="303"/>
      <c r="B84" s="88"/>
      <c r="C84" s="44"/>
      <c r="D84" s="69"/>
      <c r="E84" s="88"/>
      <c r="F84" s="88"/>
      <c r="G84" s="135"/>
      <c r="H84" s="46"/>
    </row>
    <row r="85" spans="1:8" x14ac:dyDescent="0.25">
      <c r="A85" s="232" t="s">
        <v>1321</v>
      </c>
      <c r="B85" s="397" t="s">
        <v>1390</v>
      </c>
      <c r="C85" s="305"/>
      <c r="D85" s="401" t="s">
        <v>834</v>
      </c>
      <c r="E85" s="397" t="s">
        <v>100</v>
      </c>
      <c r="F85" s="397">
        <v>4</v>
      </c>
      <c r="G85" s="400"/>
      <c r="H85" s="454"/>
    </row>
    <row r="86" spans="1:8" x14ac:dyDescent="0.25">
      <c r="A86" s="303"/>
      <c r="B86" s="397"/>
      <c r="C86" s="305"/>
      <c r="D86" s="401"/>
      <c r="E86" s="397"/>
      <c r="F86" s="397"/>
      <c r="G86" s="400"/>
      <c r="H86" s="454"/>
    </row>
    <row r="87" spans="1:8" x14ac:dyDescent="0.25">
      <c r="A87" s="232" t="s">
        <v>1322</v>
      </c>
      <c r="B87" s="397" t="s">
        <v>1391</v>
      </c>
      <c r="C87" s="305"/>
      <c r="D87" s="401" t="s">
        <v>835</v>
      </c>
      <c r="E87" s="397" t="s">
        <v>100</v>
      </c>
      <c r="F87" s="397">
        <v>5</v>
      </c>
      <c r="G87" s="400"/>
      <c r="H87" s="454"/>
    </row>
    <row r="88" spans="1:8" x14ac:dyDescent="0.25">
      <c r="A88" s="303"/>
      <c r="B88" s="397"/>
      <c r="C88" s="305"/>
      <c r="D88" s="401"/>
      <c r="E88" s="397"/>
      <c r="F88" s="397"/>
      <c r="G88" s="400"/>
      <c r="H88" s="454"/>
    </row>
    <row r="89" spans="1:8" x14ac:dyDescent="0.25">
      <c r="A89" s="232" t="s">
        <v>1323</v>
      </c>
      <c r="B89" s="397" t="s">
        <v>1392</v>
      </c>
      <c r="C89" s="305"/>
      <c r="D89" s="401" t="s">
        <v>836</v>
      </c>
      <c r="E89" s="397" t="s">
        <v>100</v>
      </c>
      <c r="F89" s="397">
        <v>4</v>
      </c>
      <c r="G89" s="400"/>
      <c r="H89" s="454"/>
    </row>
    <row r="90" spans="1:8" x14ac:dyDescent="0.25">
      <c r="A90" s="303"/>
      <c r="B90" s="88"/>
      <c r="C90" s="44"/>
      <c r="D90" s="69"/>
      <c r="E90" s="88"/>
      <c r="F90" s="88"/>
      <c r="G90" s="135"/>
      <c r="H90" s="46"/>
    </row>
    <row r="91" spans="1:8" x14ac:dyDescent="0.25">
      <c r="A91" s="303"/>
      <c r="B91" s="88"/>
      <c r="C91" s="44"/>
      <c r="D91" s="69" t="s">
        <v>837</v>
      </c>
      <c r="E91" s="88"/>
      <c r="F91" s="88"/>
      <c r="G91" s="135"/>
      <c r="H91" s="46"/>
    </row>
    <row r="92" spans="1:8" ht="14.4" x14ac:dyDescent="0.3">
      <c r="A92" s="303"/>
      <c r="B92" s="88"/>
      <c r="C92" s="155"/>
      <c r="D92" s="168"/>
      <c r="E92" s="88"/>
      <c r="F92" s="88"/>
      <c r="G92" s="147"/>
      <c r="H92" s="156"/>
    </row>
    <row r="93" spans="1:8" ht="14.4" x14ac:dyDescent="0.3">
      <c r="A93" s="418"/>
      <c r="B93" s="88"/>
      <c r="C93" s="155"/>
      <c r="D93" s="168"/>
      <c r="E93" s="88"/>
      <c r="F93" s="88"/>
      <c r="G93" s="147"/>
      <c r="H93" s="156"/>
    </row>
    <row r="94" spans="1:8" x14ac:dyDescent="0.25">
      <c r="A94" s="232" t="s">
        <v>1324</v>
      </c>
      <c r="B94" s="88" t="s">
        <v>1024</v>
      </c>
      <c r="C94" s="155"/>
      <c r="D94" s="112" t="s">
        <v>1134</v>
      </c>
      <c r="E94" s="88"/>
      <c r="F94" s="270"/>
      <c r="G94" s="135"/>
      <c r="H94" s="156"/>
    </row>
    <row r="95" spans="1:8" x14ac:dyDescent="0.25">
      <c r="A95" s="232"/>
      <c r="B95" s="88"/>
      <c r="C95" s="155"/>
      <c r="D95" s="112"/>
      <c r="E95" s="88"/>
      <c r="F95" s="270"/>
      <c r="G95" s="135"/>
      <c r="H95" s="156"/>
    </row>
    <row r="96" spans="1:8" ht="13.5" customHeight="1" x14ac:dyDescent="0.25">
      <c r="A96" s="232" t="s">
        <v>1325</v>
      </c>
      <c r="B96" s="88"/>
      <c r="C96" s="155"/>
      <c r="D96" s="69" t="s">
        <v>366</v>
      </c>
      <c r="E96" s="88" t="s">
        <v>100</v>
      </c>
      <c r="F96" s="88">
        <v>31</v>
      </c>
      <c r="G96" s="147"/>
      <c r="H96" s="156"/>
    </row>
    <row r="97" spans="1:8" ht="13.5" customHeight="1" x14ac:dyDescent="0.25">
      <c r="A97" s="232"/>
      <c r="B97" s="88"/>
      <c r="C97" s="155"/>
      <c r="D97" s="69"/>
      <c r="E97" s="88"/>
      <c r="F97" s="88"/>
      <c r="G97" s="147"/>
      <c r="H97" s="156"/>
    </row>
    <row r="98" spans="1:8" x14ac:dyDescent="0.25">
      <c r="A98" s="232" t="s">
        <v>1326</v>
      </c>
      <c r="B98" s="88"/>
      <c r="C98" s="155"/>
      <c r="D98" s="69" t="s">
        <v>367</v>
      </c>
      <c r="E98" s="88" t="s">
        <v>100</v>
      </c>
      <c r="F98" s="88">
        <v>42.9</v>
      </c>
      <c r="G98" s="147"/>
      <c r="H98" s="156"/>
    </row>
    <row r="99" spans="1:8" x14ac:dyDescent="0.25">
      <c r="A99" s="232"/>
      <c r="B99" s="88"/>
      <c r="C99" s="155"/>
      <c r="D99" s="69"/>
      <c r="E99" s="88"/>
      <c r="F99" s="88"/>
      <c r="G99" s="147"/>
      <c r="H99" s="156"/>
    </row>
    <row r="100" spans="1:8" x14ac:dyDescent="0.25">
      <c r="A100" s="232" t="s">
        <v>1327</v>
      </c>
      <c r="B100" s="88" t="s">
        <v>1025</v>
      </c>
      <c r="C100" s="155"/>
      <c r="D100" s="112" t="s">
        <v>1135</v>
      </c>
      <c r="E100" s="88"/>
      <c r="F100" s="270"/>
      <c r="G100" s="135"/>
      <c r="H100" s="156"/>
    </row>
    <row r="101" spans="1:8" x14ac:dyDescent="0.25">
      <c r="A101" s="232"/>
      <c r="B101" s="88"/>
      <c r="C101" s="155"/>
      <c r="D101" s="112"/>
      <c r="E101" s="88"/>
      <c r="F101" s="270"/>
      <c r="G101" s="135"/>
      <c r="H101" s="156"/>
    </row>
    <row r="102" spans="1:8" x14ac:dyDescent="0.25">
      <c r="A102" s="232" t="s">
        <v>1328</v>
      </c>
      <c r="B102" s="88"/>
      <c r="C102" s="155"/>
      <c r="D102" s="69" t="s">
        <v>368</v>
      </c>
      <c r="E102" s="88" t="s">
        <v>100</v>
      </c>
      <c r="F102" s="88">
        <v>122.4</v>
      </c>
      <c r="G102" s="147"/>
      <c r="H102" s="156"/>
    </row>
    <row r="103" spans="1:8" x14ac:dyDescent="0.25">
      <c r="A103" s="232"/>
      <c r="B103" s="88"/>
      <c r="C103" s="155"/>
      <c r="D103" s="69"/>
      <c r="E103" s="88"/>
      <c r="F103" s="88"/>
      <c r="G103" s="147"/>
      <c r="H103" s="156"/>
    </row>
    <row r="104" spans="1:8" x14ac:dyDescent="0.25">
      <c r="A104" s="232" t="s">
        <v>1329</v>
      </c>
      <c r="B104" s="88"/>
      <c r="C104" s="155"/>
      <c r="D104" s="69" t="s">
        <v>367</v>
      </c>
      <c r="E104" s="88" t="s">
        <v>100</v>
      </c>
      <c r="F104" s="88">
        <v>343.2</v>
      </c>
      <c r="G104" s="147"/>
      <c r="H104" s="156"/>
    </row>
    <row r="105" spans="1:8" x14ac:dyDescent="0.25">
      <c r="A105" s="232"/>
      <c r="B105" s="88"/>
      <c r="C105" s="155"/>
      <c r="D105" s="69"/>
      <c r="E105" s="88"/>
      <c r="F105" s="270"/>
      <c r="G105" s="135"/>
      <c r="H105" s="156"/>
    </row>
    <row r="106" spans="1:8" x14ac:dyDescent="0.25">
      <c r="A106" s="232" t="s">
        <v>1330</v>
      </c>
      <c r="B106" s="274" t="s">
        <v>849</v>
      </c>
      <c r="C106" s="414"/>
      <c r="D106" s="112" t="s">
        <v>369</v>
      </c>
      <c r="E106" s="88"/>
      <c r="F106" s="270"/>
      <c r="G106" s="135"/>
      <c r="H106" s="156"/>
    </row>
    <row r="107" spans="1:8" x14ac:dyDescent="0.25">
      <c r="A107" s="232"/>
      <c r="B107" s="274"/>
      <c r="C107" s="414"/>
      <c r="D107" s="112"/>
      <c r="E107" s="88"/>
      <c r="F107" s="270"/>
      <c r="G107" s="135"/>
      <c r="H107" s="156"/>
    </row>
    <row r="108" spans="1:8" ht="14.4" x14ac:dyDescent="0.25">
      <c r="A108" s="232"/>
      <c r="B108" s="88"/>
      <c r="C108" s="155"/>
      <c r="D108" s="69" t="s">
        <v>876</v>
      </c>
      <c r="E108" s="88"/>
      <c r="F108" s="270"/>
      <c r="G108" s="135"/>
      <c r="H108" s="156"/>
    </row>
    <row r="109" spans="1:8" x14ac:dyDescent="0.25">
      <c r="A109" s="232"/>
      <c r="B109" s="88"/>
      <c r="C109" s="155"/>
      <c r="D109" s="69"/>
      <c r="E109" s="88"/>
      <c r="F109" s="270"/>
      <c r="G109" s="135"/>
      <c r="H109" s="156"/>
    </row>
    <row r="110" spans="1:8" x14ac:dyDescent="0.25">
      <c r="A110" s="232" t="s">
        <v>1331</v>
      </c>
      <c r="B110" s="88" t="s">
        <v>850</v>
      </c>
      <c r="C110" s="155"/>
      <c r="D110" s="69" t="s">
        <v>370</v>
      </c>
      <c r="E110" s="88" t="s">
        <v>100</v>
      </c>
      <c r="F110" s="88">
        <v>18</v>
      </c>
      <c r="G110" s="147"/>
      <c r="H110" s="156"/>
    </row>
    <row r="111" spans="1:8" x14ac:dyDescent="0.25">
      <c r="A111" s="232"/>
      <c r="B111" s="131"/>
      <c r="C111" s="155"/>
      <c r="D111" s="69" t="s">
        <v>371</v>
      </c>
      <c r="E111" s="88"/>
      <c r="F111" s="270"/>
      <c r="G111" s="88"/>
      <c r="H111" s="156"/>
    </row>
    <row r="112" spans="1:8" x14ac:dyDescent="0.25">
      <c r="A112" s="303"/>
      <c r="B112" s="131"/>
      <c r="C112" s="155"/>
      <c r="D112" s="69"/>
      <c r="E112" s="88"/>
      <c r="F112" s="270"/>
      <c r="G112" s="88"/>
      <c r="H112" s="156"/>
    </row>
    <row r="113" spans="1:8" x14ac:dyDescent="0.25">
      <c r="B113" s="131"/>
      <c r="C113" s="267"/>
      <c r="D113" s="377" t="s">
        <v>840</v>
      </c>
      <c r="E113" s="126"/>
      <c r="F113" s="276"/>
      <c r="G113" s="276"/>
      <c r="H113" s="267"/>
    </row>
    <row r="114" spans="1:8" x14ac:dyDescent="0.25">
      <c r="B114" s="131"/>
      <c r="C114" s="267"/>
      <c r="D114" s="69" t="s">
        <v>825</v>
      </c>
      <c r="E114" s="126"/>
      <c r="F114" s="276"/>
      <c r="G114" s="276"/>
      <c r="H114" s="267"/>
    </row>
    <row r="115" spans="1:8" x14ac:dyDescent="0.25">
      <c r="B115" s="131"/>
      <c r="C115" s="267"/>
      <c r="E115" s="126"/>
      <c r="F115" s="276"/>
      <c r="G115" s="276"/>
      <c r="H115" s="267"/>
    </row>
    <row r="116" spans="1:8" x14ac:dyDescent="0.25">
      <c r="A116" s="232"/>
      <c r="B116" s="88"/>
      <c r="C116" s="44"/>
      <c r="D116" s="69"/>
      <c r="E116" s="88"/>
      <c r="F116" s="88"/>
      <c r="G116" s="135"/>
      <c r="H116" s="46"/>
    </row>
    <row r="117" spans="1:8" x14ac:dyDescent="0.25">
      <c r="A117" s="419">
        <v>7.9</v>
      </c>
      <c r="B117" s="274">
        <v>702.02</v>
      </c>
      <c r="C117" s="414"/>
      <c r="D117" s="112" t="s">
        <v>362</v>
      </c>
      <c r="E117" s="274"/>
      <c r="F117" s="429"/>
      <c r="G117" s="431"/>
      <c r="H117" s="254"/>
    </row>
    <row r="118" spans="1:8" x14ac:dyDescent="0.25">
      <c r="A118" s="420"/>
      <c r="B118" s="274"/>
      <c r="C118" s="414"/>
      <c r="D118" s="112"/>
      <c r="E118" s="274"/>
      <c r="F118" s="429"/>
      <c r="G118" s="431"/>
      <c r="H118" s="254"/>
    </row>
    <row r="119" spans="1:8" x14ac:dyDescent="0.25">
      <c r="A119" s="232"/>
      <c r="B119" s="274" t="s">
        <v>363</v>
      </c>
      <c r="C119" s="155"/>
      <c r="D119" s="112" t="s">
        <v>354</v>
      </c>
      <c r="E119" s="88"/>
      <c r="F119" s="270"/>
      <c r="G119" s="135"/>
      <c r="H119" s="156"/>
    </row>
    <row r="120" spans="1:8" x14ac:dyDescent="0.25">
      <c r="A120" s="232"/>
      <c r="B120" s="274"/>
      <c r="C120" s="414"/>
      <c r="D120" s="69" t="s">
        <v>364</v>
      </c>
      <c r="E120" s="88"/>
      <c r="F120" s="270"/>
      <c r="G120" s="135"/>
      <c r="H120" s="156"/>
    </row>
    <row r="121" spans="1:8" x14ac:dyDescent="0.25">
      <c r="A121" s="232"/>
      <c r="B121" s="88"/>
      <c r="C121" s="155"/>
      <c r="D121" s="69" t="s">
        <v>365</v>
      </c>
      <c r="E121" s="88"/>
      <c r="F121" s="270"/>
      <c r="G121" s="135"/>
      <c r="H121" s="156"/>
    </row>
    <row r="122" spans="1:8" x14ac:dyDescent="0.25">
      <c r="A122" s="232"/>
      <c r="B122" s="88"/>
      <c r="C122" s="44"/>
      <c r="D122" s="69"/>
      <c r="E122" s="88"/>
      <c r="F122" s="88"/>
      <c r="G122" s="135"/>
      <c r="H122" s="46"/>
    </row>
    <row r="123" spans="1:8" x14ac:dyDescent="0.25">
      <c r="A123" s="232"/>
      <c r="B123" s="397" t="s">
        <v>1393</v>
      </c>
      <c r="C123" s="44"/>
      <c r="D123" s="69" t="s">
        <v>837</v>
      </c>
      <c r="E123" s="88"/>
      <c r="F123" s="88"/>
      <c r="G123" s="135"/>
      <c r="H123" s="46"/>
    </row>
    <row r="124" spans="1:8" x14ac:dyDescent="0.25">
      <c r="A124" s="232"/>
      <c r="B124" s="88"/>
      <c r="C124" s="44"/>
      <c r="D124" s="69"/>
      <c r="E124" s="88"/>
      <c r="F124" s="88"/>
      <c r="G124" s="135"/>
      <c r="H124" s="46"/>
    </row>
    <row r="125" spans="1:8" s="300" customFormat="1" x14ac:dyDescent="0.25">
      <c r="A125" s="232" t="s">
        <v>1332</v>
      </c>
      <c r="B125" s="397" t="s">
        <v>1394</v>
      </c>
      <c r="C125" s="305"/>
      <c r="D125" s="401" t="s">
        <v>834</v>
      </c>
      <c r="E125" s="397" t="s">
        <v>100</v>
      </c>
      <c r="F125" s="397">
        <v>2.9</v>
      </c>
      <c r="G125" s="400"/>
      <c r="H125" s="454"/>
    </row>
    <row r="126" spans="1:8" s="300" customFormat="1" x14ac:dyDescent="0.25">
      <c r="A126" s="232"/>
      <c r="B126" s="397"/>
      <c r="C126" s="305"/>
      <c r="D126" s="401"/>
      <c r="E126" s="397"/>
      <c r="F126" s="397"/>
      <c r="G126" s="400"/>
      <c r="H126" s="454"/>
    </row>
    <row r="127" spans="1:8" s="300" customFormat="1" x14ac:dyDescent="0.25">
      <c r="A127" s="232" t="s">
        <v>1333</v>
      </c>
      <c r="B127" s="397" t="s">
        <v>1395</v>
      </c>
      <c r="C127" s="305"/>
      <c r="D127" s="401" t="s">
        <v>835</v>
      </c>
      <c r="E127" s="397" t="s">
        <v>100</v>
      </c>
      <c r="F127" s="397">
        <v>3.1</v>
      </c>
      <c r="G127" s="400"/>
      <c r="H127" s="454"/>
    </row>
    <row r="128" spans="1:8" s="300" customFormat="1" x14ac:dyDescent="0.25">
      <c r="A128" s="232"/>
      <c r="B128" s="397"/>
      <c r="C128" s="305"/>
      <c r="D128" s="401"/>
      <c r="E128" s="397"/>
      <c r="F128" s="397"/>
      <c r="G128" s="400"/>
      <c r="H128" s="454"/>
    </row>
    <row r="129" spans="1:8" s="300" customFormat="1" x14ac:dyDescent="0.25">
      <c r="A129" s="232" t="s">
        <v>1334</v>
      </c>
      <c r="B129" s="397" t="s">
        <v>1396</v>
      </c>
      <c r="C129" s="305"/>
      <c r="D129" s="401" t="s">
        <v>836</v>
      </c>
      <c r="E129" s="397" t="s">
        <v>100</v>
      </c>
      <c r="F129" s="397">
        <v>2.9</v>
      </c>
      <c r="G129" s="400"/>
      <c r="H129" s="454"/>
    </row>
    <row r="130" spans="1:8" x14ac:dyDescent="0.25">
      <c r="A130" s="277"/>
      <c r="B130" s="415"/>
      <c r="C130" s="278"/>
      <c r="D130" s="426"/>
      <c r="E130" s="126"/>
      <c r="F130" s="276"/>
      <c r="G130" s="276"/>
      <c r="H130" s="38"/>
    </row>
    <row r="131" spans="1:8" x14ac:dyDescent="0.25">
      <c r="A131" s="421"/>
      <c r="B131" s="416"/>
      <c r="C131" s="296"/>
      <c r="D131" s="427"/>
      <c r="E131" s="428"/>
      <c r="F131" s="294"/>
      <c r="G131" s="88"/>
      <c r="H131" s="38"/>
    </row>
    <row r="132" spans="1:8" x14ac:dyDescent="0.25">
      <c r="A132" s="421"/>
      <c r="B132" s="416"/>
      <c r="C132" s="296"/>
      <c r="D132" s="427"/>
      <c r="E132" s="428"/>
      <c r="F132" s="295"/>
      <c r="G132" s="276"/>
      <c r="H132" s="38"/>
    </row>
    <row r="133" spans="1:8" x14ac:dyDescent="0.25">
      <c r="A133" s="277"/>
      <c r="B133" s="415"/>
      <c r="C133" s="278"/>
      <c r="D133" s="426"/>
      <c r="E133" s="126"/>
      <c r="F133" s="276"/>
      <c r="G133" s="276"/>
      <c r="H133" s="38"/>
    </row>
    <row r="134" spans="1:8" ht="14.4" thickBot="1" x14ac:dyDescent="0.3">
      <c r="A134" s="279"/>
      <c r="B134" s="92"/>
      <c r="C134" s="374"/>
      <c r="D134" s="373"/>
      <c r="E134" s="92"/>
      <c r="F134" s="430"/>
      <c r="G134" s="92"/>
      <c r="H134" s="46"/>
    </row>
    <row r="135" spans="1:8" ht="14.4" thickBot="1" x14ac:dyDescent="0.3">
      <c r="A135" s="541" t="s">
        <v>91</v>
      </c>
      <c r="B135" s="510"/>
      <c r="C135" s="510"/>
      <c r="D135" s="510"/>
      <c r="E135" s="510"/>
      <c r="F135" s="510"/>
      <c r="G135" s="542"/>
      <c r="H135" s="173"/>
    </row>
    <row r="136" spans="1:8" ht="32.4" customHeight="1" x14ac:dyDescent="0.25">
      <c r="A136" s="533" t="str">
        <f>A1</f>
        <v>TENDER FOR REFURBISHMENT OF MAGALIES RESERVOIR</v>
      </c>
      <c r="B136" s="533"/>
      <c r="C136" s="533"/>
      <c r="D136" s="533"/>
      <c r="E136" s="533"/>
      <c r="F136" s="533"/>
      <c r="G136" s="533"/>
      <c r="H136" s="533"/>
    </row>
    <row r="137" spans="1:8" ht="15.6" x14ac:dyDescent="0.25">
      <c r="A137" s="533" t="str">
        <f>A2</f>
        <v>CONTRACT NO: WSBU 05 2026/27</v>
      </c>
      <c r="B137" s="533"/>
      <c r="C137" s="533"/>
      <c r="D137" s="533"/>
      <c r="E137" s="533"/>
      <c r="F137" s="533"/>
      <c r="G137" s="533"/>
      <c r="H137" s="533"/>
    </row>
    <row r="138" spans="1:8" ht="16.2" thickBot="1" x14ac:dyDescent="0.3">
      <c r="A138" s="533" t="str">
        <f>A3</f>
        <v>SERIES 7A: STRUCTURES</v>
      </c>
      <c r="B138" s="533"/>
      <c r="C138" s="533"/>
      <c r="D138" s="533"/>
      <c r="E138" s="533"/>
      <c r="F138" s="533"/>
      <c r="G138" s="533"/>
      <c r="H138" s="533"/>
    </row>
    <row r="139" spans="1:8" ht="14.4" thickBot="1" x14ac:dyDescent="0.3">
      <c r="A139" s="507" t="s">
        <v>3</v>
      </c>
      <c r="B139" s="495" t="s">
        <v>4</v>
      </c>
      <c r="C139" s="495" t="s">
        <v>5</v>
      </c>
      <c r="D139" s="495" t="s">
        <v>6</v>
      </c>
      <c r="E139" s="495" t="s">
        <v>7</v>
      </c>
      <c r="F139" s="495" t="s">
        <v>8</v>
      </c>
      <c r="G139" s="514" t="s">
        <v>9</v>
      </c>
      <c r="H139" s="65" t="s">
        <v>10</v>
      </c>
    </row>
    <row r="140" spans="1:8" ht="14.4" thickBot="1" x14ac:dyDescent="0.3">
      <c r="A140" s="508"/>
      <c r="B140" s="512"/>
      <c r="C140" s="512"/>
      <c r="D140" s="512"/>
      <c r="E140" s="512"/>
      <c r="F140" s="512"/>
      <c r="G140" s="512"/>
      <c r="H140" s="150" t="s">
        <v>11</v>
      </c>
    </row>
    <row r="141" spans="1:8" ht="33" customHeight="1" x14ac:dyDescent="0.25">
      <c r="A141" s="232"/>
      <c r="B141" s="85"/>
      <c r="C141" s="85"/>
      <c r="D141" s="432" t="s">
        <v>372</v>
      </c>
      <c r="E141" s="85"/>
      <c r="F141" s="85"/>
      <c r="G141" s="85"/>
      <c r="H141" s="152"/>
    </row>
    <row r="142" spans="1:8" x14ac:dyDescent="0.25">
      <c r="A142" s="419">
        <v>7.1</v>
      </c>
      <c r="B142" s="274">
        <v>703.03</v>
      </c>
      <c r="C142" s="88"/>
      <c r="D142" s="433" t="s">
        <v>373</v>
      </c>
      <c r="E142" s="88"/>
      <c r="F142" s="88"/>
      <c r="G142" s="88"/>
      <c r="H142" s="154"/>
    </row>
    <row r="143" spans="1:8" x14ac:dyDescent="0.25">
      <c r="A143" s="232"/>
      <c r="B143" s="88"/>
      <c r="C143" s="88"/>
      <c r="D143" s="142"/>
      <c r="E143" s="88"/>
      <c r="F143" s="88"/>
      <c r="G143" s="88"/>
      <c r="H143" s="154"/>
    </row>
    <row r="144" spans="1:8" x14ac:dyDescent="0.25">
      <c r="A144" s="232" t="s">
        <v>380</v>
      </c>
      <c r="B144" s="88" t="s">
        <v>374</v>
      </c>
      <c r="C144" s="88"/>
      <c r="D144" s="142" t="s">
        <v>375</v>
      </c>
      <c r="E144" s="88"/>
      <c r="F144" s="88"/>
      <c r="G144" s="135"/>
      <c r="H144" s="154"/>
    </row>
    <row r="145" spans="1:9" x14ac:dyDescent="0.25">
      <c r="A145" s="232"/>
      <c r="B145" s="88"/>
      <c r="C145" s="88"/>
      <c r="D145" s="142" t="s">
        <v>376</v>
      </c>
      <c r="E145" s="88" t="s">
        <v>256</v>
      </c>
      <c r="F145" s="88">
        <v>602.20000000000005</v>
      </c>
      <c r="G145" s="147"/>
      <c r="H145" s="154"/>
    </row>
    <row r="146" spans="1:9" x14ac:dyDescent="0.25">
      <c r="A146" s="303"/>
      <c r="B146" s="88"/>
      <c r="C146" s="88"/>
      <c r="D146" s="142"/>
      <c r="E146" s="88"/>
      <c r="F146" s="88"/>
      <c r="G146" s="147"/>
      <c r="H146" s="154"/>
    </row>
    <row r="147" spans="1:9" x14ac:dyDescent="0.25">
      <c r="A147" s="419">
        <v>7.11</v>
      </c>
      <c r="B147" s="88">
        <v>703.04</v>
      </c>
      <c r="C147" s="88"/>
      <c r="D147" s="433" t="s">
        <v>377</v>
      </c>
      <c r="E147" s="88"/>
      <c r="F147" s="270"/>
      <c r="G147" s="135"/>
      <c r="H147" s="154"/>
    </row>
    <row r="148" spans="1:9" x14ac:dyDescent="0.25">
      <c r="A148" s="232"/>
      <c r="B148" s="88" t="s">
        <v>378</v>
      </c>
      <c r="C148" s="88"/>
      <c r="D148" s="142" t="s">
        <v>379</v>
      </c>
      <c r="E148" s="88"/>
      <c r="F148" s="270"/>
      <c r="G148" s="135"/>
      <c r="H148" s="154"/>
    </row>
    <row r="149" spans="1:9" x14ac:dyDescent="0.25">
      <c r="A149" s="232"/>
      <c r="B149" s="88"/>
      <c r="C149" s="88"/>
      <c r="D149" s="142"/>
      <c r="E149" s="88"/>
      <c r="F149" s="270"/>
      <c r="G149" s="135"/>
      <c r="H149" s="154"/>
    </row>
    <row r="150" spans="1:9" ht="41.4" x14ac:dyDescent="0.25">
      <c r="A150" s="232" t="s">
        <v>383</v>
      </c>
      <c r="B150" s="88" t="s">
        <v>1275</v>
      </c>
      <c r="C150" s="88"/>
      <c r="D150" s="142" t="s">
        <v>1276</v>
      </c>
      <c r="E150" s="88" t="s">
        <v>302</v>
      </c>
      <c r="F150" s="88">
        <v>6</v>
      </c>
      <c r="G150" s="255"/>
      <c r="H150" s="276"/>
    </row>
    <row r="151" spans="1:9" x14ac:dyDescent="0.25">
      <c r="A151" s="232"/>
      <c r="B151" s="88"/>
      <c r="C151" s="88"/>
      <c r="D151" s="142"/>
      <c r="E151" s="88"/>
      <c r="F151" s="88"/>
      <c r="G151" s="147"/>
      <c r="H151" s="154"/>
      <c r="I151" s="146"/>
    </row>
    <row r="152" spans="1:9" ht="41.4" x14ac:dyDescent="0.25">
      <c r="A152" s="232" t="s">
        <v>387</v>
      </c>
      <c r="B152" s="88" t="s">
        <v>1277</v>
      </c>
      <c r="C152" s="88"/>
      <c r="D152" s="142" t="s">
        <v>1278</v>
      </c>
      <c r="E152" s="88" t="s">
        <v>302</v>
      </c>
      <c r="F152" s="88">
        <v>4.0999999999999996</v>
      </c>
      <c r="G152" s="147"/>
      <c r="H152" s="154"/>
      <c r="I152" s="182"/>
    </row>
    <row r="153" spans="1:9" x14ac:dyDescent="0.25">
      <c r="A153" s="232"/>
      <c r="B153" s="88"/>
      <c r="C153" s="88"/>
      <c r="D153" s="142"/>
      <c r="E153" s="88"/>
      <c r="F153" s="88"/>
      <c r="G153" s="147"/>
      <c r="H153" s="154"/>
      <c r="I153" s="182"/>
    </row>
    <row r="154" spans="1:9" ht="41.4" x14ac:dyDescent="0.25">
      <c r="A154" s="232" t="s">
        <v>1136</v>
      </c>
      <c r="B154" s="88" t="s">
        <v>1279</v>
      </c>
      <c r="C154" s="88"/>
      <c r="D154" s="142" t="s">
        <v>1280</v>
      </c>
      <c r="E154" s="88" t="s">
        <v>302</v>
      </c>
      <c r="F154" s="280">
        <v>7</v>
      </c>
      <c r="G154" s="147"/>
      <c r="H154" s="154"/>
    </row>
    <row r="155" spans="1:9" x14ac:dyDescent="0.25">
      <c r="A155" s="232"/>
      <c r="B155" s="88"/>
      <c r="C155" s="88"/>
      <c r="D155" s="142"/>
      <c r="E155" s="88"/>
      <c r="F155" s="280"/>
      <c r="G155" s="147"/>
      <c r="H155" s="154"/>
    </row>
    <row r="156" spans="1:9" x14ac:dyDescent="0.25">
      <c r="A156" s="232"/>
      <c r="B156" s="88"/>
      <c r="C156" s="88"/>
      <c r="D156" s="142"/>
      <c r="E156" s="88"/>
      <c r="F156" s="280"/>
      <c r="G156" s="147"/>
      <c r="H156" s="154"/>
    </row>
    <row r="157" spans="1:9" x14ac:dyDescent="0.25">
      <c r="A157" s="232">
        <v>7.12</v>
      </c>
      <c r="B157" s="88"/>
      <c r="C157" s="88"/>
      <c r="D157" s="433" t="s">
        <v>828</v>
      </c>
      <c r="E157" s="88"/>
      <c r="F157" s="88"/>
      <c r="G157" s="135"/>
      <c r="H157" s="154"/>
    </row>
    <row r="158" spans="1:9" x14ac:dyDescent="0.25">
      <c r="A158" s="232"/>
      <c r="B158" s="88"/>
      <c r="C158" s="88"/>
      <c r="D158" s="142"/>
      <c r="E158" s="88"/>
      <c r="F158" s="88"/>
      <c r="G158" s="135"/>
      <c r="H158" s="154"/>
    </row>
    <row r="159" spans="1:9" ht="41.4" x14ac:dyDescent="0.25">
      <c r="A159" s="232" t="s">
        <v>396</v>
      </c>
      <c r="B159" s="88" t="s">
        <v>1281</v>
      </c>
      <c r="C159" s="88"/>
      <c r="D159" s="142" t="s">
        <v>829</v>
      </c>
      <c r="E159" s="88" t="s">
        <v>302</v>
      </c>
      <c r="F159" s="88">
        <v>0.5</v>
      </c>
      <c r="G159" s="135"/>
      <c r="H159" s="154"/>
    </row>
    <row r="160" spans="1:9" x14ac:dyDescent="0.25">
      <c r="A160" s="232"/>
      <c r="B160" s="88"/>
      <c r="C160" s="88"/>
      <c r="D160" s="142"/>
      <c r="E160" s="88"/>
      <c r="F160" s="88"/>
      <c r="G160" s="135"/>
      <c r="H160" s="154"/>
    </row>
    <row r="161" spans="1:8" ht="41.25" customHeight="1" x14ac:dyDescent="0.25">
      <c r="A161" s="232" t="s">
        <v>1137</v>
      </c>
      <c r="B161" s="88" t="s">
        <v>1282</v>
      </c>
      <c r="C161" s="88"/>
      <c r="D161" s="142" t="s">
        <v>830</v>
      </c>
      <c r="E161" s="88" t="s">
        <v>256</v>
      </c>
      <c r="F161" s="88">
        <v>210</v>
      </c>
      <c r="G161" s="135"/>
      <c r="H161" s="154"/>
    </row>
    <row r="162" spans="1:8" ht="41.25" customHeight="1" x14ac:dyDescent="0.25">
      <c r="A162" s="232"/>
      <c r="B162" s="88"/>
      <c r="C162" s="88"/>
      <c r="D162" s="142"/>
      <c r="E162" s="88"/>
      <c r="F162" s="88"/>
      <c r="G162" s="135"/>
      <c r="H162" s="154"/>
    </row>
    <row r="163" spans="1:8" ht="41.25" customHeight="1" x14ac:dyDescent="0.25">
      <c r="A163" s="232"/>
      <c r="B163" s="88"/>
      <c r="C163" s="88"/>
      <c r="D163" s="142"/>
      <c r="E163" s="88"/>
      <c r="F163" s="88"/>
      <c r="G163" s="135"/>
      <c r="H163" s="154"/>
    </row>
    <row r="164" spans="1:8" ht="41.25" customHeight="1" x14ac:dyDescent="0.25">
      <c r="A164" s="232"/>
      <c r="B164" s="88"/>
      <c r="C164" s="88"/>
      <c r="D164" s="142"/>
      <c r="E164" s="88"/>
      <c r="F164" s="88"/>
      <c r="G164" s="135"/>
      <c r="H164" s="154"/>
    </row>
    <row r="165" spans="1:8" ht="41.25" customHeight="1" x14ac:dyDescent="0.25">
      <c r="A165" s="232"/>
      <c r="B165" s="88"/>
      <c r="C165" s="88"/>
      <c r="D165" s="142"/>
      <c r="E165" s="88"/>
      <c r="F165" s="88"/>
      <c r="G165" s="135"/>
      <c r="H165" s="154"/>
    </row>
    <row r="166" spans="1:8" ht="41.25" customHeight="1" x14ac:dyDescent="0.25">
      <c r="A166" s="232"/>
      <c r="B166" s="88"/>
      <c r="C166" s="88"/>
      <c r="D166" s="142"/>
      <c r="E166" s="88"/>
      <c r="F166" s="88"/>
      <c r="G166" s="135"/>
      <c r="H166" s="154"/>
    </row>
    <row r="167" spans="1:8" ht="41.25" customHeight="1" x14ac:dyDescent="0.25">
      <c r="A167" s="232"/>
      <c r="B167" s="88"/>
      <c r="C167" s="88"/>
      <c r="D167" s="142"/>
      <c r="E167" s="88"/>
      <c r="F167" s="88"/>
      <c r="G167" s="135"/>
      <c r="H167" s="154"/>
    </row>
    <row r="168" spans="1:8" x14ac:dyDescent="0.25">
      <c r="A168" s="232"/>
      <c r="B168" s="131"/>
      <c r="C168" s="88"/>
      <c r="D168" s="142"/>
      <c r="E168" s="88"/>
      <c r="F168" s="280"/>
      <c r="G168" s="147"/>
      <c r="H168" s="154"/>
    </row>
    <row r="169" spans="1:8" x14ac:dyDescent="0.25">
      <c r="A169" s="232"/>
      <c r="B169" s="88"/>
      <c r="C169" s="88"/>
      <c r="D169" s="142"/>
      <c r="E169" s="88"/>
      <c r="F169" s="280"/>
      <c r="G169" s="147"/>
      <c r="H169" s="154"/>
    </row>
    <row r="170" spans="1:8" x14ac:dyDescent="0.25">
      <c r="A170" s="232"/>
      <c r="B170" s="88"/>
      <c r="C170" s="88"/>
      <c r="D170" s="142"/>
      <c r="E170" s="88"/>
      <c r="F170" s="280"/>
      <c r="G170" s="147"/>
      <c r="H170" s="154"/>
    </row>
    <row r="171" spans="1:8" x14ac:dyDescent="0.25">
      <c r="A171" s="232"/>
      <c r="B171" s="88"/>
      <c r="C171" s="88"/>
      <c r="D171" s="142"/>
      <c r="E171" s="88"/>
      <c r="F171" s="88"/>
      <c r="G171" s="281"/>
      <c r="H171" s="154"/>
    </row>
    <row r="172" spans="1:8" x14ac:dyDescent="0.25">
      <c r="A172" s="232"/>
      <c r="B172" s="88"/>
      <c r="C172" s="88"/>
      <c r="D172" s="142"/>
      <c r="E172" s="88"/>
      <c r="F172" s="88"/>
      <c r="G172" s="88"/>
      <c r="H172" s="154"/>
    </row>
    <row r="173" spans="1:8" ht="14.4" thickBot="1" x14ac:dyDescent="0.3">
      <c r="A173" s="250"/>
      <c r="B173" s="92"/>
      <c r="C173" s="92"/>
      <c r="D173" s="434"/>
      <c r="E173" s="92"/>
      <c r="F173" s="92"/>
      <c r="G173" s="92"/>
      <c r="H173" s="435"/>
    </row>
    <row r="174" spans="1:8" ht="14.4" thickBot="1" x14ac:dyDescent="0.3">
      <c r="A174" s="502" t="s">
        <v>91</v>
      </c>
      <c r="B174" s="510"/>
      <c r="C174" s="510"/>
      <c r="D174" s="510"/>
      <c r="E174" s="510"/>
      <c r="F174" s="510"/>
      <c r="G174" s="542"/>
      <c r="H174" s="95">
        <f>SUM(H141:H173)</f>
        <v>0</v>
      </c>
    </row>
    <row r="175" spans="1:8" ht="18" customHeight="1" x14ac:dyDescent="0.25">
      <c r="A175" s="533" t="str">
        <f>A1</f>
        <v>TENDER FOR REFURBISHMENT OF MAGALIES RESERVOIR</v>
      </c>
      <c r="B175" s="533"/>
      <c r="C175" s="533"/>
      <c r="D175" s="533"/>
      <c r="E175" s="533"/>
      <c r="F175" s="533"/>
      <c r="G175" s="533"/>
      <c r="H175" s="533"/>
    </row>
    <row r="176" spans="1:8" ht="15.6" x14ac:dyDescent="0.25">
      <c r="A176" s="533" t="str">
        <f>A2</f>
        <v>CONTRACT NO: WSBU 05 2026/27</v>
      </c>
      <c r="B176" s="533"/>
      <c r="C176" s="533"/>
      <c r="D176" s="533"/>
      <c r="E176" s="533"/>
      <c r="F176" s="533"/>
      <c r="G176" s="533"/>
      <c r="H176" s="533"/>
    </row>
    <row r="177" spans="1:8" ht="12.75" customHeight="1" thickBot="1" x14ac:dyDescent="0.3">
      <c r="A177" s="533" t="str">
        <f>A3</f>
        <v>SERIES 7A: STRUCTURES</v>
      </c>
      <c r="B177" s="533"/>
      <c r="C177" s="533"/>
      <c r="D177" s="533"/>
      <c r="E177" s="533"/>
      <c r="F177" s="533"/>
      <c r="G177" s="533"/>
      <c r="H177" s="533"/>
    </row>
    <row r="178" spans="1:8" ht="14.4" thickBot="1" x14ac:dyDescent="0.3">
      <c r="A178" s="507" t="s">
        <v>3</v>
      </c>
      <c r="B178" s="495" t="s">
        <v>4</v>
      </c>
      <c r="C178" s="495" t="s">
        <v>5</v>
      </c>
      <c r="D178" s="495" t="s">
        <v>6</v>
      </c>
      <c r="E178" s="495" t="s">
        <v>7</v>
      </c>
      <c r="F178" s="495" t="s">
        <v>8</v>
      </c>
      <c r="G178" s="514" t="s">
        <v>9</v>
      </c>
      <c r="H178" s="65" t="s">
        <v>10</v>
      </c>
    </row>
    <row r="179" spans="1:8" ht="14.4" thickBot="1" x14ac:dyDescent="0.3">
      <c r="A179" s="508"/>
      <c r="B179" s="496"/>
      <c r="C179" s="512"/>
      <c r="D179" s="496"/>
      <c r="E179" s="496"/>
      <c r="F179" s="512"/>
      <c r="G179" s="512"/>
      <c r="H179" s="52" t="s">
        <v>11</v>
      </c>
    </row>
    <row r="180" spans="1:8" x14ac:dyDescent="0.25">
      <c r="A180" s="114"/>
      <c r="B180" s="68"/>
      <c r="C180" s="85"/>
      <c r="D180" s="153" t="s">
        <v>381</v>
      </c>
      <c r="E180" s="68"/>
      <c r="F180" s="85"/>
      <c r="G180" s="85"/>
      <c r="H180" s="46"/>
    </row>
    <row r="181" spans="1:8" x14ac:dyDescent="0.25">
      <c r="A181" s="114"/>
      <c r="B181" s="68"/>
      <c r="C181" s="88"/>
      <c r="D181" s="90"/>
      <c r="E181" s="68"/>
      <c r="F181" s="88"/>
      <c r="G181" s="88"/>
      <c r="H181" s="46"/>
    </row>
    <row r="182" spans="1:8" x14ac:dyDescent="0.25">
      <c r="A182" s="268">
        <v>7.13</v>
      </c>
      <c r="B182" s="275">
        <v>704.01</v>
      </c>
      <c r="C182" s="88"/>
      <c r="D182" s="89" t="s">
        <v>382</v>
      </c>
      <c r="E182" s="68"/>
      <c r="F182" s="88"/>
      <c r="G182" s="88"/>
      <c r="H182" s="156"/>
    </row>
    <row r="183" spans="1:8" x14ac:dyDescent="0.25">
      <c r="A183" s="258"/>
      <c r="B183" s="68"/>
      <c r="C183" s="88"/>
      <c r="D183" s="282"/>
      <c r="E183" s="151"/>
      <c r="F183" s="88"/>
      <c r="G183" s="88"/>
      <c r="H183" s="154"/>
    </row>
    <row r="184" spans="1:8" x14ac:dyDescent="0.25">
      <c r="A184" s="258" t="s">
        <v>1335</v>
      </c>
      <c r="B184" s="68" t="s">
        <v>384</v>
      </c>
      <c r="C184" s="88"/>
      <c r="D184" s="282" t="s">
        <v>385</v>
      </c>
      <c r="E184" s="151"/>
      <c r="F184" s="88"/>
      <c r="G184" s="88"/>
      <c r="H184" s="154"/>
    </row>
    <row r="185" spans="1:8" x14ac:dyDescent="0.25">
      <c r="A185" s="266"/>
      <c r="B185" s="68"/>
      <c r="C185" s="88"/>
      <c r="D185" s="69" t="s">
        <v>386</v>
      </c>
      <c r="E185" s="151" t="s">
        <v>29</v>
      </c>
      <c r="F185" s="88">
        <v>30</v>
      </c>
      <c r="G185" s="147"/>
      <c r="H185" s="154"/>
    </row>
    <row r="186" spans="1:8" x14ac:dyDescent="0.25">
      <c r="A186" s="258" t="s">
        <v>1336</v>
      </c>
      <c r="B186" s="68" t="s">
        <v>388</v>
      </c>
      <c r="C186" s="88"/>
      <c r="D186" s="282" t="s">
        <v>389</v>
      </c>
      <c r="E186" s="151"/>
      <c r="F186" s="270"/>
      <c r="G186" s="135"/>
      <c r="H186" s="154"/>
    </row>
    <row r="187" spans="1:8" x14ac:dyDescent="0.25">
      <c r="A187" s="266"/>
      <c r="B187" s="68"/>
      <c r="C187" s="88"/>
      <c r="D187" s="69" t="s">
        <v>390</v>
      </c>
      <c r="E187" s="151" t="s">
        <v>29</v>
      </c>
      <c r="F187" s="283">
        <v>88</v>
      </c>
      <c r="G187" s="147"/>
      <c r="H187" s="154"/>
    </row>
    <row r="188" spans="1:8" x14ac:dyDescent="0.25">
      <c r="A188" s="258" t="s">
        <v>1337</v>
      </c>
      <c r="B188" s="68" t="s">
        <v>391</v>
      </c>
      <c r="C188" s="88"/>
      <c r="D188" s="282" t="s">
        <v>392</v>
      </c>
      <c r="E188" s="151"/>
      <c r="F188" s="270"/>
      <c r="G188" s="135"/>
      <c r="H188" s="154"/>
    </row>
    <row r="189" spans="1:8" x14ac:dyDescent="0.25">
      <c r="A189" s="266"/>
      <c r="B189" s="68"/>
      <c r="C189" s="88"/>
      <c r="D189" s="69" t="s">
        <v>386</v>
      </c>
      <c r="E189" s="151" t="s">
        <v>29</v>
      </c>
      <c r="F189" s="283">
        <v>18</v>
      </c>
      <c r="G189" s="147"/>
      <c r="H189" s="154"/>
    </row>
    <row r="190" spans="1:8" x14ac:dyDescent="0.25">
      <c r="A190" s="258" t="s">
        <v>1338</v>
      </c>
      <c r="B190" s="68" t="s">
        <v>393</v>
      </c>
      <c r="C190" s="88"/>
      <c r="D190" s="282" t="s">
        <v>394</v>
      </c>
      <c r="E190" s="151"/>
      <c r="F190" s="88"/>
      <c r="G190" s="147"/>
      <c r="H190" s="154"/>
    </row>
    <row r="191" spans="1:8" x14ac:dyDescent="0.25">
      <c r="A191" s="258"/>
      <c r="B191" s="68"/>
      <c r="C191" s="88"/>
      <c r="D191" s="69" t="s">
        <v>395</v>
      </c>
      <c r="E191" s="151" t="s">
        <v>29</v>
      </c>
      <c r="F191" s="88">
        <v>46.2</v>
      </c>
      <c r="G191" s="147"/>
      <c r="H191" s="154"/>
    </row>
    <row r="192" spans="1:8" x14ac:dyDescent="0.25">
      <c r="A192" s="258"/>
      <c r="B192" s="68"/>
      <c r="C192" s="88"/>
      <c r="D192" s="69"/>
      <c r="E192" s="151"/>
      <c r="F192" s="88"/>
      <c r="G192" s="147"/>
      <c r="H192" s="154"/>
    </row>
    <row r="193" spans="1:8" x14ac:dyDescent="0.25">
      <c r="A193" s="258"/>
      <c r="B193" s="68" t="s">
        <v>1196</v>
      </c>
      <c r="C193" s="88"/>
      <c r="D193" s="282" t="s">
        <v>1194</v>
      </c>
      <c r="E193" s="151"/>
      <c r="F193" s="88"/>
      <c r="G193" s="147"/>
      <c r="H193" s="154"/>
    </row>
    <row r="194" spans="1:8" x14ac:dyDescent="0.25">
      <c r="A194" s="258"/>
      <c r="B194" s="68"/>
      <c r="C194" s="88"/>
      <c r="D194" s="69"/>
      <c r="E194" s="151"/>
      <c r="F194" s="88"/>
      <c r="G194" s="147"/>
      <c r="H194" s="154"/>
    </row>
    <row r="195" spans="1:8" ht="27.6" x14ac:dyDescent="0.25">
      <c r="A195" s="483"/>
      <c r="B195" s="396" t="s">
        <v>1244</v>
      </c>
      <c r="C195" s="397"/>
      <c r="D195" s="306" t="s">
        <v>1195</v>
      </c>
      <c r="E195" s="305" t="s">
        <v>29</v>
      </c>
      <c r="F195" s="305">
        <v>1.1000000000000001</v>
      </c>
      <c r="G195" s="147"/>
      <c r="H195" s="154"/>
    </row>
    <row r="196" spans="1:8" x14ac:dyDescent="0.25">
      <c r="A196" s="483"/>
      <c r="B196" s="396"/>
      <c r="C196" s="397"/>
      <c r="D196" s="401"/>
      <c r="E196" s="482"/>
      <c r="F196" s="397"/>
      <c r="G196" s="147"/>
      <c r="H196" s="154"/>
    </row>
    <row r="197" spans="1:8" ht="27.6" x14ac:dyDescent="0.25">
      <c r="A197" s="483"/>
      <c r="B197" s="396" t="s">
        <v>1245</v>
      </c>
      <c r="C197" s="397"/>
      <c r="D197" s="306" t="s">
        <v>1197</v>
      </c>
      <c r="E197" s="305" t="s">
        <v>29</v>
      </c>
      <c r="F197" s="305">
        <v>1.3</v>
      </c>
      <c r="G197" s="147"/>
      <c r="H197" s="154"/>
    </row>
    <row r="198" spans="1:8" x14ac:dyDescent="0.25">
      <c r="A198" s="483"/>
      <c r="B198" s="396"/>
      <c r="C198" s="397"/>
      <c r="D198" s="401"/>
      <c r="E198" s="482"/>
      <c r="F198" s="397"/>
      <c r="G198" s="147"/>
      <c r="H198" s="154"/>
    </row>
    <row r="199" spans="1:8" ht="27.6" x14ac:dyDescent="0.25">
      <c r="A199" s="483"/>
      <c r="B199" s="396" t="s">
        <v>1246</v>
      </c>
      <c r="C199" s="397"/>
      <c r="D199" s="306" t="s">
        <v>1198</v>
      </c>
      <c r="E199" s="305" t="s">
        <v>29</v>
      </c>
      <c r="F199" s="305">
        <v>1.1000000000000001</v>
      </c>
      <c r="G199" s="147"/>
      <c r="H199" s="154"/>
    </row>
    <row r="200" spans="1:8" x14ac:dyDescent="0.25">
      <c r="A200" s="258"/>
      <c r="B200" s="68"/>
      <c r="C200" s="88"/>
      <c r="D200" s="69"/>
      <c r="E200" s="151"/>
      <c r="F200" s="88"/>
      <c r="G200" s="147"/>
      <c r="H200" s="154"/>
    </row>
    <row r="201" spans="1:8" ht="27" customHeight="1" x14ac:dyDescent="0.25">
      <c r="A201" s="261">
        <v>7.14</v>
      </c>
      <c r="B201" s="151">
        <v>704.02</v>
      </c>
      <c r="C201" s="88"/>
      <c r="D201" s="260" t="s">
        <v>1202</v>
      </c>
      <c r="E201" s="284"/>
      <c r="F201" s="131"/>
      <c r="G201" s="147"/>
      <c r="H201" s="148"/>
    </row>
    <row r="202" spans="1:8" x14ac:dyDescent="0.25">
      <c r="A202" s="261"/>
      <c r="B202" s="151"/>
      <c r="C202" s="88"/>
      <c r="D202" s="260"/>
      <c r="E202" s="151"/>
      <c r="F202" s="88"/>
      <c r="G202" s="135"/>
      <c r="H202" s="46"/>
    </row>
    <row r="203" spans="1:8" ht="172.5" customHeight="1" x14ac:dyDescent="0.25">
      <c r="A203" s="258" t="s">
        <v>400</v>
      </c>
      <c r="B203" s="68" t="s">
        <v>1085</v>
      </c>
      <c r="C203" s="88"/>
      <c r="D203" s="259" t="s">
        <v>881</v>
      </c>
      <c r="E203" s="151" t="s">
        <v>133</v>
      </c>
      <c r="F203" s="88">
        <v>1548</v>
      </c>
      <c r="G203" s="135"/>
      <c r="H203" s="154"/>
    </row>
    <row r="204" spans="1:8" ht="17.25" customHeight="1" x14ac:dyDescent="0.25">
      <c r="A204" s="258"/>
      <c r="B204" s="68"/>
      <c r="C204" s="88"/>
      <c r="D204" s="259"/>
      <c r="E204" s="151"/>
      <c r="F204" s="88"/>
      <c r="G204" s="135"/>
      <c r="H204" s="154"/>
    </row>
    <row r="205" spans="1:8" ht="42.75" customHeight="1" x14ac:dyDescent="0.25">
      <c r="A205" s="258"/>
      <c r="B205" s="151" t="s">
        <v>1247</v>
      </c>
      <c r="C205" s="88"/>
      <c r="D205" s="90" t="s">
        <v>1133</v>
      </c>
      <c r="E205" s="44"/>
      <c r="F205" s="44"/>
      <c r="G205" s="135"/>
      <c r="H205" s="154"/>
    </row>
    <row r="206" spans="1:8" ht="15.75" customHeight="1" x14ac:dyDescent="0.25">
      <c r="A206" s="258"/>
      <c r="B206" s="68"/>
      <c r="C206" s="88"/>
      <c r="D206" s="90"/>
      <c r="E206" s="44"/>
      <c r="F206" s="44"/>
      <c r="G206" s="135"/>
      <c r="H206" s="154"/>
    </row>
    <row r="207" spans="1:8" ht="18.75" customHeight="1" x14ac:dyDescent="0.25">
      <c r="A207" s="258"/>
      <c r="B207" s="482" t="s">
        <v>1283</v>
      </c>
      <c r="C207" s="397"/>
      <c r="D207" s="306" t="s">
        <v>826</v>
      </c>
      <c r="E207" s="305" t="s">
        <v>193</v>
      </c>
      <c r="F207" s="305">
        <v>4</v>
      </c>
      <c r="G207" s="135"/>
      <c r="H207" s="154"/>
    </row>
    <row r="208" spans="1:8" x14ac:dyDescent="0.25">
      <c r="A208" s="261"/>
      <c r="B208" s="396"/>
      <c r="C208" s="397"/>
      <c r="D208" s="306"/>
      <c r="E208" s="305"/>
      <c r="F208" s="305"/>
      <c r="G208" s="135"/>
      <c r="H208" s="154"/>
    </row>
    <row r="209" spans="1:10" ht="18.75" customHeight="1" x14ac:dyDescent="0.25">
      <c r="A209" s="258"/>
      <c r="B209" s="482" t="s">
        <v>1284</v>
      </c>
      <c r="C209" s="397"/>
      <c r="D209" s="306" t="s">
        <v>827</v>
      </c>
      <c r="E209" s="305" t="s">
        <v>193</v>
      </c>
      <c r="F209" s="305">
        <v>2</v>
      </c>
      <c r="G209" s="171"/>
      <c r="H209" s="174"/>
    </row>
    <row r="210" spans="1:10" ht="18.75" customHeight="1" x14ac:dyDescent="0.25">
      <c r="A210" s="258"/>
      <c r="B210" s="396"/>
      <c r="C210" s="397"/>
      <c r="D210" s="401"/>
      <c r="E210" s="396"/>
      <c r="F210" s="396"/>
      <c r="G210" s="171"/>
      <c r="H210" s="393"/>
    </row>
    <row r="211" spans="1:10" s="308" customFormat="1" ht="41.4" customHeight="1" x14ac:dyDescent="0.25">
      <c r="A211" s="261">
        <v>7.15</v>
      </c>
      <c r="B211" s="151" t="s">
        <v>1086</v>
      </c>
      <c r="C211" s="142"/>
      <c r="D211" s="259" t="s">
        <v>1065</v>
      </c>
      <c r="E211" s="151" t="s">
        <v>29</v>
      </c>
      <c r="F211" s="88">
        <v>264</v>
      </c>
      <c r="G211" s="147"/>
      <c r="H211" s="148"/>
      <c r="J211" s="308" t="s">
        <v>915</v>
      </c>
    </row>
    <row r="212" spans="1:10" ht="14.25" customHeight="1" x14ac:dyDescent="0.25">
      <c r="A212" s="261"/>
      <c r="B212" s="151"/>
      <c r="C212" s="142"/>
      <c r="D212" s="260"/>
      <c r="E212" s="151"/>
      <c r="F212" s="142"/>
      <c r="G212" s="171"/>
      <c r="H212" s="175"/>
    </row>
    <row r="213" spans="1:10" ht="27.6" x14ac:dyDescent="0.25">
      <c r="A213" s="261" t="s">
        <v>403</v>
      </c>
      <c r="B213" s="151">
        <v>704.04</v>
      </c>
      <c r="C213" s="88"/>
      <c r="D213" s="259" t="s">
        <v>397</v>
      </c>
      <c r="E213" s="151" t="s">
        <v>398</v>
      </c>
      <c r="F213" s="88">
        <v>2.5</v>
      </c>
      <c r="G213" s="135"/>
      <c r="H213" s="154"/>
    </row>
    <row r="214" spans="1:10" x14ac:dyDescent="0.25">
      <c r="A214" s="258"/>
      <c r="B214" s="151"/>
      <c r="C214" s="88"/>
      <c r="D214" s="259"/>
      <c r="E214" s="151"/>
      <c r="F214" s="88"/>
      <c r="G214" s="135"/>
      <c r="H214" s="156"/>
    </row>
    <row r="215" spans="1:10" x14ac:dyDescent="0.25">
      <c r="A215" s="344">
        <v>7.16</v>
      </c>
      <c r="B215" s="275" t="s">
        <v>1199</v>
      </c>
      <c r="C215" s="286"/>
      <c r="D215" s="260" t="s">
        <v>399</v>
      </c>
      <c r="E215" s="275"/>
      <c r="F215" s="286"/>
      <c r="G215" s="256"/>
      <c r="H215" s="176"/>
    </row>
    <row r="216" spans="1:10" x14ac:dyDescent="0.25">
      <c r="A216" s="258"/>
      <c r="B216" s="151"/>
      <c r="C216" s="88"/>
      <c r="D216" s="259"/>
      <c r="E216" s="151"/>
      <c r="F216" s="88"/>
      <c r="G216" s="135"/>
      <c r="H216" s="46"/>
    </row>
    <row r="217" spans="1:10" ht="29.25" customHeight="1" x14ac:dyDescent="0.25">
      <c r="A217" s="258" t="s">
        <v>405</v>
      </c>
      <c r="B217" s="151" t="s">
        <v>401</v>
      </c>
      <c r="C217" s="88"/>
      <c r="D217" s="259" t="s">
        <v>402</v>
      </c>
      <c r="E217" s="151" t="s">
        <v>29</v>
      </c>
      <c r="F217" s="88">
        <v>20</v>
      </c>
      <c r="G217" s="147"/>
      <c r="H217" s="154"/>
    </row>
    <row r="218" spans="1:10" x14ac:dyDescent="0.25">
      <c r="A218" s="258"/>
      <c r="B218" s="151"/>
      <c r="C218" s="88"/>
      <c r="D218" s="259"/>
      <c r="E218" s="151"/>
      <c r="F218" s="88"/>
      <c r="G218" s="135"/>
      <c r="H218" s="154"/>
    </row>
    <row r="219" spans="1:10" x14ac:dyDescent="0.25">
      <c r="A219" s="258"/>
      <c r="B219" s="275" t="s">
        <v>1201</v>
      </c>
      <c r="C219" s="286"/>
      <c r="D219" s="260" t="s">
        <v>1200</v>
      </c>
      <c r="E219" s="151"/>
      <c r="F219" s="88"/>
      <c r="G219" s="135"/>
      <c r="H219" s="154"/>
    </row>
    <row r="220" spans="1:10" x14ac:dyDescent="0.25">
      <c r="A220" s="258"/>
      <c r="B220" s="151"/>
      <c r="C220" s="88"/>
      <c r="D220" s="259"/>
      <c r="E220" s="151"/>
      <c r="F220" s="88"/>
      <c r="G220" s="135"/>
      <c r="H220" s="154"/>
    </row>
    <row r="221" spans="1:10" ht="27.6" x14ac:dyDescent="0.25">
      <c r="A221" s="285">
        <v>7.17</v>
      </c>
      <c r="B221" s="151">
        <v>704.07</v>
      </c>
      <c r="C221" s="88"/>
      <c r="D221" s="259" t="s">
        <v>898</v>
      </c>
      <c r="E221" s="151" t="s">
        <v>88</v>
      </c>
      <c r="F221" s="88">
        <v>1</v>
      </c>
      <c r="G221" s="135">
        <v>25000</v>
      </c>
      <c r="H221" s="154">
        <f>G221*F221</f>
        <v>25000</v>
      </c>
    </row>
    <row r="222" spans="1:10" x14ac:dyDescent="0.25">
      <c r="A222" s="258"/>
      <c r="B222" s="151"/>
      <c r="C222" s="88"/>
      <c r="D222" s="259"/>
      <c r="E222" s="151"/>
      <c r="F222" s="88"/>
      <c r="G222" s="88"/>
      <c r="H222" s="154"/>
    </row>
    <row r="223" spans="1:10" ht="27.6" x14ac:dyDescent="0.25">
      <c r="A223" s="114" t="s">
        <v>411</v>
      </c>
      <c r="B223" s="68" t="s">
        <v>1026</v>
      </c>
      <c r="C223" s="88"/>
      <c r="D223" s="90" t="s">
        <v>890</v>
      </c>
      <c r="E223" s="66" t="s">
        <v>65</v>
      </c>
      <c r="F223" s="135">
        <f>H221</f>
        <v>25000</v>
      </c>
      <c r="G223" s="160"/>
      <c r="H223" s="46"/>
    </row>
    <row r="224" spans="1:10" x14ac:dyDescent="0.25">
      <c r="A224" s="114"/>
      <c r="B224" s="68"/>
      <c r="C224" s="88"/>
      <c r="D224" s="90"/>
      <c r="E224" s="68"/>
      <c r="F224" s="88"/>
      <c r="G224" s="88"/>
      <c r="H224" s="46"/>
    </row>
    <row r="225" spans="1:8" ht="41.4" x14ac:dyDescent="0.25">
      <c r="A225" s="178">
        <v>7.18</v>
      </c>
      <c r="B225" s="111" t="s">
        <v>1087</v>
      </c>
      <c r="C225" s="274"/>
      <c r="D225" s="89" t="s">
        <v>404</v>
      </c>
      <c r="E225" s="68"/>
      <c r="F225" s="88"/>
      <c r="G225" s="88"/>
      <c r="H225" s="46"/>
    </row>
    <row r="226" spans="1:8" ht="41.4" x14ac:dyDescent="0.25">
      <c r="A226" s="114" t="s">
        <v>417</v>
      </c>
      <c r="B226" s="68" t="s">
        <v>1088</v>
      </c>
      <c r="C226" s="88"/>
      <c r="D226" s="90" t="s">
        <v>406</v>
      </c>
      <c r="E226" s="66" t="s">
        <v>100</v>
      </c>
      <c r="F226" s="88">
        <v>50</v>
      </c>
      <c r="G226" s="88"/>
      <c r="H226" s="46"/>
    </row>
    <row r="227" spans="1:8" ht="41.4" x14ac:dyDescent="0.25">
      <c r="A227" s="114" t="s">
        <v>1339</v>
      </c>
      <c r="B227" s="68" t="s">
        <v>1089</v>
      </c>
      <c r="C227" s="88"/>
      <c r="D227" s="90" t="s">
        <v>407</v>
      </c>
      <c r="E227" s="66" t="s">
        <v>100</v>
      </c>
      <c r="F227" s="88">
        <v>50</v>
      </c>
      <c r="G227" s="88"/>
      <c r="H227" s="46"/>
    </row>
    <row r="228" spans="1:8" ht="41.4" x14ac:dyDescent="0.25">
      <c r="A228" s="114" t="s">
        <v>1340</v>
      </c>
      <c r="B228" s="68" t="s">
        <v>1090</v>
      </c>
      <c r="C228" s="88"/>
      <c r="D228" s="90" t="s">
        <v>408</v>
      </c>
      <c r="E228" s="66" t="s">
        <v>100</v>
      </c>
      <c r="F228" s="88">
        <v>25</v>
      </c>
      <c r="G228" s="88"/>
      <c r="H228" s="46"/>
    </row>
    <row r="229" spans="1:8" ht="41.4" x14ac:dyDescent="0.25">
      <c r="A229" s="114" t="s">
        <v>1341</v>
      </c>
      <c r="B229" s="68" t="s">
        <v>1091</v>
      </c>
      <c r="C229" s="88"/>
      <c r="D229" s="90" t="s">
        <v>409</v>
      </c>
      <c r="E229" s="66" t="s">
        <v>100</v>
      </c>
      <c r="F229" s="88">
        <v>25</v>
      </c>
      <c r="G229" s="88"/>
      <c r="H229" s="46"/>
    </row>
    <row r="230" spans="1:8" x14ac:dyDescent="0.25">
      <c r="A230" s="114"/>
      <c r="B230" s="68"/>
      <c r="C230" s="88"/>
      <c r="D230" s="90"/>
      <c r="E230" s="68"/>
      <c r="F230" s="88"/>
      <c r="G230" s="88"/>
      <c r="H230" s="46"/>
    </row>
    <row r="231" spans="1:8" ht="41.4" x14ac:dyDescent="0.25">
      <c r="A231" s="47">
        <v>7.19</v>
      </c>
      <c r="B231" s="111" t="s">
        <v>1092</v>
      </c>
      <c r="C231" s="88"/>
      <c r="D231" s="90" t="s">
        <v>410</v>
      </c>
      <c r="E231" s="68"/>
      <c r="F231" s="88"/>
      <c r="G231" s="88"/>
      <c r="H231" s="46"/>
    </row>
    <row r="232" spans="1:8" ht="41.4" x14ac:dyDescent="0.25">
      <c r="A232" s="114" t="s">
        <v>419</v>
      </c>
      <c r="B232" s="68" t="s">
        <v>1093</v>
      </c>
      <c r="C232" s="88"/>
      <c r="D232" s="90" t="s">
        <v>412</v>
      </c>
      <c r="E232" s="68" t="s">
        <v>413</v>
      </c>
      <c r="F232" s="88">
        <v>12.5</v>
      </c>
      <c r="G232" s="88"/>
      <c r="H232" s="46"/>
    </row>
    <row r="233" spans="1:8" ht="41.4" x14ac:dyDescent="0.25">
      <c r="A233" s="114" t="s">
        <v>1342</v>
      </c>
      <c r="B233" s="68" t="s">
        <v>1094</v>
      </c>
      <c r="C233" s="88"/>
      <c r="D233" s="90" t="s">
        <v>414</v>
      </c>
      <c r="E233" s="68" t="s">
        <v>413</v>
      </c>
      <c r="F233" s="88">
        <v>12.5</v>
      </c>
      <c r="G233" s="88"/>
      <c r="H233" s="46"/>
    </row>
    <row r="234" spans="1:8" x14ac:dyDescent="0.25">
      <c r="A234" s="114"/>
      <c r="B234" s="68"/>
      <c r="C234" s="88"/>
      <c r="D234" s="90"/>
      <c r="E234" s="68"/>
      <c r="F234" s="88"/>
      <c r="G234" s="88"/>
      <c r="H234" s="46"/>
    </row>
    <row r="235" spans="1:8" x14ac:dyDescent="0.25">
      <c r="A235" s="114"/>
      <c r="B235" s="68"/>
      <c r="C235" s="88"/>
      <c r="D235" s="90"/>
      <c r="E235" s="68"/>
      <c r="F235" s="88"/>
      <c r="G235" s="88"/>
      <c r="H235" s="46"/>
    </row>
    <row r="236" spans="1:8" ht="41.4" x14ac:dyDescent="0.25">
      <c r="A236" s="339">
        <v>7.2</v>
      </c>
      <c r="B236" s="396" t="s">
        <v>1241</v>
      </c>
      <c r="C236" s="397"/>
      <c r="D236" s="306" t="s">
        <v>831</v>
      </c>
      <c r="E236" s="305" t="s">
        <v>29</v>
      </c>
      <c r="F236" s="305">
        <v>0.4</v>
      </c>
      <c r="G236" s="104"/>
      <c r="H236" s="46"/>
    </row>
    <row r="237" spans="1:8" ht="14.4" thickBot="1" x14ac:dyDescent="0.3">
      <c r="A237" s="114"/>
      <c r="B237" s="68"/>
      <c r="C237" s="92"/>
      <c r="D237" s="90"/>
      <c r="E237" s="68"/>
      <c r="F237" s="88"/>
      <c r="G237" s="88"/>
      <c r="H237" s="46"/>
    </row>
    <row r="238" spans="1:8" ht="14.4" thickBot="1" x14ac:dyDescent="0.3">
      <c r="A238" s="502" t="s">
        <v>91</v>
      </c>
      <c r="B238" s="503"/>
      <c r="C238" s="510"/>
      <c r="D238" s="503"/>
      <c r="E238" s="503"/>
      <c r="F238" s="510"/>
      <c r="G238" s="542"/>
      <c r="H238" s="95"/>
    </row>
    <row r="239" spans="1:8" ht="18" customHeight="1" x14ac:dyDescent="0.25">
      <c r="A239" s="533" t="str">
        <f>A1</f>
        <v>TENDER FOR REFURBISHMENT OF MAGALIES RESERVOIR</v>
      </c>
      <c r="B239" s="533"/>
      <c r="C239" s="533"/>
      <c r="D239" s="533"/>
      <c r="E239" s="533"/>
      <c r="F239" s="533"/>
      <c r="G239" s="533"/>
      <c r="H239" s="533"/>
    </row>
    <row r="240" spans="1:8" ht="15.6" customHeight="1" x14ac:dyDescent="0.25">
      <c r="A240" s="533" t="str">
        <f>A2</f>
        <v>CONTRACT NO: WSBU 05 2026/27</v>
      </c>
      <c r="B240" s="533"/>
      <c r="C240" s="533"/>
      <c r="D240" s="533"/>
      <c r="E240" s="533"/>
      <c r="F240" s="533"/>
      <c r="G240" s="533"/>
      <c r="H240" s="533"/>
    </row>
    <row r="241" spans="1:8" ht="16.2" thickBot="1" x14ac:dyDescent="0.3">
      <c r="A241" s="533" t="str">
        <f>A3</f>
        <v>SERIES 7A: STRUCTURES</v>
      </c>
      <c r="B241" s="533"/>
      <c r="C241" s="533"/>
      <c r="D241" s="533"/>
      <c r="E241" s="533"/>
      <c r="F241" s="533"/>
      <c r="G241" s="533"/>
      <c r="H241" s="533"/>
    </row>
    <row r="242" spans="1:8" ht="14.4" thickBot="1" x14ac:dyDescent="0.3">
      <c r="A242" s="507" t="s">
        <v>3</v>
      </c>
      <c r="B242" s="495" t="s">
        <v>4</v>
      </c>
      <c r="C242" s="495" t="s">
        <v>5</v>
      </c>
      <c r="D242" s="495" t="s">
        <v>6</v>
      </c>
      <c r="E242" s="495" t="s">
        <v>7</v>
      </c>
      <c r="F242" s="514" t="s">
        <v>8</v>
      </c>
      <c r="G242" s="543" t="s">
        <v>9</v>
      </c>
      <c r="H242" s="138" t="s">
        <v>10</v>
      </c>
    </row>
    <row r="243" spans="1:8" ht="14.4" thickBot="1" x14ac:dyDescent="0.3">
      <c r="A243" s="508"/>
      <c r="B243" s="496"/>
      <c r="C243" s="496"/>
      <c r="D243" s="496"/>
      <c r="E243" s="496"/>
      <c r="F243" s="546"/>
      <c r="G243" s="544"/>
      <c r="H243" s="52" t="s">
        <v>11</v>
      </c>
    </row>
    <row r="244" spans="1:8" ht="27" customHeight="1" x14ac:dyDescent="0.25">
      <c r="A244" s="114"/>
      <c r="B244" s="44"/>
      <c r="C244" s="44"/>
      <c r="D244" s="153" t="s">
        <v>415</v>
      </c>
      <c r="E244" s="44"/>
      <c r="F244" s="68"/>
      <c r="G244" s="88"/>
      <c r="H244" s="46"/>
    </row>
    <row r="245" spans="1:8" x14ac:dyDescent="0.25">
      <c r="A245" s="114"/>
      <c r="B245" s="44"/>
      <c r="C245" s="44"/>
      <c r="D245" s="153"/>
      <c r="E245" s="44"/>
      <c r="F245" s="68"/>
      <c r="G245" s="88"/>
      <c r="H245" s="46"/>
    </row>
    <row r="246" spans="1:8" x14ac:dyDescent="0.25">
      <c r="A246" s="178">
        <v>7.21</v>
      </c>
      <c r="B246" s="44"/>
      <c r="C246" s="44"/>
      <c r="D246" s="45" t="s">
        <v>416</v>
      </c>
      <c r="E246" s="10"/>
      <c r="F246" s="10"/>
      <c r="G246" s="88"/>
      <c r="H246" s="46"/>
    </row>
    <row r="247" spans="1:8" x14ac:dyDescent="0.25">
      <c r="A247" s="47"/>
      <c r="B247" s="44"/>
      <c r="C247" s="44"/>
      <c r="D247" s="45"/>
      <c r="E247" s="10"/>
      <c r="F247" s="10"/>
      <c r="G247" s="88"/>
      <c r="H247" s="46"/>
    </row>
    <row r="248" spans="1:8" ht="139.94999999999999" customHeight="1" x14ac:dyDescent="0.25">
      <c r="A248" s="47" t="s">
        <v>424</v>
      </c>
      <c r="B248" s="44" t="s">
        <v>1095</v>
      </c>
      <c r="C248" s="44"/>
      <c r="D248" s="49" t="s">
        <v>1150</v>
      </c>
      <c r="E248" s="10" t="s">
        <v>119</v>
      </c>
      <c r="F248" s="10">
        <v>430</v>
      </c>
      <c r="G248" s="135"/>
      <c r="H248" s="154"/>
    </row>
    <row r="249" spans="1:8" x14ac:dyDescent="0.25">
      <c r="A249" s="47"/>
      <c r="B249" s="44"/>
      <c r="C249" s="44"/>
      <c r="D249" s="45"/>
      <c r="E249" s="10"/>
      <c r="F249" s="10"/>
      <c r="G249" s="135"/>
      <c r="H249" s="154"/>
    </row>
    <row r="250" spans="1:8" ht="248.4" x14ac:dyDescent="0.25">
      <c r="A250" s="47" t="s">
        <v>1344</v>
      </c>
      <c r="B250" s="44" t="s">
        <v>1096</v>
      </c>
      <c r="C250" s="44"/>
      <c r="D250" s="49" t="s">
        <v>1151</v>
      </c>
      <c r="E250" s="10" t="s">
        <v>119</v>
      </c>
      <c r="F250" s="10">
        <v>430</v>
      </c>
      <c r="G250" s="135"/>
      <c r="H250" s="154"/>
    </row>
    <row r="251" spans="1:8" x14ac:dyDescent="0.25">
      <c r="A251" s="47"/>
      <c r="B251" s="44"/>
      <c r="C251" s="44"/>
      <c r="D251" s="90"/>
      <c r="E251" s="44"/>
      <c r="F251" s="68"/>
      <c r="G251" s="135"/>
      <c r="H251" s="154"/>
    </row>
    <row r="252" spans="1:8" ht="290.25" customHeight="1" x14ac:dyDescent="0.25">
      <c r="A252" s="47" t="s">
        <v>1345</v>
      </c>
      <c r="B252" s="44" t="s">
        <v>1097</v>
      </c>
      <c r="C252" s="44"/>
      <c r="D252" s="90" t="s">
        <v>1152</v>
      </c>
      <c r="E252" s="44" t="s">
        <v>119</v>
      </c>
      <c r="F252" s="68">
        <v>150</v>
      </c>
      <c r="G252" s="135"/>
      <c r="H252" s="154"/>
    </row>
    <row r="253" spans="1:8" x14ac:dyDescent="0.25">
      <c r="A253" s="47"/>
      <c r="B253" s="44"/>
      <c r="C253" s="44"/>
      <c r="D253" s="90"/>
      <c r="E253" s="44"/>
      <c r="F253" s="68"/>
      <c r="G253" s="135"/>
      <c r="H253" s="154"/>
    </row>
    <row r="254" spans="1:8" x14ac:dyDescent="0.25">
      <c r="A254" s="47">
        <v>7.22</v>
      </c>
      <c r="B254" s="44">
        <v>706.02</v>
      </c>
      <c r="C254" s="44"/>
      <c r="D254" s="89" t="s">
        <v>418</v>
      </c>
      <c r="E254" s="44"/>
      <c r="F254" s="68"/>
      <c r="G254" s="135"/>
      <c r="H254" s="46"/>
    </row>
    <row r="255" spans="1:8" ht="26.25" customHeight="1" x14ac:dyDescent="0.25">
      <c r="A255" s="47"/>
      <c r="B255" s="44"/>
      <c r="C255" s="44"/>
      <c r="D255" s="89"/>
      <c r="E255" s="44"/>
      <c r="F255" s="68"/>
      <c r="G255" s="135"/>
      <c r="H255" s="46"/>
    </row>
    <row r="256" spans="1:8" ht="123" customHeight="1" x14ac:dyDescent="0.25">
      <c r="A256" s="114" t="s">
        <v>1138</v>
      </c>
      <c r="B256" s="44" t="s">
        <v>420</v>
      </c>
      <c r="C256" s="10"/>
      <c r="D256" s="58" t="s">
        <v>1153</v>
      </c>
      <c r="E256" s="10" t="s">
        <v>119</v>
      </c>
      <c r="F256" s="287">
        <v>80</v>
      </c>
      <c r="G256" s="147"/>
      <c r="H256" s="154"/>
    </row>
    <row r="257" spans="1:8" x14ac:dyDescent="0.25">
      <c r="A257" s="114"/>
      <c r="B257" s="44"/>
      <c r="C257" s="44"/>
      <c r="D257" s="90"/>
      <c r="E257" s="44"/>
      <c r="F257" s="68"/>
      <c r="G257" s="88"/>
      <c r="H257" s="46"/>
    </row>
    <row r="258" spans="1:8" ht="312.75" customHeight="1" x14ac:dyDescent="0.25">
      <c r="A258" s="114" t="s">
        <v>1139</v>
      </c>
      <c r="B258" s="44" t="s">
        <v>421</v>
      </c>
      <c r="C258" s="44"/>
      <c r="D258" s="90" t="s">
        <v>1154</v>
      </c>
      <c r="E258" s="44" t="s">
        <v>119</v>
      </c>
      <c r="F258" s="68">
        <v>80</v>
      </c>
      <c r="G258" s="135"/>
      <c r="H258" s="154"/>
    </row>
    <row r="259" spans="1:8" x14ac:dyDescent="0.25">
      <c r="A259" s="114"/>
      <c r="B259" s="44"/>
      <c r="C259" s="44"/>
      <c r="D259" s="90"/>
      <c r="E259" s="44"/>
      <c r="G259" s="88"/>
      <c r="H259" s="154"/>
    </row>
    <row r="260" spans="1:8" x14ac:dyDescent="0.25">
      <c r="A260" s="114"/>
      <c r="B260" s="44"/>
      <c r="C260" s="44"/>
      <c r="D260" s="90"/>
      <c r="E260" s="44"/>
      <c r="F260" s="68"/>
      <c r="G260" s="88"/>
      <c r="H260" s="46"/>
    </row>
    <row r="261" spans="1:8" x14ac:dyDescent="0.25">
      <c r="A261" s="114"/>
      <c r="B261" s="44"/>
      <c r="C261" s="44"/>
      <c r="D261" s="90"/>
      <c r="E261" s="44"/>
      <c r="F261" s="68"/>
      <c r="G261" s="88"/>
      <c r="H261" s="46"/>
    </row>
    <row r="262" spans="1:8" ht="14.4" thickBot="1" x14ac:dyDescent="0.3">
      <c r="A262" s="114"/>
      <c r="B262" s="44"/>
      <c r="C262" s="44"/>
      <c r="D262" s="90"/>
      <c r="E262" s="44"/>
      <c r="F262" s="68"/>
      <c r="G262" s="88"/>
      <c r="H262" s="46"/>
    </row>
    <row r="263" spans="1:8" ht="14.4" thickBot="1" x14ac:dyDescent="0.3">
      <c r="A263" s="515" t="s">
        <v>91</v>
      </c>
      <c r="B263" s="516"/>
      <c r="C263" s="516"/>
      <c r="D263" s="516"/>
      <c r="E263" s="516"/>
      <c r="F263" s="516"/>
      <c r="G263" s="545"/>
      <c r="H263" s="177"/>
    </row>
    <row r="264" spans="1:8" ht="18" customHeight="1" x14ac:dyDescent="0.25">
      <c r="A264" s="533" t="str">
        <f>A239</f>
        <v>TENDER FOR REFURBISHMENT OF MAGALIES RESERVOIR</v>
      </c>
      <c r="B264" s="533"/>
      <c r="C264" s="533"/>
      <c r="D264" s="533"/>
      <c r="E264" s="533"/>
      <c r="F264" s="533"/>
      <c r="G264" s="533"/>
      <c r="H264" s="533"/>
    </row>
    <row r="265" spans="1:8" ht="15.6" x14ac:dyDescent="0.25">
      <c r="A265" s="533" t="str">
        <f t="shared" ref="A265:A266" si="0">A240</f>
        <v>CONTRACT NO: WSBU 05 2026/27</v>
      </c>
      <c r="B265" s="533"/>
      <c r="C265" s="533"/>
      <c r="D265" s="533"/>
      <c r="E265" s="533"/>
      <c r="F265" s="533"/>
      <c r="G265" s="533"/>
      <c r="H265" s="533"/>
    </row>
    <row r="266" spans="1:8" ht="16.2" thickBot="1" x14ac:dyDescent="0.3">
      <c r="A266" s="533" t="str">
        <f t="shared" si="0"/>
        <v>SERIES 7A: STRUCTURES</v>
      </c>
      <c r="B266" s="533"/>
      <c r="C266" s="533"/>
      <c r="D266" s="533"/>
      <c r="E266" s="533"/>
      <c r="F266" s="533"/>
      <c r="G266" s="533"/>
      <c r="H266" s="533"/>
    </row>
    <row r="267" spans="1:8" ht="14.4" thickBot="1" x14ac:dyDescent="0.3">
      <c r="A267" s="507" t="s">
        <v>3</v>
      </c>
      <c r="B267" s="495" t="s">
        <v>4</v>
      </c>
      <c r="C267" s="495" t="s">
        <v>5</v>
      </c>
      <c r="D267" s="495" t="s">
        <v>6</v>
      </c>
      <c r="E267" s="495" t="s">
        <v>7</v>
      </c>
      <c r="F267" s="495" t="s">
        <v>8</v>
      </c>
      <c r="G267" s="514" t="s">
        <v>9</v>
      </c>
      <c r="H267" s="65" t="s">
        <v>10</v>
      </c>
    </row>
    <row r="268" spans="1:8" ht="14.4" thickBot="1" x14ac:dyDescent="0.3">
      <c r="A268" s="508"/>
      <c r="B268" s="496"/>
      <c r="C268" s="496"/>
      <c r="D268" s="496"/>
      <c r="E268" s="496"/>
      <c r="F268" s="496"/>
      <c r="G268" s="512"/>
      <c r="H268" s="52" t="s">
        <v>11</v>
      </c>
    </row>
    <row r="269" spans="1:8" ht="27.6" x14ac:dyDescent="0.25">
      <c r="A269" s="114"/>
      <c r="B269" s="68"/>
      <c r="C269" s="85"/>
      <c r="D269" s="153" t="s">
        <v>422</v>
      </c>
      <c r="E269" s="44"/>
      <c r="F269" s="68"/>
      <c r="G269" s="85"/>
      <c r="H269" s="46"/>
    </row>
    <row r="270" spans="1:8" x14ac:dyDescent="0.25">
      <c r="A270" s="114"/>
      <c r="B270" s="68"/>
      <c r="C270" s="88"/>
      <c r="D270" s="153"/>
      <c r="E270" s="44"/>
      <c r="F270" s="68"/>
      <c r="G270" s="88"/>
      <c r="H270" s="46"/>
    </row>
    <row r="271" spans="1:8" x14ac:dyDescent="0.25">
      <c r="A271" s="178">
        <v>7.23</v>
      </c>
      <c r="B271" s="68" t="s">
        <v>1285</v>
      </c>
      <c r="C271" s="88"/>
      <c r="D271" s="320" t="s">
        <v>1011</v>
      </c>
      <c r="E271" s="10"/>
      <c r="F271" s="10"/>
      <c r="G271" s="88"/>
      <c r="H271" s="156"/>
    </row>
    <row r="272" spans="1:8" x14ac:dyDescent="0.25">
      <c r="A272" s="47"/>
      <c r="B272" s="68"/>
      <c r="C272" s="88"/>
      <c r="D272" s="89"/>
      <c r="E272" s="10"/>
      <c r="F272" s="10"/>
      <c r="G272" s="88"/>
      <c r="H272" s="154"/>
    </row>
    <row r="273" spans="1:8" ht="251.4" customHeight="1" x14ac:dyDescent="0.25">
      <c r="A273" s="47" t="s">
        <v>863</v>
      </c>
      <c r="B273" s="44" t="s">
        <v>1286</v>
      </c>
      <c r="C273" s="88"/>
      <c r="D273" s="90" t="s">
        <v>1155</v>
      </c>
      <c r="E273" s="10" t="s">
        <v>133</v>
      </c>
      <c r="F273" s="10">
        <v>3050</v>
      </c>
      <c r="G273" s="135"/>
      <c r="H273" s="154"/>
    </row>
    <row r="274" spans="1:8" x14ac:dyDescent="0.25">
      <c r="A274" s="258"/>
      <c r="B274" s="68"/>
      <c r="C274" s="88"/>
      <c r="D274" s="282"/>
      <c r="E274" s="88"/>
      <c r="F274" s="68"/>
      <c r="G274" s="135"/>
      <c r="H274" s="154"/>
    </row>
    <row r="275" spans="1:8" x14ac:dyDescent="0.25">
      <c r="A275" s="47">
        <v>7.24</v>
      </c>
      <c r="B275" s="68" t="s">
        <v>1287</v>
      </c>
      <c r="C275" s="88"/>
      <c r="D275" s="89" t="s">
        <v>423</v>
      </c>
      <c r="E275" s="88"/>
      <c r="F275" s="68"/>
      <c r="G275" s="147"/>
      <c r="H275" s="154"/>
    </row>
    <row r="276" spans="1:8" x14ac:dyDescent="0.25">
      <c r="A276" s="258"/>
      <c r="B276" s="68"/>
      <c r="C276" s="88"/>
      <c r="D276" s="282"/>
      <c r="E276" s="88"/>
      <c r="F276" s="273"/>
      <c r="G276" s="135"/>
      <c r="H276" s="154"/>
    </row>
    <row r="277" spans="1:8" ht="211.2" customHeight="1" x14ac:dyDescent="0.25">
      <c r="A277" s="47" t="s">
        <v>1343</v>
      </c>
      <c r="B277" s="44" t="s">
        <v>1288</v>
      </c>
      <c r="C277" s="88"/>
      <c r="D277" s="69" t="s">
        <v>851</v>
      </c>
      <c r="E277" s="10" t="s">
        <v>133</v>
      </c>
      <c r="F277" s="10">
        <v>1500</v>
      </c>
      <c r="G277" s="147"/>
      <c r="H277" s="154"/>
    </row>
    <row r="278" spans="1:8" x14ac:dyDescent="0.25">
      <c r="A278" s="258"/>
      <c r="B278" s="68"/>
      <c r="C278" s="88"/>
      <c r="D278" s="282"/>
      <c r="E278" s="88"/>
      <c r="F278" s="273"/>
      <c r="G278" s="135"/>
      <c r="H278" s="154"/>
    </row>
    <row r="279" spans="1:8" x14ac:dyDescent="0.25">
      <c r="A279" s="178">
        <v>7.25</v>
      </c>
      <c r="B279" s="68" t="s">
        <v>1289</v>
      </c>
      <c r="C279" s="88"/>
      <c r="D279" s="89" t="s">
        <v>425</v>
      </c>
      <c r="E279" s="10"/>
      <c r="F279" s="10"/>
      <c r="G279" s="147"/>
      <c r="H279" s="154"/>
    </row>
    <row r="280" spans="1:8" x14ac:dyDescent="0.25">
      <c r="A280" s="47"/>
      <c r="B280" s="68"/>
      <c r="C280" s="88"/>
      <c r="D280" s="89"/>
      <c r="E280" s="10"/>
      <c r="F280" s="10"/>
      <c r="G280" s="147"/>
      <c r="H280" s="154"/>
    </row>
    <row r="281" spans="1:8" ht="216" customHeight="1" x14ac:dyDescent="0.25">
      <c r="A281" s="47" t="s">
        <v>864</v>
      </c>
      <c r="B281" s="44" t="s">
        <v>1290</v>
      </c>
      <c r="C281" s="88"/>
      <c r="D281" s="288" t="s">
        <v>852</v>
      </c>
      <c r="E281" s="10" t="s">
        <v>133</v>
      </c>
      <c r="F281" s="10">
        <v>1600</v>
      </c>
      <c r="G281" s="147"/>
      <c r="H281" s="154"/>
    </row>
    <row r="282" spans="1:8" x14ac:dyDescent="0.25">
      <c r="A282" s="258"/>
      <c r="B282" s="68"/>
      <c r="C282" s="88"/>
      <c r="D282" s="69"/>
      <c r="E282" s="88"/>
      <c r="F282" s="68"/>
      <c r="G282" s="281"/>
      <c r="H282" s="154"/>
    </row>
    <row r="283" spans="1:8" x14ac:dyDescent="0.25">
      <c r="A283" s="258"/>
      <c r="B283" s="151"/>
      <c r="C283" s="88"/>
      <c r="D283" s="259"/>
      <c r="E283" s="88"/>
      <c r="F283" s="88"/>
      <c r="G283" s="281"/>
      <c r="H283" s="156"/>
    </row>
    <row r="284" spans="1:8" ht="14.4" customHeight="1" x14ac:dyDescent="0.25">
      <c r="A284" s="261"/>
      <c r="B284" s="151"/>
      <c r="C284" s="88"/>
      <c r="D284" s="260"/>
      <c r="E284" s="126"/>
      <c r="F284" s="131"/>
      <c r="G284" s="131"/>
      <c r="H284" s="148"/>
    </row>
    <row r="285" spans="1:8" x14ac:dyDescent="0.25">
      <c r="A285" s="261"/>
      <c r="B285" s="151"/>
      <c r="C285" s="88"/>
      <c r="D285" s="260"/>
      <c r="E285" s="88"/>
      <c r="F285" s="88"/>
      <c r="G285" s="289"/>
      <c r="H285" s="46"/>
    </row>
    <row r="286" spans="1:8" x14ac:dyDescent="0.25">
      <c r="A286" s="261"/>
      <c r="B286" s="151"/>
      <c r="C286" s="88"/>
      <c r="D286" s="259"/>
      <c r="E286" s="88"/>
      <c r="F286" s="88"/>
      <c r="G286" s="289"/>
      <c r="H286" s="46"/>
    </row>
    <row r="287" spans="1:8" x14ac:dyDescent="0.25">
      <c r="A287" s="261"/>
      <c r="B287" s="151"/>
      <c r="C287" s="88"/>
      <c r="D287" s="259"/>
      <c r="E287" s="88"/>
      <c r="F287" s="88"/>
      <c r="G287" s="289"/>
      <c r="H287" s="46"/>
    </row>
    <row r="288" spans="1:8" x14ac:dyDescent="0.25">
      <c r="A288" s="258"/>
      <c r="B288" s="151"/>
      <c r="C288" s="88"/>
      <c r="D288" s="259"/>
      <c r="E288" s="88"/>
      <c r="F288" s="142"/>
      <c r="G288" s="262"/>
      <c r="H288" s="174"/>
    </row>
    <row r="289" spans="1:8" ht="33" customHeight="1" x14ac:dyDescent="0.25">
      <c r="A289" s="261"/>
      <c r="B289" s="151"/>
      <c r="C289" s="142"/>
      <c r="D289" s="260"/>
      <c r="E289" s="131"/>
      <c r="F289" s="131"/>
      <c r="G289" s="131"/>
      <c r="H289" s="148"/>
    </row>
    <row r="290" spans="1:8" ht="14.25" customHeight="1" x14ac:dyDescent="0.25">
      <c r="A290" s="261"/>
      <c r="B290" s="151"/>
      <c r="C290" s="142"/>
      <c r="D290" s="260"/>
      <c r="E290" s="88"/>
      <c r="F290" s="142"/>
      <c r="G290" s="262"/>
      <c r="H290" s="175"/>
    </row>
    <row r="291" spans="1:8" x14ac:dyDescent="0.25">
      <c r="A291" s="258"/>
      <c r="B291" s="151"/>
      <c r="C291" s="88"/>
      <c r="D291" s="259"/>
      <c r="E291" s="88"/>
      <c r="F291" s="88"/>
      <c r="G291" s="289"/>
      <c r="H291" s="156"/>
    </row>
    <row r="292" spans="1:8" x14ac:dyDescent="0.25">
      <c r="A292" s="258"/>
      <c r="B292" s="151"/>
      <c r="C292" s="88"/>
      <c r="D292" s="259"/>
      <c r="E292" s="88"/>
      <c r="F292" s="131"/>
      <c r="G292" s="88"/>
      <c r="H292" s="156"/>
    </row>
    <row r="293" spans="1:8" x14ac:dyDescent="0.25">
      <c r="A293" s="258"/>
      <c r="B293" s="151"/>
      <c r="C293" s="88"/>
      <c r="D293" s="259"/>
      <c r="E293" s="88"/>
      <c r="F293" s="88"/>
      <c r="G293" s="88"/>
      <c r="H293" s="46"/>
    </row>
    <row r="294" spans="1:8" x14ac:dyDescent="0.25">
      <c r="A294" s="285"/>
      <c r="B294" s="151"/>
      <c r="C294" s="88"/>
      <c r="D294" s="260"/>
      <c r="E294" s="88"/>
      <c r="F294" s="88"/>
      <c r="G294" s="88"/>
      <c r="H294" s="156"/>
    </row>
    <row r="295" spans="1:8" x14ac:dyDescent="0.25">
      <c r="A295" s="258"/>
      <c r="B295" s="151"/>
      <c r="C295" s="88"/>
      <c r="D295" s="259"/>
      <c r="E295" s="88"/>
      <c r="F295" s="88"/>
      <c r="G295" s="88"/>
      <c r="H295" s="46"/>
    </row>
    <row r="296" spans="1:8" x14ac:dyDescent="0.25">
      <c r="A296" s="114"/>
      <c r="B296" s="68"/>
      <c r="C296" s="88"/>
      <c r="D296" s="90"/>
      <c r="E296" s="44"/>
      <c r="F296" s="68"/>
      <c r="G296" s="88"/>
      <c r="H296" s="46"/>
    </row>
    <row r="297" spans="1:8" x14ac:dyDescent="0.25">
      <c r="A297" s="114"/>
      <c r="B297" s="68"/>
      <c r="C297" s="88"/>
      <c r="D297" s="90"/>
      <c r="E297" s="44"/>
      <c r="F297" s="68"/>
      <c r="G297" s="88"/>
      <c r="H297" s="46"/>
    </row>
    <row r="298" spans="1:8" x14ac:dyDescent="0.25">
      <c r="A298" s="114"/>
      <c r="B298" s="68"/>
      <c r="C298" s="88"/>
      <c r="D298" s="90"/>
      <c r="E298" s="44"/>
      <c r="F298" s="68"/>
      <c r="G298" s="88"/>
      <c r="H298" s="46"/>
    </row>
    <row r="299" spans="1:8" x14ac:dyDescent="0.25">
      <c r="A299" s="114"/>
      <c r="B299" s="68"/>
      <c r="C299" s="88"/>
      <c r="D299" s="90"/>
      <c r="E299" s="44"/>
      <c r="F299" s="68"/>
      <c r="G299" s="88"/>
      <c r="H299" s="46"/>
    </row>
    <row r="300" spans="1:8" x14ac:dyDescent="0.25">
      <c r="A300" s="114"/>
      <c r="B300" s="68"/>
      <c r="C300" s="88"/>
      <c r="D300" s="90"/>
      <c r="E300" s="44"/>
      <c r="F300" s="68"/>
      <c r="G300" s="88"/>
      <c r="H300" s="46"/>
    </row>
    <row r="301" spans="1:8" x14ac:dyDescent="0.25">
      <c r="A301" s="114"/>
      <c r="B301" s="68"/>
      <c r="C301" s="88"/>
      <c r="D301" s="90"/>
      <c r="E301" s="44"/>
      <c r="F301" s="68"/>
      <c r="G301" s="88"/>
      <c r="H301" s="46"/>
    </row>
    <row r="302" spans="1:8" x14ac:dyDescent="0.25">
      <c r="A302" s="114"/>
      <c r="B302" s="68"/>
      <c r="C302" s="88"/>
      <c r="D302" s="90"/>
      <c r="E302" s="44"/>
      <c r="F302" s="68"/>
      <c r="G302" s="88"/>
      <c r="H302" s="46"/>
    </row>
    <row r="303" spans="1:8" x14ac:dyDescent="0.25">
      <c r="A303" s="114"/>
      <c r="B303" s="68"/>
      <c r="C303" s="88"/>
      <c r="D303" s="90"/>
      <c r="E303" s="44"/>
      <c r="F303" s="68"/>
      <c r="G303" s="88"/>
      <c r="H303" s="46"/>
    </row>
    <row r="304" spans="1:8" x14ac:dyDescent="0.25">
      <c r="A304" s="114"/>
      <c r="B304" s="68"/>
      <c r="C304" s="88"/>
      <c r="D304" s="90"/>
      <c r="E304" s="44"/>
      <c r="F304" s="68"/>
      <c r="G304" s="88"/>
      <c r="H304" s="46"/>
    </row>
    <row r="305" spans="1:8" x14ac:dyDescent="0.25">
      <c r="A305" s="114"/>
      <c r="B305" s="68"/>
      <c r="C305" s="88"/>
      <c r="D305" s="90"/>
      <c r="E305" s="44"/>
      <c r="F305" s="68"/>
      <c r="G305" s="88"/>
      <c r="H305" s="46"/>
    </row>
    <row r="306" spans="1:8" x14ac:dyDescent="0.25">
      <c r="A306" s="114"/>
      <c r="B306" s="68"/>
      <c r="C306" s="88"/>
      <c r="D306" s="90"/>
      <c r="E306" s="44"/>
      <c r="F306" s="68"/>
      <c r="G306" s="88"/>
      <c r="H306" s="46"/>
    </row>
    <row r="307" spans="1:8" ht="14.4" thickBot="1" x14ac:dyDescent="0.3">
      <c r="A307" s="117"/>
      <c r="B307" s="91"/>
      <c r="C307" s="92"/>
      <c r="D307" s="93"/>
      <c r="E307" s="103"/>
      <c r="F307" s="91"/>
      <c r="G307" s="92"/>
      <c r="H307" s="53"/>
    </row>
    <row r="308" spans="1:8" ht="14.4" thickBot="1" x14ac:dyDescent="0.3">
      <c r="A308" s="502" t="s">
        <v>91</v>
      </c>
      <c r="B308" s="503"/>
      <c r="C308" s="510"/>
      <c r="D308" s="503"/>
      <c r="E308" s="503"/>
      <c r="F308" s="503"/>
      <c r="G308" s="542"/>
      <c r="H308" s="95"/>
    </row>
  </sheetData>
  <mergeCells count="74">
    <mergeCell ref="C267:C268"/>
    <mergeCell ref="D242:D243"/>
    <mergeCell ref="E242:E243"/>
    <mergeCell ref="G267:G268"/>
    <mergeCell ref="A308:G308"/>
    <mergeCell ref="A263:G263"/>
    <mergeCell ref="A264:H264"/>
    <mergeCell ref="A265:H265"/>
    <mergeCell ref="A266:H266"/>
    <mergeCell ref="A267:A268"/>
    <mergeCell ref="B267:B268"/>
    <mergeCell ref="D267:D268"/>
    <mergeCell ref="E267:E268"/>
    <mergeCell ref="F267:F268"/>
    <mergeCell ref="F242:F243"/>
    <mergeCell ref="C242:C243"/>
    <mergeCell ref="G242:G243"/>
    <mergeCell ref="A240:H240"/>
    <mergeCell ref="A241:H241"/>
    <mergeCell ref="A178:A179"/>
    <mergeCell ref="B178:B179"/>
    <mergeCell ref="D178:D179"/>
    <mergeCell ref="E178:E179"/>
    <mergeCell ref="F178:F179"/>
    <mergeCell ref="C178:C179"/>
    <mergeCell ref="A242:A243"/>
    <mergeCell ref="B242:B243"/>
    <mergeCell ref="G178:G179"/>
    <mergeCell ref="A238:G238"/>
    <mergeCell ref="A239:H239"/>
    <mergeCell ref="G139:G140"/>
    <mergeCell ref="A174:G174"/>
    <mergeCell ref="A175:H175"/>
    <mergeCell ref="A176:H176"/>
    <mergeCell ref="A177:H177"/>
    <mergeCell ref="A139:A140"/>
    <mergeCell ref="B139:B140"/>
    <mergeCell ref="D139:D140"/>
    <mergeCell ref="E139:E140"/>
    <mergeCell ref="F139:F140"/>
    <mergeCell ref="C139:C140"/>
    <mergeCell ref="G67:G68"/>
    <mergeCell ref="A135:G135"/>
    <mergeCell ref="A136:H136"/>
    <mergeCell ref="A137:H137"/>
    <mergeCell ref="A138:H138"/>
    <mergeCell ref="A67:A68"/>
    <mergeCell ref="B67:B68"/>
    <mergeCell ref="D67:D68"/>
    <mergeCell ref="E67:E68"/>
    <mergeCell ref="F67:F68"/>
    <mergeCell ref="C67:C68"/>
    <mergeCell ref="H50:H51"/>
    <mergeCell ref="A63:G63"/>
    <mergeCell ref="A64:H64"/>
    <mergeCell ref="A65:H65"/>
    <mergeCell ref="A66:H66"/>
    <mergeCell ref="D50:D51"/>
    <mergeCell ref="E50:E51"/>
    <mergeCell ref="F50:F51"/>
    <mergeCell ref="G50:G51"/>
    <mergeCell ref="C50:C51"/>
    <mergeCell ref="A50:A51"/>
    <mergeCell ref="B50:B51"/>
    <mergeCell ref="A1:H1"/>
    <mergeCell ref="A2:H2"/>
    <mergeCell ref="A3:H3"/>
    <mergeCell ref="A4:A5"/>
    <mergeCell ref="B4:B5"/>
    <mergeCell ref="D4:D5"/>
    <mergeCell ref="E4:E5"/>
    <mergeCell ref="F4:F5"/>
    <mergeCell ref="G4:G5"/>
    <mergeCell ref="C4:C5"/>
  </mergeCells>
  <phoneticPr fontId="11" type="noConversion"/>
  <pageMargins left="0.7" right="0.7" top="0.75" bottom="0.75" header="0.3" footer="0.3"/>
  <pageSetup paperSize="9" scale="47" orientation="portrait" r:id="rId1"/>
  <rowBreaks count="5" manualBreakCount="5">
    <brk id="63" max="6" man="1"/>
    <brk id="135" max="6" man="1"/>
    <brk id="174" max="6" man="1"/>
    <brk id="238" max="6" man="1"/>
    <brk id="263" max="6" man="1"/>
  </rowBreaks>
  <colBreaks count="1" manualBreakCount="1">
    <brk id="8" max="1048575" man="1"/>
  </colBreaks>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7E50E1-F075-4CC5-8A59-1810DA762363}">
  <sheetPr>
    <tabColor rgb="FF00B050"/>
  </sheetPr>
  <dimension ref="A1:R294"/>
  <sheetViews>
    <sheetView view="pageBreakPreview" topLeftCell="A13" zoomScale="80" zoomScaleNormal="85" zoomScaleSheetLayoutView="80" workbookViewId="0">
      <selection activeCell="A2" sqref="A2:H2"/>
    </sheetView>
  </sheetViews>
  <sheetFormatPr defaultColWidth="8.88671875" defaultRowHeight="13.8" x14ac:dyDescent="0.25"/>
  <cols>
    <col min="1" max="1" width="13.77734375" style="97" customWidth="1"/>
    <col min="2" max="2" width="18.77734375" style="97" customWidth="1"/>
    <col min="3" max="3" width="16.88671875" style="97" bestFit="1" customWidth="1"/>
    <col min="4" max="4" width="65.88671875" style="38" customWidth="1"/>
    <col min="5" max="5" width="12.5546875" style="97" customWidth="1"/>
    <col min="6" max="6" width="16.77734375" style="97" bestFit="1" customWidth="1"/>
    <col min="7" max="7" width="15.21875" style="97" customWidth="1"/>
    <col min="8" max="8" width="20.21875" style="170" customWidth="1"/>
    <col min="9" max="9" width="8.88671875" style="38"/>
    <col min="10" max="10" width="12.88671875" style="38" bestFit="1" customWidth="1"/>
    <col min="11" max="11" width="8.88671875" style="38"/>
    <col min="12" max="12" width="19.77734375" style="38" customWidth="1"/>
    <col min="13" max="13" width="15.77734375" style="38" bestFit="1" customWidth="1"/>
    <col min="14" max="14" width="56.77734375" style="38" bestFit="1" customWidth="1"/>
    <col min="15" max="15" width="17.21875" style="38" bestFit="1" customWidth="1"/>
    <col min="16" max="16" width="14.77734375" style="38" bestFit="1" customWidth="1"/>
    <col min="17" max="17" width="14.44140625" style="38" bestFit="1" customWidth="1"/>
    <col min="18" max="18" width="42.77734375" style="38" bestFit="1" customWidth="1"/>
    <col min="19" max="16384" width="8.88671875" style="38"/>
  </cols>
  <sheetData>
    <row r="1" spans="1:15" x14ac:dyDescent="0.25">
      <c r="A1" s="506" t="s">
        <v>855</v>
      </c>
      <c r="B1" s="506"/>
      <c r="C1" s="506"/>
      <c r="D1" s="506"/>
      <c r="E1" s="506"/>
      <c r="F1" s="506"/>
      <c r="G1" s="506"/>
      <c r="H1" s="506"/>
    </row>
    <row r="2" spans="1:15" x14ac:dyDescent="0.25">
      <c r="A2" s="506" t="s">
        <v>1398</v>
      </c>
      <c r="B2" s="506"/>
      <c r="C2" s="506"/>
      <c r="D2" s="506"/>
      <c r="E2" s="506"/>
      <c r="F2" s="506"/>
      <c r="G2" s="506"/>
      <c r="H2" s="506"/>
    </row>
    <row r="3" spans="1:15" ht="14.4" thickBot="1" x14ac:dyDescent="0.3">
      <c r="A3" s="506" t="s">
        <v>819</v>
      </c>
      <c r="B3" s="506"/>
      <c r="C3" s="506"/>
      <c r="D3" s="506"/>
      <c r="E3" s="506"/>
      <c r="F3" s="506"/>
      <c r="G3" s="506"/>
      <c r="H3" s="506"/>
    </row>
    <row r="4" spans="1:15" ht="15" customHeight="1" thickBot="1" x14ac:dyDescent="0.3">
      <c r="A4" s="547" t="s">
        <v>3</v>
      </c>
      <c r="B4" s="549" t="s">
        <v>4</v>
      </c>
      <c r="C4" s="550" t="s">
        <v>5</v>
      </c>
      <c r="D4" s="345" t="s">
        <v>6</v>
      </c>
      <c r="E4" s="39" t="s">
        <v>7</v>
      </c>
      <c r="F4" s="40" t="s">
        <v>8</v>
      </c>
      <c r="G4" s="137" t="s">
        <v>9</v>
      </c>
      <c r="H4" s="138" t="s">
        <v>10</v>
      </c>
    </row>
    <row r="5" spans="1:15" ht="15" customHeight="1" thickBot="1" x14ac:dyDescent="0.3">
      <c r="A5" s="548"/>
      <c r="B5" s="495"/>
      <c r="C5" s="551"/>
      <c r="D5" s="89"/>
      <c r="E5" s="79"/>
      <c r="F5" s="76"/>
      <c r="G5" s="274"/>
      <c r="H5" s="150" t="s">
        <v>11</v>
      </c>
    </row>
    <row r="6" spans="1:15" x14ac:dyDescent="0.25">
      <c r="A6" s="363"/>
      <c r="B6" s="364"/>
      <c r="C6" s="364"/>
      <c r="D6" s="365" t="s">
        <v>856</v>
      </c>
      <c r="E6" s="85"/>
      <c r="F6" s="85"/>
      <c r="G6" s="357"/>
      <c r="H6" s="366"/>
    </row>
    <row r="7" spans="1:15" ht="14.4" customHeight="1" x14ac:dyDescent="0.25">
      <c r="A7" s="269"/>
      <c r="B7" s="79">
        <v>801.03</v>
      </c>
      <c r="C7" s="44"/>
      <c r="D7" s="112" t="s">
        <v>428</v>
      </c>
      <c r="E7" s="88"/>
      <c r="F7" s="88"/>
      <c r="G7" s="155"/>
      <c r="H7" s="156"/>
    </row>
    <row r="8" spans="1:15" ht="14.4" customHeight="1" x14ac:dyDescent="0.25">
      <c r="A8" s="367"/>
      <c r="B8" s="44"/>
      <c r="C8" s="44"/>
      <c r="D8" s="69"/>
      <c r="E8" s="88"/>
      <c r="F8" s="88"/>
      <c r="G8" s="155"/>
      <c r="H8" s="156"/>
    </row>
    <row r="9" spans="1:15" ht="14.4" customHeight="1" x14ac:dyDescent="0.25">
      <c r="A9" s="367"/>
      <c r="B9" s="80" t="s">
        <v>429</v>
      </c>
      <c r="C9" s="80"/>
      <c r="D9" s="112" t="s">
        <v>430</v>
      </c>
      <c r="E9" s="88"/>
      <c r="F9" s="131"/>
      <c r="G9" s="155"/>
      <c r="H9" s="156"/>
    </row>
    <row r="10" spans="1:15" ht="54.75" customHeight="1" x14ac:dyDescent="0.25">
      <c r="A10" s="367">
        <v>8.1</v>
      </c>
      <c r="B10" s="44" t="s">
        <v>1098</v>
      </c>
      <c r="C10" s="49"/>
      <c r="D10" s="69" t="s">
        <v>1156</v>
      </c>
      <c r="E10" s="88" t="s">
        <v>100</v>
      </c>
      <c r="F10" s="88">
        <v>1600</v>
      </c>
      <c r="G10" s="155"/>
      <c r="H10" s="156"/>
    </row>
    <row r="11" spans="1:15" ht="14.4" customHeight="1" x14ac:dyDescent="0.25">
      <c r="A11" s="367"/>
      <c r="B11" s="44"/>
      <c r="C11" s="44"/>
      <c r="D11" s="69"/>
      <c r="E11" s="88"/>
      <c r="F11" s="88"/>
      <c r="G11" s="155"/>
      <c r="H11" s="156"/>
    </row>
    <row r="12" spans="1:15" x14ac:dyDescent="0.25">
      <c r="A12" s="367"/>
      <c r="B12" s="80" t="s">
        <v>431</v>
      </c>
      <c r="C12" s="89"/>
      <c r="D12" s="112" t="s">
        <v>432</v>
      </c>
      <c r="E12" s="88"/>
      <c r="F12" s="88"/>
      <c r="G12" s="155"/>
      <c r="H12" s="156"/>
      <c r="J12" s="146"/>
    </row>
    <row r="13" spans="1:15" ht="55.2" x14ac:dyDescent="0.25">
      <c r="A13" s="367">
        <v>8.1999999999999993</v>
      </c>
      <c r="B13" s="44" t="s">
        <v>1099</v>
      </c>
      <c r="C13" s="90"/>
      <c r="D13" s="69" t="s">
        <v>433</v>
      </c>
      <c r="E13" s="88" t="s">
        <v>29</v>
      </c>
      <c r="F13" s="88">
        <v>316</v>
      </c>
      <c r="G13" s="155"/>
      <c r="H13" s="156"/>
      <c r="J13" s="145"/>
    </row>
    <row r="14" spans="1:15" x14ac:dyDescent="0.25">
      <c r="A14" s="367"/>
      <c r="B14" s="44"/>
      <c r="C14" s="90"/>
      <c r="D14" s="69"/>
      <c r="E14" s="88"/>
      <c r="F14" s="88"/>
      <c r="G14" s="155"/>
      <c r="H14" s="156"/>
      <c r="O14" s="145"/>
    </row>
    <row r="15" spans="1:15" ht="15" customHeight="1" x14ac:dyDescent="0.25">
      <c r="A15" s="367"/>
      <c r="B15" s="80" t="s">
        <v>434</v>
      </c>
      <c r="C15" s="80"/>
      <c r="D15" s="112" t="s">
        <v>435</v>
      </c>
      <c r="E15" s="88"/>
      <c r="F15" s="88"/>
      <c r="G15" s="356"/>
      <c r="H15" s="156"/>
    </row>
    <row r="16" spans="1:15" ht="91.5" customHeight="1" x14ac:dyDescent="0.25">
      <c r="A16" s="367">
        <v>8.3000000000000007</v>
      </c>
      <c r="B16" s="44" t="s">
        <v>1100</v>
      </c>
      <c r="C16" s="44"/>
      <c r="D16" s="347" t="s">
        <v>436</v>
      </c>
      <c r="E16" s="88"/>
      <c r="F16" s="88"/>
      <c r="G16" s="155"/>
      <c r="H16" s="156"/>
      <c r="O16" s="145"/>
    </row>
    <row r="17" spans="1:15" x14ac:dyDescent="0.25">
      <c r="A17" s="367" t="s">
        <v>862</v>
      </c>
      <c r="B17" s="44"/>
      <c r="C17" s="44"/>
      <c r="D17" s="69" t="s">
        <v>839</v>
      </c>
      <c r="E17" s="88" t="s">
        <v>16</v>
      </c>
      <c r="F17" s="88">
        <v>1</v>
      </c>
      <c r="G17" s="155"/>
      <c r="H17" s="156"/>
      <c r="O17" s="145"/>
    </row>
    <row r="18" spans="1:15" x14ac:dyDescent="0.25">
      <c r="A18" s="367"/>
      <c r="B18" s="44"/>
      <c r="C18" s="44"/>
      <c r="D18" s="69"/>
      <c r="E18" s="88"/>
      <c r="F18" s="88"/>
      <c r="G18" s="155"/>
      <c r="H18" s="156"/>
      <c r="O18" s="145"/>
    </row>
    <row r="19" spans="1:15" ht="55.2" x14ac:dyDescent="0.25">
      <c r="A19" s="367">
        <v>8.4</v>
      </c>
      <c r="B19" s="44" t="s">
        <v>1101</v>
      </c>
      <c r="C19" s="44"/>
      <c r="D19" s="69" t="s">
        <v>438</v>
      </c>
      <c r="E19" s="88"/>
      <c r="F19" s="88"/>
      <c r="G19" s="149"/>
      <c r="H19" s="156"/>
      <c r="O19" s="145"/>
    </row>
    <row r="20" spans="1:15" x14ac:dyDescent="0.25">
      <c r="A20" s="367" t="s">
        <v>437</v>
      </c>
      <c r="B20" s="44"/>
      <c r="C20" s="44"/>
      <c r="D20" s="69" t="s">
        <v>839</v>
      </c>
      <c r="E20" s="88" t="s">
        <v>16</v>
      </c>
      <c r="F20" s="88">
        <v>1</v>
      </c>
      <c r="G20" s="358"/>
      <c r="H20" s="156"/>
      <c r="O20" s="145"/>
    </row>
    <row r="21" spans="1:15" x14ac:dyDescent="0.25">
      <c r="A21" s="367"/>
      <c r="B21" s="44"/>
      <c r="C21" s="44"/>
      <c r="D21" s="69"/>
      <c r="E21" s="88"/>
      <c r="F21" s="88"/>
      <c r="G21" s="155"/>
      <c r="H21" s="156"/>
      <c r="O21" s="145"/>
    </row>
    <row r="22" spans="1:15" s="297" customFormat="1" ht="41.4" x14ac:dyDescent="0.25">
      <c r="A22" s="367">
        <v>8.5</v>
      </c>
      <c r="B22" s="44" t="s">
        <v>1102</v>
      </c>
      <c r="C22" s="44"/>
      <c r="D22" s="399" t="s">
        <v>893</v>
      </c>
      <c r="E22" s="88" t="s">
        <v>439</v>
      </c>
      <c r="F22" s="131" t="s">
        <v>440</v>
      </c>
      <c r="G22" s="149"/>
      <c r="H22" s="156"/>
      <c r="I22" s="297" t="s">
        <v>914</v>
      </c>
    </row>
    <row r="23" spans="1:15" s="297" customFormat="1" x14ac:dyDescent="0.25">
      <c r="A23" s="367"/>
      <c r="B23" s="44"/>
      <c r="C23" s="44"/>
      <c r="D23" s="399"/>
      <c r="E23" s="88"/>
      <c r="F23" s="131"/>
      <c r="G23" s="149"/>
      <c r="H23" s="156"/>
    </row>
    <row r="24" spans="1:15" ht="58.95" customHeight="1" x14ac:dyDescent="0.25">
      <c r="A24" s="269"/>
      <c r="B24" s="80" t="s">
        <v>1103</v>
      </c>
      <c r="C24" s="44"/>
      <c r="D24" s="112" t="s">
        <v>1012</v>
      </c>
      <c r="E24" s="88"/>
      <c r="F24" s="88"/>
      <c r="G24" s="155"/>
      <c r="H24" s="156"/>
    </row>
    <row r="25" spans="1:15" x14ac:dyDescent="0.25">
      <c r="A25" s="269"/>
      <c r="B25" s="80"/>
      <c r="C25" s="44"/>
      <c r="D25" s="69"/>
      <c r="E25" s="88"/>
      <c r="F25" s="88"/>
      <c r="G25" s="155"/>
      <c r="H25" s="156"/>
    </row>
    <row r="26" spans="1:15" ht="66" customHeight="1" x14ac:dyDescent="0.25">
      <c r="A26" s="367">
        <v>8.6</v>
      </c>
      <c r="B26" s="44" t="s">
        <v>1104</v>
      </c>
      <c r="C26" s="44"/>
      <c r="D26" s="347" t="s">
        <v>853</v>
      </c>
      <c r="E26" s="88"/>
      <c r="F26" s="88"/>
      <c r="G26" s="155"/>
      <c r="H26" s="156"/>
    </row>
    <row r="27" spans="1:15" x14ac:dyDescent="0.25">
      <c r="A27" s="367"/>
      <c r="B27" s="44"/>
      <c r="C27" s="44"/>
      <c r="D27" s="69"/>
      <c r="E27" s="88"/>
      <c r="F27" s="88"/>
      <c r="G27" s="155"/>
      <c r="H27" s="156"/>
    </row>
    <row r="28" spans="1:15" s="297" customFormat="1" x14ac:dyDescent="0.25">
      <c r="A28" s="367" t="s">
        <v>1140</v>
      </c>
      <c r="B28" s="44"/>
      <c r="C28" s="44"/>
      <c r="D28" s="69" t="s">
        <v>1066</v>
      </c>
      <c r="E28" s="88" t="s">
        <v>88</v>
      </c>
      <c r="F28" s="88">
        <v>1</v>
      </c>
      <c r="G28" s="155">
        <v>782100</v>
      </c>
      <c r="H28" s="156">
        <f>G28*F28</f>
        <v>782100</v>
      </c>
    </row>
    <row r="29" spans="1:15" x14ac:dyDescent="0.25">
      <c r="A29" s="269"/>
      <c r="B29" s="80"/>
      <c r="C29" s="44"/>
      <c r="D29" s="112"/>
      <c r="E29" s="88"/>
      <c r="F29" s="88"/>
      <c r="G29" s="155"/>
      <c r="H29" s="156"/>
    </row>
    <row r="30" spans="1:15" ht="41.4" x14ac:dyDescent="0.25">
      <c r="A30" s="367">
        <v>8.6999999999999993</v>
      </c>
      <c r="B30" s="44" t="s">
        <v>1105</v>
      </c>
      <c r="C30" s="44"/>
      <c r="D30" s="351" t="s">
        <v>892</v>
      </c>
      <c r="E30" s="397" t="s">
        <v>65</v>
      </c>
      <c r="F30" s="143">
        <f>H28</f>
        <v>782100</v>
      </c>
      <c r="G30" s="359"/>
      <c r="H30" s="156"/>
    </row>
    <row r="31" spans="1:15" x14ac:dyDescent="0.25">
      <c r="A31" s="367"/>
      <c r="B31" s="44"/>
      <c r="C31" s="44"/>
      <c r="D31" s="69"/>
      <c r="E31" s="88"/>
      <c r="F31" s="143"/>
      <c r="G31" s="359"/>
      <c r="H31" s="156"/>
    </row>
    <row r="32" spans="1:15" ht="27.6" x14ac:dyDescent="0.25">
      <c r="A32" s="269"/>
      <c r="B32" s="80"/>
      <c r="C32" s="44"/>
      <c r="D32" s="112" t="s">
        <v>854</v>
      </c>
      <c r="E32" s="88"/>
      <c r="F32" s="88"/>
      <c r="G32" s="155"/>
      <c r="H32" s="156"/>
    </row>
    <row r="33" spans="1:16" ht="77.25" customHeight="1" x14ac:dyDescent="0.25">
      <c r="A33" s="151">
        <v>8.8000000000000007</v>
      </c>
      <c r="B33" s="130" t="s">
        <v>1106</v>
      </c>
      <c r="C33" s="155"/>
      <c r="D33" s="352" t="s">
        <v>1346</v>
      </c>
      <c r="E33" s="88" t="s">
        <v>100</v>
      </c>
      <c r="F33" s="88">
        <v>1200</v>
      </c>
      <c r="G33" s="155"/>
      <c r="H33" s="156"/>
    </row>
    <row r="34" spans="1:16" x14ac:dyDescent="0.25">
      <c r="A34" s="269"/>
      <c r="B34" s="80"/>
      <c r="C34" s="44"/>
      <c r="D34" s="69"/>
      <c r="E34" s="88"/>
      <c r="F34" s="88"/>
      <c r="G34" s="155"/>
      <c r="H34" s="156"/>
    </row>
    <row r="35" spans="1:16" ht="15" customHeight="1" x14ac:dyDescent="0.25">
      <c r="A35" s="269">
        <v>8.9</v>
      </c>
      <c r="B35" s="44">
        <v>801.04</v>
      </c>
      <c r="C35" s="44"/>
      <c r="D35" s="69" t="s">
        <v>824</v>
      </c>
      <c r="E35" s="88" t="s">
        <v>16</v>
      </c>
      <c r="F35" s="88">
        <v>1</v>
      </c>
      <c r="G35" s="155"/>
      <c r="H35" s="156"/>
      <c r="O35" s="145"/>
      <c r="P35" s="146"/>
    </row>
    <row r="36" spans="1:16" ht="14.4" customHeight="1" x14ac:dyDescent="0.25">
      <c r="A36" s="367"/>
      <c r="B36" s="44"/>
      <c r="C36" s="44"/>
      <c r="D36" s="69"/>
      <c r="E36" s="88"/>
      <c r="F36" s="88"/>
      <c r="G36" s="155"/>
      <c r="H36" s="156"/>
      <c r="O36" s="145"/>
      <c r="P36" s="146"/>
    </row>
    <row r="37" spans="1:16" s="297" customFormat="1" ht="31.2" customHeight="1" x14ac:dyDescent="0.25">
      <c r="A37" s="368">
        <v>8.1</v>
      </c>
      <c r="B37" s="44">
        <v>801.05</v>
      </c>
      <c r="C37" s="44"/>
      <c r="D37" s="69" t="s">
        <v>870</v>
      </c>
      <c r="E37" s="88" t="s">
        <v>16</v>
      </c>
      <c r="F37" s="88">
        <v>1</v>
      </c>
      <c r="G37" s="360"/>
      <c r="H37" s="369"/>
      <c r="O37" s="298"/>
      <c r="P37" s="299"/>
    </row>
    <row r="38" spans="1:16" s="297" customFormat="1" ht="31.2" customHeight="1" x14ac:dyDescent="0.25">
      <c r="A38" s="368"/>
      <c r="B38" s="44"/>
      <c r="C38" s="44"/>
      <c r="D38" s="69"/>
      <c r="E38" s="88"/>
      <c r="F38" s="88"/>
      <c r="G38" s="360"/>
      <c r="H38" s="369"/>
      <c r="O38" s="298"/>
      <c r="P38" s="299"/>
    </row>
    <row r="39" spans="1:16" s="297" customFormat="1" ht="31.2" customHeight="1" x14ac:dyDescent="0.25">
      <c r="A39" s="368"/>
      <c r="B39" s="44" t="s">
        <v>1291</v>
      </c>
      <c r="C39" s="44"/>
      <c r="D39" s="69" t="s">
        <v>1292</v>
      </c>
      <c r="E39" s="88"/>
      <c r="F39" s="88"/>
      <c r="G39" s="360"/>
      <c r="H39" s="369"/>
      <c r="O39" s="298"/>
      <c r="P39" s="299"/>
    </row>
    <row r="40" spans="1:16" x14ac:dyDescent="0.25">
      <c r="A40" s="269"/>
      <c r="B40" s="80"/>
      <c r="C40" s="44"/>
      <c r="D40" s="69"/>
      <c r="E40" s="88"/>
      <c r="F40" s="88"/>
      <c r="G40" s="155"/>
      <c r="H40" s="156"/>
    </row>
    <row r="41" spans="1:16" ht="322.5" customHeight="1" x14ac:dyDescent="0.25">
      <c r="A41" s="367">
        <v>8.11</v>
      </c>
      <c r="B41" s="44" t="s">
        <v>1107</v>
      </c>
      <c r="C41" s="44"/>
      <c r="D41" s="353" t="s">
        <v>1157</v>
      </c>
      <c r="E41" s="338" t="s">
        <v>133</v>
      </c>
      <c r="F41" s="338">
        <v>4500</v>
      </c>
      <c r="G41" s="149"/>
      <c r="H41" s="156"/>
    </row>
    <row r="42" spans="1:16" ht="17.25" customHeight="1" x14ac:dyDescent="0.25">
      <c r="A42" s="367"/>
      <c r="B42" s="44"/>
      <c r="C42" s="44"/>
      <c r="D42" s="354"/>
      <c r="E42" s="88"/>
      <c r="F42" s="88"/>
      <c r="G42" s="149"/>
      <c r="H42" s="156"/>
    </row>
    <row r="43" spans="1:16" s="297" customFormat="1" ht="41.4" x14ac:dyDescent="0.25">
      <c r="A43" s="367" t="s">
        <v>1141</v>
      </c>
      <c r="B43" s="10" t="s">
        <v>1107</v>
      </c>
      <c r="C43" s="10"/>
      <c r="D43" s="351" t="s">
        <v>1067</v>
      </c>
      <c r="E43" s="88" t="s">
        <v>31</v>
      </c>
      <c r="F43" s="88">
        <v>1</v>
      </c>
      <c r="G43" s="361">
        <v>125000</v>
      </c>
      <c r="H43" s="148">
        <f>G43*F43</f>
        <v>125000</v>
      </c>
    </row>
    <row r="44" spans="1:16" s="297" customFormat="1" x14ac:dyDescent="0.25">
      <c r="A44" s="367"/>
      <c r="B44" s="10"/>
      <c r="C44" s="49"/>
      <c r="D44" s="355"/>
      <c r="E44" s="88"/>
      <c r="F44" s="88"/>
      <c r="G44" s="361"/>
      <c r="H44" s="148"/>
    </row>
    <row r="45" spans="1:16" s="297" customFormat="1" ht="41.4" x14ac:dyDescent="0.25">
      <c r="A45" s="367" t="s">
        <v>1142</v>
      </c>
      <c r="B45" s="10" t="s">
        <v>1108</v>
      </c>
      <c r="C45" s="44"/>
      <c r="D45" s="351" t="s">
        <v>1068</v>
      </c>
      <c r="E45" s="88" t="s">
        <v>65</v>
      </c>
      <c r="F45" s="337">
        <v>125000</v>
      </c>
      <c r="G45" s="359"/>
      <c r="H45" s="156"/>
    </row>
    <row r="46" spans="1:16" ht="14.4" thickBot="1" x14ac:dyDescent="0.3">
      <c r="A46" s="370"/>
      <c r="B46" s="371"/>
      <c r="C46" s="372"/>
      <c r="D46" s="373"/>
      <c r="E46" s="92"/>
      <c r="F46" s="92"/>
      <c r="G46" s="374"/>
      <c r="H46" s="375"/>
    </row>
    <row r="47" spans="1:16" ht="14.4" customHeight="1" thickBot="1" x14ac:dyDescent="0.3">
      <c r="A47" s="555" t="s">
        <v>91</v>
      </c>
      <c r="B47" s="556"/>
      <c r="C47" s="556"/>
      <c r="D47" s="556"/>
      <c r="E47" s="556"/>
      <c r="F47" s="556"/>
      <c r="G47" s="557"/>
      <c r="H47" s="362"/>
    </row>
    <row r="48" spans="1:16" ht="14.4" customHeight="1" x14ac:dyDescent="0.25">
      <c r="A48" s="511" t="str">
        <f>A1</f>
        <v>TENDER FOR REFURBISHMENT OF MAGALIES RESERVOIR</v>
      </c>
      <c r="B48" s="511"/>
      <c r="C48" s="511"/>
      <c r="D48" s="511"/>
      <c r="E48" s="511"/>
      <c r="F48" s="511"/>
      <c r="G48" s="511"/>
      <c r="H48" s="511"/>
    </row>
    <row r="49" spans="1:16" ht="14.4" customHeight="1" x14ac:dyDescent="0.25">
      <c r="A49" s="506" t="s">
        <v>1398</v>
      </c>
      <c r="B49" s="506"/>
      <c r="C49" s="506"/>
      <c r="D49" s="506"/>
      <c r="E49" s="506"/>
      <c r="F49" s="506"/>
      <c r="G49" s="506"/>
      <c r="H49" s="506"/>
    </row>
    <row r="50" spans="1:16" ht="14.4" customHeight="1" thickBot="1" x14ac:dyDescent="0.3">
      <c r="A50" s="506" t="str">
        <f>A3</f>
        <v>SERIES 8: SPECIFIC WORKS</v>
      </c>
      <c r="B50" s="506"/>
      <c r="C50" s="506"/>
      <c r="D50" s="506"/>
      <c r="E50" s="506"/>
      <c r="F50" s="506"/>
      <c r="G50" s="506"/>
      <c r="H50" s="506"/>
    </row>
    <row r="51" spans="1:16" ht="15" customHeight="1" thickBot="1" x14ac:dyDescent="0.3">
      <c r="A51" s="495" t="s">
        <v>3</v>
      </c>
      <c r="B51" s="495" t="s">
        <v>4</v>
      </c>
      <c r="C51" s="495" t="s">
        <v>5</v>
      </c>
      <c r="D51" s="136" t="s">
        <v>6</v>
      </c>
      <c r="E51" s="39" t="s">
        <v>7</v>
      </c>
      <c r="F51" s="40" t="s">
        <v>8</v>
      </c>
      <c r="G51" s="137" t="s">
        <v>9</v>
      </c>
      <c r="H51" s="138" t="s">
        <v>10</v>
      </c>
    </row>
    <row r="52" spans="1:16" ht="15" customHeight="1" thickBot="1" x14ac:dyDescent="0.3">
      <c r="A52" s="496"/>
      <c r="B52" s="496"/>
      <c r="C52" s="496"/>
      <c r="D52" s="139"/>
      <c r="E52" s="79"/>
      <c r="F52" s="140"/>
      <c r="G52" s="141"/>
      <c r="H52" s="52" t="s">
        <v>11</v>
      </c>
    </row>
    <row r="53" spans="1:16" s="297" customFormat="1" x14ac:dyDescent="0.25">
      <c r="A53" s="10"/>
      <c r="B53" s="44"/>
      <c r="C53" s="44"/>
      <c r="D53" s="112" t="s">
        <v>865</v>
      </c>
      <c r="E53" s="85"/>
      <c r="F53" s="68"/>
      <c r="G53" s="292"/>
      <c r="H53" s="189"/>
    </row>
    <row r="54" spans="1:16" s="297" customFormat="1" ht="14.4" customHeight="1" x14ac:dyDescent="0.25">
      <c r="A54" s="79"/>
      <c r="B54" s="79"/>
      <c r="C54" s="44"/>
      <c r="D54" s="112"/>
      <c r="E54" s="88"/>
      <c r="F54" s="68"/>
      <c r="G54" s="293"/>
      <c r="H54" s="189"/>
    </row>
    <row r="55" spans="1:16" s="297" customFormat="1" ht="14.4" customHeight="1" x14ac:dyDescent="0.25">
      <c r="A55" s="10"/>
      <c r="B55" s="44"/>
      <c r="C55" s="44"/>
      <c r="D55" s="377" t="s">
        <v>840</v>
      </c>
      <c r="E55" s="88"/>
      <c r="F55" s="68"/>
      <c r="G55" s="293"/>
      <c r="H55" s="189"/>
    </row>
    <row r="56" spans="1:16" s="297" customFormat="1" x14ac:dyDescent="0.25">
      <c r="A56" s="10"/>
      <c r="B56" s="44"/>
      <c r="C56" s="49"/>
      <c r="D56" s="112" t="s">
        <v>825</v>
      </c>
      <c r="E56" s="88"/>
      <c r="F56" s="68"/>
      <c r="G56" s="293"/>
      <c r="H56" s="189"/>
    </row>
    <row r="57" spans="1:16" s="297" customFormat="1" x14ac:dyDescent="0.25">
      <c r="A57" s="10"/>
      <c r="B57" s="44"/>
      <c r="C57" s="90"/>
      <c r="D57" s="112"/>
      <c r="E57" s="88"/>
      <c r="F57" s="68"/>
      <c r="G57" s="293"/>
      <c r="H57" s="189"/>
    </row>
    <row r="58" spans="1:16" s="297" customFormat="1" ht="14.4" customHeight="1" x14ac:dyDescent="0.25">
      <c r="A58" s="10"/>
      <c r="B58" s="44"/>
      <c r="C58" s="44"/>
      <c r="D58" s="112" t="s">
        <v>866</v>
      </c>
      <c r="E58" s="88"/>
      <c r="F58" s="68"/>
      <c r="G58" s="293"/>
      <c r="H58" s="189"/>
    </row>
    <row r="59" spans="1:16" s="297" customFormat="1" x14ac:dyDescent="0.25">
      <c r="A59" s="10"/>
      <c r="B59" s="80"/>
      <c r="C59" s="89"/>
      <c r="D59" s="112"/>
      <c r="E59" s="88"/>
      <c r="F59" s="68"/>
      <c r="G59" s="293"/>
      <c r="H59" s="189"/>
      <c r="J59" s="299"/>
    </row>
    <row r="60" spans="1:16" s="383" customFormat="1" ht="27.6" x14ac:dyDescent="0.25">
      <c r="A60" s="478">
        <v>8.1199999999999992</v>
      </c>
      <c r="B60" s="305">
        <v>805.03</v>
      </c>
      <c r="C60" s="305"/>
      <c r="D60" s="479" t="s">
        <v>1191</v>
      </c>
      <c r="E60" s="397" t="s">
        <v>193</v>
      </c>
      <c r="F60" s="305">
        <v>3</v>
      </c>
      <c r="G60" s="480"/>
      <c r="H60" s="481"/>
      <c r="O60" s="384"/>
    </row>
    <row r="61" spans="1:16" s="383" customFormat="1" ht="15" customHeight="1" x14ac:dyDescent="0.25">
      <c r="A61" s="10"/>
      <c r="B61" s="80"/>
      <c r="C61" s="80"/>
      <c r="D61" s="112"/>
      <c r="E61" s="88"/>
      <c r="F61" s="68"/>
      <c r="G61" s="388"/>
      <c r="H61" s="189"/>
    </row>
    <row r="62" spans="1:16" ht="31.2" customHeight="1" x14ac:dyDescent="0.25">
      <c r="A62" s="79"/>
      <c r="B62" s="44"/>
      <c r="C62" s="44"/>
      <c r="D62" s="112" t="s">
        <v>867</v>
      </c>
      <c r="E62" s="88"/>
      <c r="F62" s="68"/>
      <c r="G62" s="88"/>
      <c r="H62" s="46"/>
      <c r="O62" s="145"/>
      <c r="P62" s="146"/>
    </row>
    <row r="63" spans="1:16" x14ac:dyDescent="0.25">
      <c r="A63" s="79"/>
      <c r="B63" s="80"/>
      <c r="C63" s="44"/>
      <c r="D63" s="69"/>
      <c r="E63" s="88"/>
      <c r="F63" s="68"/>
      <c r="G63" s="88"/>
      <c r="H63" s="46"/>
      <c r="O63" s="145"/>
      <c r="P63" s="146"/>
    </row>
    <row r="64" spans="1:16" x14ac:dyDescent="0.25">
      <c r="A64" s="79"/>
      <c r="B64" s="80"/>
      <c r="C64" s="44"/>
      <c r="D64" s="377" t="s">
        <v>840</v>
      </c>
      <c r="E64" s="88"/>
      <c r="F64" s="68"/>
      <c r="G64" s="88"/>
      <c r="H64" s="46"/>
    </row>
    <row r="65" spans="1:8" x14ac:dyDescent="0.25">
      <c r="A65" s="79"/>
      <c r="B65" s="80"/>
      <c r="C65" s="44"/>
      <c r="D65" s="112" t="s">
        <v>825</v>
      </c>
      <c r="E65" s="88"/>
      <c r="F65" s="68"/>
      <c r="G65" s="88"/>
      <c r="H65" s="46"/>
    </row>
    <row r="66" spans="1:8" x14ac:dyDescent="0.25">
      <c r="A66" s="10"/>
      <c r="B66" s="44"/>
      <c r="C66" s="44"/>
      <c r="D66" s="347"/>
      <c r="E66" s="88"/>
      <c r="F66" s="68"/>
      <c r="G66" s="88"/>
      <c r="H66" s="46"/>
    </row>
    <row r="67" spans="1:8" x14ac:dyDescent="0.25">
      <c r="A67" s="226">
        <v>8.1300000000000008</v>
      </c>
      <c r="B67" s="44">
        <v>806.03</v>
      </c>
      <c r="C67" s="44"/>
      <c r="D67" s="401" t="s">
        <v>887</v>
      </c>
      <c r="E67" s="88" t="s">
        <v>100</v>
      </c>
      <c r="F67" s="44">
        <v>7.5</v>
      </c>
      <c r="G67" s="104"/>
      <c r="H67" s="46"/>
    </row>
    <row r="68" spans="1:8" x14ac:dyDescent="0.25">
      <c r="A68" s="10"/>
      <c r="B68" s="44"/>
      <c r="C68" s="44"/>
      <c r="D68" s="69"/>
      <c r="E68" s="88"/>
      <c r="F68" s="68"/>
      <c r="G68" s="88"/>
      <c r="H68" s="46"/>
    </row>
    <row r="69" spans="1:8" x14ac:dyDescent="0.25">
      <c r="A69" s="79"/>
      <c r="B69" s="80"/>
      <c r="C69" s="44"/>
      <c r="D69" s="112"/>
      <c r="E69" s="88"/>
      <c r="F69" s="68"/>
      <c r="G69" s="88"/>
      <c r="H69" s="46"/>
    </row>
    <row r="70" spans="1:8" x14ac:dyDescent="0.25">
      <c r="A70" s="10"/>
      <c r="B70" s="44"/>
      <c r="C70" s="44"/>
      <c r="D70" s="351"/>
      <c r="E70" s="88"/>
      <c r="F70" s="157"/>
      <c r="G70" s="144"/>
      <c r="H70" s="46"/>
    </row>
    <row r="71" spans="1:8" x14ac:dyDescent="0.25">
      <c r="A71" s="10"/>
      <c r="B71" s="44"/>
      <c r="C71" s="44"/>
      <c r="D71" s="69"/>
      <c r="E71" s="88"/>
      <c r="F71" s="161"/>
      <c r="G71" s="144"/>
      <c r="H71" s="46"/>
    </row>
    <row r="72" spans="1:8" ht="409.6" customHeight="1" x14ac:dyDescent="0.25">
      <c r="A72" s="10"/>
      <c r="B72" s="44"/>
      <c r="C72" s="44"/>
      <c r="D72" s="402"/>
      <c r="E72" s="88"/>
      <c r="F72" s="68"/>
      <c r="G72" s="135"/>
      <c r="H72" s="46"/>
    </row>
    <row r="73" spans="1:8" x14ac:dyDescent="0.25">
      <c r="A73" s="10"/>
      <c r="B73" s="44"/>
      <c r="C73" s="44"/>
      <c r="D73" s="69"/>
      <c r="E73" s="88"/>
      <c r="F73" s="68"/>
      <c r="G73" s="135"/>
      <c r="H73" s="46"/>
    </row>
    <row r="74" spans="1:8" x14ac:dyDescent="0.25">
      <c r="A74" s="10"/>
      <c r="B74" s="44"/>
      <c r="C74" s="44"/>
      <c r="D74" s="402"/>
      <c r="E74" s="88"/>
      <c r="F74" s="155"/>
      <c r="G74" s="135"/>
      <c r="H74" s="46"/>
    </row>
    <row r="75" spans="1:8" x14ac:dyDescent="0.25">
      <c r="A75" s="10"/>
      <c r="B75" s="44"/>
      <c r="C75" s="44"/>
      <c r="D75" s="69"/>
      <c r="E75" s="88"/>
      <c r="F75" s="68"/>
      <c r="G75" s="135"/>
      <c r="H75" s="46"/>
    </row>
    <row r="76" spans="1:8" x14ac:dyDescent="0.25">
      <c r="A76" s="10"/>
      <c r="B76" s="10"/>
      <c r="C76" s="10"/>
      <c r="D76" s="351"/>
      <c r="E76" s="88"/>
      <c r="F76" s="155"/>
      <c r="G76" s="147"/>
      <c r="H76" s="148"/>
    </row>
    <row r="77" spans="1:8" x14ac:dyDescent="0.25">
      <c r="A77" s="10"/>
      <c r="B77" s="10"/>
      <c r="C77" s="49"/>
      <c r="D77" s="351"/>
      <c r="E77" s="88"/>
      <c r="F77" s="155"/>
      <c r="G77" s="147"/>
      <c r="H77" s="148"/>
    </row>
    <row r="78" spans="1:8" x14ac:dyDescent="0.25">
      <c r="A78" s="10"/>
      <c r="B78" s="44"/>
      <c r="C78" s="44"/>
      <c r="D78" s="402"/>
      <c r="E78" s="88"/>
      <c r="F78" s="155"/>
      <c r="G78" s="147"/>
      <c r="H78" s="148"/>
    </row>
    <row r="79" spans="1:8" ht="14.4" x14ac:dyDescent="0.25">
      <c r="A79" s="10"/>
      <c r="B79" s="44"/>
      <c r="C79" s="44"/>
      <c r="D79" s="403"/>
      <c r="E79" s="88"/>
      <c r="F79" s="155"/>
      <c r="G79" s="147"/>
      <c r="H79" s="148"/>
    </row>
    <row r="80" spans="1:8" x14ac:dyDescent="0.25">
      <c r="A80" s="10"/>
      <c r="B80" s="10"/>
      <c r="C80" s="44"/>
      <c r="D80" s="351"/>
      <c r="E80" s="88"/>
      <c r="F80" s="155"/>
      <c r="G80" s="144"/>
      <c r="H80" s="46"/>
    </row>
    <row r="81" spans="1:8" x14ac:dyDescent="0.25">
      <c r="A81" s="79"/>
      <c r="B81" s="80"/>
      <c r="C81" s="44"/>
      <c r="D81" s="69"/>
      <c r="E81" s="88"/>
      <c r="F81" s="68"/>
      <c r="G81" s="88"/>
      <c r="H81" s="46"/>
    </row>
    <row r="82" spans="1:8" x14ac:dyDescent="0.25">
      <c r="A82" s="10"/>
      <c r="B82" s="44"/>
      <c r="C82" s="44"/>
      <c r="D82" s="69"/>
      <c r="E82" s="88"/>
      <c r="F82" s="356"/>
      <c r="G82" s="149"/>
      <c r="H82" s="46"/>
    </row>
    <row r="83" spans="1:8" x14ac:dyDescent="0.25">
      <c r="A83" s="79"/>
      <c r="B83" s="80"/>
      <c r="C83" s="44"/>
      <c r="D83" s="69"/>
      <c r="E83" s="88"/>
      <c r="F83" s="68"/>
      <c r="G83" s="88"/>
      <c r="H83" s="46"/>
    </row>
    <row r="84" spans="1:8" x14ac:dyDescent="0.25">
      <c r="A84" s="79"/>
      <c r="B84" s="80"/>
      <c r="C84" s="44"/>
      <c r="D84" s="112"/>
      <c r="E84" s="88"/>
      <c r="F84" s="68"/>
      <c r="G84" s="88"/>
      <c r="H84" s="46"/>
    </row>
    <row r="85" spans="1:8" x14ac:dyDescent="0.25">
      <c r="A85" s="66"/>
      <c r="B85" s="130"/>
      <c r="C85" s="155"/>
      <c r="D85" s="352"/>
      <c r="E85" s="88"/>
      <c r="F85" s="155"/>
      <c r="G85" s="88"/>
      <c r="H85" s="46"/>
    </row>
    <row r="86" spans="1:8" x14ac:dyDescent="0.25">
      <c r="A86" s="79"/>
      <c r="B86" s="80"/>
      <c r="C86" s="44"/>
      <c r="D86" s="69"/>
      <c r="E86" s="88"/>
      <c r="F86" s="68"/>
      <c r="G86" s="88"/>
      <c r="H86" s="46"/>
    </row>
    <row r="87" spans="1:8" x14ac:dyDescent="0.25">
      <c r="A87" s="79"/>
      <c r="B87" s="80"/>
      <c r="C87" s="44"/>
      <c r="D87" s="69"/>
      <c r="E87" s="88"/>
      <c r="F87" s="68"/>
      <c r="G87" s="88"/>
      <c r="H87" s="46"/>
    </row>
    <row r="88" spans="1:8" x14ac:dyDescent="0.25">
      <c r="A88" s="79"/>
      <c r="B88" s="80"/>
      <c r="C88" s="44"/>
      <c r="D88" s="69"/>
      <c r="E88" s="88"/>
      <c r="F88" s="68"/>
      <c r="G88" s="88"/>
      <c r="H88" s="46"/>
    </row>
    <row r="89" spans="1:8" x14ac:dyDescent="0.25">
      <c r="A89" s="79"/>
      <c r="B89" s="80"/>
      <c r="C89" s="44"/>
      <c r="D89" s="69"/>
      <c r="E89" s="88"/>
      <c r="F89" s="68"/>
      <c r="G89" s="88"/>
      <c r="H89" s="46"/>
    </row>
    <row r="90" spans="1:8" ht="15" customHeight="1" thickBot="1" x14ac:dyDescent="0.3">
      <c r="A90" s="30"/>
      <c r="B90" s="103"/>
      <c r="C90" s="103"/>
      <c r="D90" s="404"/>
      <c r="E90" s="92"/>
      <c r="F90" s="91"/>
      <c r="G90" s="92"/>
      <c r="H90" s="53"/>
    </row>
    <row r="91" spans="1:8" ht="14.4" customHeight="1" thickBot="1" x14ac:dyDescent="0.3">
      <c r="A91" s="552" t="s">
        <v>91</v>
      </c>
      <c r="B91" s="553"/>
      <c r="C91" s="553"/>
      <c r="D91" s="553"/>
      <c r="E91" s="553"/>
      <c r="F91" s="553"/>
      <c r="G91" s="554"/>
      <c r="H91" s="95">
        <f>SUM(H53:H90)</f>
        <v>0</v>
      </c>
    </row>
    <row r="92" spans="1:8" x14ac:dyDescent="0.25">
      <c r="A92" s="505" t="str">
        <f>A1</f>
        <v>TENDER FOR REFURBISHMENT OF MAGALIES RESERVOIR</v>
      </c>
      <c r="B92" s="505"/>
      <c r="C92" s="505"/>
      <c r="D92" s="505"/>
      <c r="E92" s="505"/>
      <c r="F92" s="505"/>
      <c r="G92" s="505"/>
      <c r="H92" s="505"/>
    </row>
    <row r="93" spans="1:8" x14ac:dyDescent="0.25">
      <c r="A93" s="506" t="s">
        <v>1398</v>
      </c>
      <c r="B93" s="506"/>
      <c r="C93" s="506"/>
      <c r="D93" s="506"/>
      <c r="E93" s="506"/>
      <c r="F93" s="506"/>
      <c r="G93" s="506"/>
      <c r="H93" s="506"/>
    </row>
    <row r="94" spans="1:8" ht="14.4" thickBot="1" x14ac:dyDescent="0.3">
      <c r="A94" s="506" t="str">
        <f>A3</f>
        <v>SERIES 8: SPECIFIC WORKS</v>
      </c>
      <c r="B94" s="506"/>
      <c r="C94" s="506"/>
      <c r="D94" s="506"/>
      <c r="E94" s="506"/>
      <c r="F94" s="506"/>
      <c r="G94" s="506"/>
      <c r="H94" s="506"/>
    </row>
    <row r="95" spans="1:8" ht="15" customHeight="1" thickBot="1" x14ac:dyDescent="0.3">
      <c r="A95" s="495" t="s">
        <v>3</v>
      </c>
      <c r="B95" s="495" t="s">
        <v>4</v>
      </c>
      <c r="C95" s="495" t="s">
        <v>5</v>
      </c>
      <c r="D95" s="136" t="s">
        <v>6</v>
      </c>
      <c r="E95" s="39" t="s">
        <v>7</v>
      </c>
      <c r="F95" s="40" t="s">
        <v>8</v>
      </c>
      <c r="G95" s="137" t="s">
        <v>9</v>
      </c>
      <c r="H95" s="138" t="s">
        <v>10</v>
      </c>
    </row>
    <row r="96" spans="1:8" ht="15" customHeight="1" thickBot="1" x14ac:dyDescent="0.3">
      <c r="A96" s="496"/>
      <c r="B96" s="496"/>
      <c r="C96" s="496"/>
      <c r="D96" s="139"/>
      <c r="E96" s="79"/>
      <c r="F96" s="76"/>
      <c r="G96" s="274"/>
      <c r="H96" s="150" t="s">
        <v>11</v>
      </c>
    </row>
    <row r="97" spans="1:8" x14ac:dyDescent="0.25">
      <c r="A97" s="10"/>
      <c r="B97" s="44"/>
      <c r="C97" s="44"/>
      <c r="D97" s="112" t="s">
        <v>441</v>
      </c>
      <c r="E97" s="85"/>
      <c r="F97" s="85"/>
      <c r="G97" s="85"/>
      <c r="H97" s="366"/>
    </row>
    <row r="98" spans="1:8" ht="14.4" customHeight="1" x14ac:dyDescent="0.25">
      <c r="A98" s="10"/>
      <c r="B98" s="44"/>
      <c r="C98" s="44"/>
      <c r="D98" s="69"/>
      <c r="E98" s="88"/>
      <c r="F98" s="88"/>
      <c r="G98" s="88"/>
      <c r="H98" s="46"/>
    </row>
    <row r="99" spans="1:8" ht="14.4" customHeight="1" x14ac:dyDescent="0.25">
      <c r="A99" s="79"/>
      <c r="B99" s="44"/>
      <c r="C99" s="44"/>
      <c r="D99" s="112" t="s">
        <v>442</v>
      </c>
      <c r="E99" s="88"/>
      <c r="F99" s="88"/>
      <c r="G99" s="135"/>
      <c r="H99" s="46"/>
    </row>
    <row r="100" spans="1:8" ht="14.4" customHeight="1" x14ac:dyDescent="0.25">
      <c r="A100" s="10"/>
      <c r="B100" s="44"/>
      <c r="C100" s="44"/>
      <c r="D100" s="69"/>
      <c r="E100" s="88"/>
      <c r="F100" s="88"/>
      <c r="G100" s="135"/>
      <c r="H100" s="46"/>
    </row>
    <row r="101" spans="1:8" ht="14.4" customHeight="1" x14ac:dyDescent="0.25">
      <c r="A101" s="10"/>
      <c r="B101" s="44" t="s">
        <v>443</v>
      </c>
      <c r="C101" s="44"/>
      <c r="D101" s="282" t="s">
        <v>444</v>
      </c>
      <c r="E101" s="88"/>
      <c r="F101" s="88"/>
      <c r="G101" s="135"/>
      <c r="H101" s="46"/>
    </row>
    <row r="102" spans="1:8" ht="14.4" customHeight="1" x14ac:dyDescent="0.25">
      <c r="A102" s="10"/>
      <c r="B102" s="44"/>
      <c r="C102" s="44"/>
      <c r="D102" s="69"/>
      <c r="E102" s="88"/>
      <c r="F102" s="88"/>
      <c r="G102" s="135"/>
      <c r="H102" s="46"/>
    </row>
    <row r="103" spans="1:8" ht="79.95" customHeight="1" x14ac:dyDescent="0.25">
      <c r="A103" s="51">
        <v>8.14</v>
      </c>
      <c r="B103" s="10" t="s">
        <v>1109</v>
      </c>
      <c r="C103" s="49"/>
      <c r="D103" s="347" t="s">
        <v>1260</v>
      </c>
      <c r="E103" s="88" t="s">
        <v>302</v>
      </c>
      <c r="F103" s="88">
        <v>115</v>
      </c>
      <c r="G103" s="135"/>
      <c r="H103" s="46"/>
    </row>
    <row r="104" spans="1:8" ht="14.4" customHeight="1" x14ac:dyDescent="0.25">
      <c r="A104" s="10"/>
      <c r="B104" s="44"/>
      <c r="C104" s="44"/>
      <c r="D104" s="69"/>
      <c r="E104" s="88"/>
      <c r="F104" s="88"/>
      <c r="G104" s="135"/>
      <c r="H104" s="46"/>
    </row>
    <row r="105" spans="1:8" ht="14.4" customHeight="1" x14ac:dyDescent="0.25">
      <c r="A105" s="10"/>
      <c r="B105" s="44" t="s">
        <v>445</v>
      </c>
      <c r="C105" s="44"/>
      <c r="D105" s="282" t="s">
        <v>446</v>
      </c>
      <c r="E105" s="88"/>
      <c r="F105" s="88"/>
      <c r="G105" s="135"/>
      <c r="H105" s="46"/>
    </row>
    <row r="106" spans="1:8" ht="14.4" customHeight="1" x14ac:dyDescent="0.25">
      <c r="A106" s="10"/>
      <c r="B106" s="44"/>
      <c r="C106" s="44"/>
      <c r="D106" s="69"/>
      <c r="E106" s="88"/>
      <c r="F106" s="88"/>
      <c r="G106" s="135"/>
      <c r="H106" s="46"/>
    </row>
    <row r="107" spans="1:8" ht="39" customHeight="1" x14ac:dyDescent="0.25">
      <c r="A107" s="10">
        <v>8.15</v>
      </c>
      <c r="B107" s="10" t="s">
        <v>1110</v>
      </c>
      <c r="C107" s="49"/>
      <c r="D107" s="347" t="s">
        <v>447</v>
      </c>
      <c r="E107" s="88" t="s">
        <v>20</v>
      </c>
      <c r="F107" s="88">
        <v>1</v>
      </c>
      <c r="G107" s="135"/>
      <c r="H107" s="46"/>
    </row>
    <row r="108" spans="1:8" ht="14.4" customHeight="1" x14ac:dyDescent="0.25">
      <c r="A108" s="10"/>
      <c r="B108" s="44"/>
      <c r="C108" s="44"/>
      <c r="D108" s="69"/>
      <c r="E108" s="88"/>
      <c r="F108" s="88"/>
      <c r="G108" s="135"/>
      <c r="H108" s="46"/>
    </row>
    <row r="109" spans="1:8" ht="41.4" x14ac:dyDescent="0.25">
      <c r="A109" s="10">
        <v>8.16</v>
      </c>
      <c r="B109" s="44" t="s">
        <v>1111</v>
      </c>
      <c r="C109" s="44"/>
      <c r="D109" s="69" t="s">
        <v>448</v>
      </c>
      <c r="E109" s="88" t="s">
        <v>20</v>
      </c>
      <c r="F109" s="88">
        <v>1</v>
      </c>
      <c r="G109" s="135"/>
      <c r="H109" s="46"/>
    </row>
    <row r="110" spans="1:8" ht="14.4" customHeight="1" x14ac:dyDescent="0.25">
      <c r="A110" s="10"/>
      <c r="B110" s="44"/>
      <c r="C110" s="44"/>
      <c r="D110" s="69"/>
      <c r="E110" s="88"/>
      <c r="F110" s="88"/>
      <c r="G110" s="135"/>
      <c r="H110" s="46"/>
    </row>
    <row r="111" spans="1:8" ht="41.4" x14ac:dyDescent="0.25">
      <c r="A111" s="10">
        <v>8.17</v>
      </c>
      <c r="B111" s="44" t="s">
        <v>1112</v>
      </c>
      <c r="C111" s="49"/>
      <c r="D111" s="347" t="s">
        <v>449</v>
      </c>
      <c r="E111" s="88" t="s">
        <v>20</v>
      </c>
      <c r="F111" s="88">
        <v>2</v>
      </c>
      <c r="G111" s="135"/>
      <c r="H111" s="46"/>
    </row>
    <row r="112" spans="1:8" ht="14.4" customHeight="1" x14ac:dyDescent="0.25">
      <c r="A112" s="123"/>
      <c r="B112" s="124"/>
      <c r="C112" s="125"/>
      <c r="D112" s="376"/>
      <c r="E112" s="126"/>
      <c r="F112" s="132"/>
      <c r="G112" s="133"/>
      <c r="H112" s="127"/>
    </row>
    <row r="113" spans="1:8" x14ac:dyDescent="0.25">
      <c r="A113" s="128"/>
      <c r="B113" s="129"/>
      <c r="C113" s="125"/>
      <c r="D113" s="377" t="s">
        <v>840</v>
      </c>
      <c r="E113" s="126"/>
      <c r="F113" s="212"/>
      <c r="G113" s="133"/>
      <c r="H113" s="127"/>
    </row>
    <row r="114" spans="1:8" ht="14.4" customHeight="1" x14ac:dyDescent="0.25">
      <c r="A114" s="10"/>
      <c r="B114" s="44"/>
      <c r="C114" s="44"/>
      <c r="D114" s="112" t="s">
        <v>884</v>
      </c>
      <c r="E114" s="88"/>
      <c r="F114" s="88"/>
      <c r="G114" s="135"/>
      <c r="H114" s="46"/>
    </row>
    <row r="115" spans="1:8" ht="14.4" customHeight="1" x14ac:dyDescent="0.25">
      <c r="A115" s="10"/>
      <c r="B115" s="44"/>
      <c r="C115" s="44"/>
      <c r="D115" s="69" t="s">
        <v>866</v>
      </c>
      <c r="E115" s="88"/>
      <c r="F115" s="88"/>
      <c r="G115" s="135"/>
      <c r="H115" s="46"/>
    </row>
    <row r="116" spans="1:8" ht="14.4" customHeight="1" x14ac:dyDescent="0.25">
      <c r="A116" s="10"/>
      <c r="B116" s="44"/>
      <c r="C116" s="44"/>
      <c r="D116" s="69"/>
      <c r="E116" s="88"/>
      <c r="F116" s="88"/>
      <c r="G116" s="135"/>
      <c r="H116" s="46"/>
    </row>
    <row r="117" spans="1:8" s="300" customFormat="1" ht="35.25" customHeight="1" x14ac:dyDescent="0.25">
      <c r="A117" s="339">
        <v>8.18</v>
      </c>
      <c r="B117" s="305" t="s">
        <v>885</v>
      </c>
      <c r="C117" s="305"/>
      <c r="D117" s="401" t="s">
        <v>1192</v>
      </c>
      <c r="E117" s="397" t="s">
        <v>193</v>
      </c>
      <c r="F117" s="397">
        <v>3</v>
      </c>
      <c r="G117" s="400"/>
      <c r="H117" s="454"/>
    </row>
    <row r="118" spans="1:8" s="300" customFormat="1" ht="14.4" customHeight="1" x14ac:dyDescent="0.25">
      <c r="A118" s="394"/>
      <c r="B118" s="394"/>
      <c r="C118" s="455"/>
      <c r="D118" s="456"/>
      <c r="E118" s="397"/>
      <c r="F118" s="397"/>
      <c r="G118" s="457"/>
      <c r="H118" s="458"/>
    </row>
    <row r="119" spans="1:8" ht="14.4" customHeight="1" x14ac:dyDescent="0.25">
      <c r="A119" s="10"/>
      <c r="B119" s="44"/>
      <c r="C119" s="44"/>
      <c r="D119" s="69"/>
      <c r="E119" s="88"/>
      <c r="F119" s="88"/>
      <c r="G119" s="135"/>
      <c r="H119" s="156"/>
    </row>
    <row r="120" spans="1:8" ht="14.4" customHeight="1" x14ac:dyDescent="0.25">
      <c r="A120" s="10"/>
      <c r="B120" s="44"/>
      <c r="C120" s="44"/>
      <c r="D120" s="69"/>
      <c r="E120" s="88"/>
      <c r="F120" s="88"/>
      <c r="G120" s="135"/>
      <c r="H120" s="156"/>
    </row>
    <row r="121" spans="1:8" ht="14.4" customHeight="1" x14ac:dyDescent="0.25">
      <c r="A121" s="10"/>
      <c r="B121" s="44"/>
      <c r="C121" s="44"/>
      <c r="D121" s="69"/>
      <c r="E121" s="88"/>
      <c r="F121" s="88"/>
      <c r="G121" s="135"/>
      <c r="H121" s="156"/>
    </row>
    <row r="122" spans="1:8" ht="14.4" customHeight="1" x14ac:dyDescent="0.25">
      <c r="A122" s="10"/>
      <c r="B122" s="44"/>
      <c r="C122" s="44"/>
      <c r="D122" s="69"/>
      <c r="E122" s="88"/>
      <c r="F122" s="88"/>
      <c r="G122" s="135"/>
      <c r="H122" s="156"/>
    </row>
    <row r="123" spans="1:8" ht="14.4" customHeight="1" x14ac:dyDescent="0.25">
      <c r="A123" s="10"/>
      <c r="B123" s="44"/>
      <c r="C123" s="44"/>
      <c r="D123" s="69"/>
      <c r="E123" s="88"/>
      <c r="F123" s="88"/>
      <c r="G123" s="135"/>
      <c r="H123" s="156"/>
    </row>
    <row r="124" spans="1:8" ht="14.4" customHeight="1" x14ac:dyDescent="0.25">
      <c r="A124" s="10"/>
      <c r="B124" s="44"/>
      <c r="C124" s="44"/>
      <c r="D124" s="69"/>
      <c r="E124" s="88"/>
      <c r="F124" s="88"/>
      <c r="G124" s="135"/>
      <c r="H124" s="156"/>
    </row>
    <row r="125" spans="1:8" ht="14.4" customHeight="1" x14ac:dyDescent="0.25">
      <c r="A125" s="10"/>
      <c r="B125" s="44"/>
      <c r="C125" s="44"/>
      <c r="D125" s="69"/>
      <c r="E125" s="88"/>
      <c r="F125" s="88"/>
      <c r="G125" s="135"/>
      <c r="H125" s="156"/>
    </row>
    <row r="126" spans="1:8" ht="14.4" customHeight="1" x14ac:dyDescent="0.25">
      <c r="A126" s="10"/>
      <c r="B126" s="44"/>
      <c r="C126" s="44"/>
      <c r="D126" s="69"/>
      <c r="E126" s="88"/>
      <c r="F126" s="88"/>
      <c r="G126" s="135"/>
      <c r="H126" s="156"/>
    </row>
    <row r="127" spans="1:8" ht="14.4" customHeight="1" x14ac:dyDescent="0.25">
      <c r="A127" s="10"/>
      <c r="B127" s="44"/>
      <c r="C127" s="44"/>
      <c r="D127" s="69"/>
      <c r="E127" s="88"/>
      <c r="F127" s="88"/>
      <c r="G127" s="135"/>
      <c r="H127" s="156"/>
    </row>
    <row r="128" spans="1:8" ht="14.4" customHeight="1" x14ac:dyDescent="0.25">
      <c r="A128" s="10"/>
      <c r="B128" s="44"/>
      <c r="C128" s="44"/>
      <c r="D128" s="69"/>
      <c r="E128" s="88"/>
      <c r="F128" s="88"/>
      <c r="G128" s="135"/>
      <c r="H128" s="156"/>
    </row>
    <row r="129" spans="1:8" ht="14.4" customHeight="1" x14ac:dyDescent="0.25">
      <c r="A129" s="10"/>
      <c r="B129" s="44"/>
      <c r="C129" s="44"/>
      <c r="D129" s="69"/>
      <c r="E129" s="88"/>
      <c r="F129" s="88"/>
      <c r="G129" s="135"/>
      <c r="H129" s="156"/>
    </row>
    <row r="130" spans="1:8" ht="14.4" customHeight="1" x14ac:dyDescent="0.25">
      <c r="A130" s="10"/>
      <c r="B130" s="44"/>
      <c r="C130" s="44"/>
      <c r="D130" s="69"/>
      <c r="E130" s="88"/>
      <c r="F130" s="88"/>
      <c r="G130" s="135"/>
      <c r="H130" s="156"/>
    </row>
    <row r="131" spans="1:8" ht="14.4" customHeight="1" x14ac:dyDescent="0.25">
      <c r="A131" s="10"/>
      <c r="B131" s="44"/>
      <c r="C131" s="44"/>
      <c r="D131" s="69"/>
      <c r="E131" s="88"/>
      <c r="F131" s="88"/>
      <c r="G131" s="135"/>
      <c r="H131" s="156"/>
    </row>
    <row r="132" spans="1:8" ht="14.4" customHeight="1" x14ac:dyDescent="0.25">
      <c r="A132" s="10"/>
      <c r="B132" s="44"/>
      <c r="C132" s="44"/>
      <c r="D132" s="69"/>
      <c r="E132" s="88"/>
      <c r="F132" s="88"/>
      <c r="G132" s="135"/>
      <c r="H132" s="156"/>
    </row>
    <row r="133" spans="1:8" ht="14.4" customHeight="1" x14ac:dyDescent="0.25">
      <c r="A133" s="10"/>
      <c r="B133" s="44"/>
      <c r="C133" s="44"/>
      <c r="D133" s="69"/>
      <c r="E133" s="88"/>
      <c r="F133" s="88"/>
      <c r="G133" s="135"/>
      <c r="H133" s="156"/>
    </row>
    <row r="134" spans="1:8" ht="14.4" customHeight="1" x14ac:dyDescent="0.25">
      <c r="A134" s="10"/>
      <c r="B134" s="44"/>
      <c r="C134" s="44"/>
      <c r="D134" s="69"/>
      <c r="E134" s="88"/>
      <c r="F134" s="88"/>
      <c r="G134" s="135"/>
      <c r="H134" s="156"/>
    </row>
    <row r="135" spans="1:8" ht="14.4" customHeight="1" x14ac:dyDescent="0.25">
      <c r="A135" s="10"/>
      <c r="B135" s="44"/>
      <c r="C135" s="44"/>
      <c r="D135" s="69"/>
      <c r="E135" s="88"/>
      <c r="F135" s="88"/>
      <c r="G135" s="135"/>
      <c r="H135" s="156"/>
    </row>
    <row r="136" spans="1:8" ht="14.4" customHeight="1" x14ac:dyDescent="0.25">
      <c r="A136" s="10"/>
      <c r="B136" s="44"/>
      <c r="C136" s="44"/>
      <c r="D136" s="69"/>
      <c r="E136" s="88"/>
      <c r="F136" s="88"/>
      <c r="G136" s="135"/>
      <c r="H136" s="156"/>
    </row>
    <row r="137" spans="1:8" ht="14.4" customHeight="1" x14ac:dyDescent="0.25">
      <c r="A137" s="10"/>
      <c r="B137" s="44"/>
      <c r="C137" s="44"/>
      <c r="D137" s="69"/>
      <c r="E137" s="88"/>
      <c r="F137" s="88"/>
      <c r="G137" s="135"/>
      <c r="H137" s="156"/>
    </row>
    <row r="138" spans="1:8" ht="14.4" customHeight="1" x14ac:dyDescent="0.25">
      <c r="A138" s="10"/>
      <c r="B138" s="44"/>
      <c r="C138" s="44"/>
      <c r="D138" s="69"/>
      <c r="E138" s="88"/>
      <c r="F138" s="88"/>
      <c r="G138" s="135"/>
      <c r="H138" s="156"/>
    </row>
    <row r="139" spans="1:8" ht="14.4" customHeight="1" x14ac:dyDescent="0.25">
      <c r="A139" s="10"/>
      <c r="B139" s="44"/>
      <c r="C139" s="44"/>
      <c r="D139" s="69"/>
      <c r="E139" s="88"/>
      <c r="F139" s="88"/>
      <c r="G139" s="135"/>
      <c r="H139" s="156"/>
    </row>
    <row r="140" spans="1:8" ht="14.4" customHeight="1" x14ac:dyDescent="0.25">
      <c r="A140" s="10"/>
      <c r="B140" s="44"/>
      <c r="C140" s="44"/>
      <c r="D140" s="69"/>
      <c r="E140" s="88"/>
      <c r="F140" s="88"/>
      <c r="G140" s="135"/>
      <c r="H140" s="156"/>
    </row>
    <row r="141" spans="1:8" ht="14.4" customHeight="1" x14ac:dyDescent="0.25">
      <c r="A141" s="10"/>
      <c r="B141" s="44"/>
      <c r="C141" s="44"/>
      <c r="D141" s="69"/>
      <c r="E141" s="88"/>
      <c r="F141" s="88"/>
      <c r="G141" s="135"/>
      <c r="H141" s="156"/>
    </row>
    <row r="142" spans="1:8" ht="14.4" customHeight="1" x14ac:dyDescent="0.25">
      <c r="A142" s="10"/>
      <c r="B142" s="44"/>
      <c r="C142" s="44"/>
      <c r="D142" s="69"/>
      <c r="E142" s="88"/>
      <c r="F142" s="88"/>
      <c r="G142" s="135"/>
      <c r="H142" s="156"/>
    </row>
    <row r="143" spans="1:8" ht="14.4" customHeight="1" x14ac:dyDescent="0.25">
      <c r="A143" s="10"/>
      <c r="B143" s="44"/>
      <c r="C143" s="44"/>
      <c r="D143" s="69"/>
      <c r="E143" s="88"/>
      <c r="F143" s="88"/>
      <c r="G143" s="135"/>
      <c r="H143" s="156"/>
    </row>
    <row r="144" spans="1:8" ht="14.4" customHeight="1" x14ac:dyDescent="0.25">
      <c r="A144" s="10"/>
      <c r="B144" s="44"/>
      <c r="C144" s="44"/>
      <c r="D144" s="69"/>
      <c r="E144" s="88"/>
      <c r="F144" s="88"/>
      <c r="G144" s="135"/>
      <c r="H144" s="156"/>
    </row>
    <row r="145" spans="1:8" ht="14.4" customHeight="1" x14ac:dyDescent="0.25">
      <c r="A145" s="10"/>
      <c r="B145" s="44"/>
      <c r="C145" s="44"/>
      <c r="D145" s="69"/>
      <c r="E145" s="88"/>
      <c r="F145" s="88"/>
      <c r="G145" s="135"/>
      <c r="H145" s="156"/>
    </row>
    <row r="146" spans="1:8" ht="14.4" customHeight="1" x14ac:dyDescent="0.25">
      <c r="A146" s="10"/>
      <c r="B146" s="44"/>
      <c r="C146" s="44"/>
      <c r="D146" s="69"/>
      <c r="E146" s="88"/>
      <c r="F146" s="88"/>
      <c r="G146" s="135"/>
      <c r="H146" s="156"/>
    </row>
    <row r="147" spans="1:8" ht="14.4" customHeight="1" x14ac:dyDescent="0.25">
      <c r="A147" s="10"/>
      <c r="B147" s="44"/>
      <c r="C147" s="44"/>
      <c r="D147" s="69"/>
      <c r="E147" s="88"/>
      <c r="F147" s="88"/>
      <c r="G147" s="135"/>
      <c r="H147" s="156"/>
    </row>
    <row r="148" spans="1:8" ht="14.4" customHeight="1" x14ac:dyDescent="0.25">
      <c r="A148" s="10"/>
      <c r="B148" s="44"/>
      <c r="C148" s="44"/>
      <c r="D148" s="69"/>
      <c r="E148" s="88"/>
      <c r="F148" s="88"/>
      <c r="G148" s="135"/>
      <c r="H148" s="156"/>
    </row>
    <row r="149" spans="1:8" ht="14.4" customHeight="1" x14ac:dyDescent="0.25">
      <c r="A149" s="10"/>
      <c r="B149" s="44"/>
      <c r="C149" s="44"/>
      <c r="D149" s="69"/>
      <c r="E149" s="88"/>
      <c r="F149" s="88"/>
      <c r="G149" s="135"/>
      <c r="H149" s="156"/>
    </row>
    <row r="150" spans="1:8" ht="14.4" customHeight="1" x14ac:dyDescent="0.25">
      <c r="A150" s="10"/>
      <c r="B150" s="44"/>
      <c r="C150" s="44"/>
      <c r="D150" s="69"/>
      <c r="E150" s="88"/>
      <c r="F150" s="88"/>
      <c r="G150" s="135"/>
      <c r="H150" s="156"/>
    </row>
    <row r="151" spans="1:8" ht="14.4" customHeight="1" x14ac:dyDescent="0.25">
      <c r="A151" s="10"/>
      <c r="B151" s="44"/>
      <c r="C151" s="44"/>
      <c r="D151" s="69"/>
      <c r="E151" s="88"/>
      <c r="F151" s="88"/>
      <c r="G151" s="135"/>
      <c r="H151" s="156"/>
    </row>
    <row r="152" spans="1:8" ht="14.4" customHeight="1" x14ac:dyDescent="0.25">
      <c r="A152" s="10"/>
      <c r="B152" s="44"/>
      <c r="C152" s="44"/>
      <c r="D152" s="69"/>
      <c r="E152" s="88"/>
      <c r="F152" s="88"/>
      <c r="G152" s="135"/>
      <c r="H152" s="156"/>
    </row>
    <row r="153" spans="1:8" ht="14.4" customHeight="1" x14ac:dyDescent="0.25">
      <c r="A153" s="10"/>
      <c r="B153" s="44"/>
      <c r="C153" s="44"/>
      <c r="D153" s="69"/>
      <c r="E153" s="88"/>
      <c r="F153" s="88"/>
      <c r="G153" s="135"/>
      <c r="H153" s="156"/>
    </row>
    <row r="154" spans="1:8" ht="14.4" customHeight="1" x14ac:dyDescent="0.25">
      <c r="A154" s="10"/>
      <c r="B154" s="44"/>
      <c r="C154" s="44"/>
      <c r="D154" s="69"/>
      <c r="E154" s="88"/>
      <c r="F154" s="88"/>
      <c r="G154" s="135"/>
      <c r="H154" s="156"/>
    </row>
    <row r="155" spans="1:8" ht="14.4" customHeight="1" x14ac:dyDescent="0.25">
      <c r="A155" s="10"/>
      <c r="B155" s="44"/>
      <c r="C155" s="44"/>
      <c r="D155" s="69"/>
      <c r="E155" s="88"/>
      <c r="F155" s="88"/>
      <c r="G155" s="135"/>
      <c r="H155" s="156"/>
    </row>
    <row r="156" spans="1:8" ht="14.4" customHeight="1" x14ac:dyDescent="0.25">
      <c r="A156" s="10"/>
      <c r="B156" s="44"/>
      <c r="C156" s="44"/>
      <c r="D156" s="69"/>
      <c r="E156" s="88"/>
      <c r="F156" s="88"/>
      <c r="G156" s="135"/>
      <c r="H156" s="156"/>
    </row>
    <row r="157" spans="1:8" ht="14.4" customHeight="1" x14ac:dyDescent="0.25">
      <c r="A157" s="10"/>
      <c r="B157" s="44"/>
      <c r="C157" s="44"/>
      <c r="D157" s="69"/>
      <c r="E157" s="88"/>
      <c r="F157" s="88"/>
      <c r="G157" s="135"/>
      <c r="H157" s="156"/>
    </row>
    <row r="158" spans="1:8" ht="14.4" customHeight="1" x14ac:dyDescent="0.25">
      <c r="A158" s="10"/>
      <c r="B158" s="44"/>
      <c r="C158" s="44"/>
      <c r="D158" s="69"/>
      <c r="E158" s="88"/>
      <c r="F158" s="88"/>
      <c r="G158" s="135"/>
      <c r="H158" s="156"/>
    </row>
    <row r="159" spans="1:8" ht="14.4" customHeight="1" x14ac:dyDescent="0.25">
      <c r="A159" s="10"/>
      <c r="B159" s="44"/>
      <c r="C159" s="44"/>
      <c r="D159" s="69"/>
      <c r="E159" s="88"/>
      <c r="F159" s="88"/>
      <c r="G159" s="135"/>
      <c r="H159" s="156"/>
    </row>
    <row r="160" spans="1:8" ht="14.4" customHeight="1" x14ac:dyDescent="0.25">
      <c r="A160" s="10"/>
      <c r="B160" s="44"/>
      <c r="C160" s="44"/>
      <c r="D160" s="69"/>
      <c r="E160" s="88"/>
      <c r="F160" s="88"/>
      <c r="G160" s="135"/>
      <c r="H160" s="156"/>
    </row>
    <row r="161" spans="1:8" ht="14.4" customHeight="1" x14ac:dyDescent="0.25">
      <c r="A161" s="10"/>
      <c r="B161" s="44"/>
      <c r="C161" s="44"/>
      <c r="D161" s="69"/>
      <c r="E161" s="88"/>
      <c r="F161" s="88"/>
      <c r="G161" s="135"/>
      <c r="H161" s="156"/>
    </row>
    <row r="162" spans="1:8" ht="14.4" customHeight="1" x14ac:dyDescent="0.25">
      <c r="A162" s="10"/>
      <c r="B162" s="44"/>
      <c r="C162" s="44"/>
      <c r="D162" s="69"/>
      <c r="E162" s="88"/>
      <c r="F162" s="88"/>
      <c r="G162" s="135"/>
      <c r="H162" s="156"/>
    </row>
    <row r="163" spans="1:8" ht="14.4" customHeight="1" x14ac:dyDescent="0.25">
      <c r="A163" s="10"/>
      <c r="B163" s="44"/>
      <c r="C163" s="44"/>
      <c r="D163" s="69"/>
      <c r="E163" s="88"/>
      <c r="F163" s="88"/>
      <c r="G163" s="135"/>
      <c r="H163" s="156"/>
    </row>
    <row r="164" spans="1:8" ht="14.4" customHeight="1" x14ac:dyDescent="0.25">
      <c r="A164" s="10"/>
      <c r="B164" s="44"/>
      <c r="C164" s="44"/>
      <c r="D164" s="69"/>
      <c r="E164" s="88"/>
      <c r="F164" s="88"/>
      <c r="G164" s="88"/>
      <c r="H164" s="156"/>
    </row>
    <row r="165" spans="1:8" ht="14.4" customHeight="1" x14ac:dyDescent="0.25">
      <c r="A165" s="10"/>
      <c r="B165" s="44"/>
      <c r="C165" s="44"/>
      <c r="D165" s="69"/>
      <c r="E165" s="88"/>
      <c r="F165" s="88"/>
      <c r="G165" s="88"/>
      <c r="H165" s="156"/>
    </row>
    <row r="166" spans="1:8" ht="14.4" customHeight="1" x14ac:dyDescent="0.25">
      <c r="A166" s="10"/>
      <c r="B166" s="44"/>
      <c r="C166" s="44"/>
      <c r="D166" s="69"/>
      <c r="E166" s="88"/>
      <c r="F166" s="88"/>
      <c r="G166" s="88"/>
      <c r="H166" s="156"/>
    </row>
    <row r="167" spans="1:8" ht="14.4" customHeight="1" x14ac:dyDescent="0.25">
      <c r="A167" s="10"/>
      <c r="B167" s="44"/>
      <c r="C167" s="44"/>
      <c r="D167" s="69"/>
      <c r="E167" s="88"/>
      <c r="F167" s="88"/>
      <c r="G167" s="88"/>
      <c r="H167" s="156"/>
    </row>
    <row r="168" spans="1:8" ht="14.4" customHeight="1" x14ac:dyDescent="0.25">
      <c r="A168" s="10"/>
      <c r="B168" s="44"/>
      <c r="C168" s="44"/>
      <c r="D168" s="69"/>
      <c r="E168" s="88"/>
      <c r="F168" s="88"/>
      <c r="G168" s="88"/>
      <c r="H168" s="156"/>
    </row>
    <row r="169" spans="1:8" ht="14.4" customHeight="1" x14ac:dyDescent="0.25">
      <c r="A169" s="10"/>
      <c r="B169" s="44"/>
      <c r="C169" s="44"/>
      <c r="D169" s="69"/>
      <c r="E169" s="88"/>
      <c r="F169" s="88"/>
      <c r="G169" s="88"/>
      <c r="H169" s="156"/>
    </row>
    <row r="170" spans="1:8" ht="14.4" customHeight="1" x14ac:dyDescent="0.25">
      <c r="A170" s="10"/>
      <c r="B170" s="44"/>
      <c r="C170" s="44"/>
      <c r="D170" s="69"/>
      <c r="E170" s="88"/>
      <c r="F170" s="88"/>
      <c r="G170" s="88"/>
      <c r="H170" s="156"/>
    </row>
    <row r="171" spans="1:8" ht="14.4" customHeight="1" x14ac:dyDescent="0.25">
      <c r="A171" s="10"/>
      <c r="B171" s="44"/>
      <c r="C171" s="44"/>
      <c r="D171" s="69"/>
      <c r="E171" s="88"/>
      <c r="F171" s="88"/>
      <c r="G171" s="88"/>
      <c r="H171" s="156"/>
    </row>
    <row r="172" spans="1:8" ht="14.4" customHeight="1" x14ac:dyDescent="0.25">
      <c r="A172" s="10"/>
      <c r="B172" s="44"/>
      <c r="C172" s="44"/>
      <c r="D172" s="69"/>
      <c r="E172" s="88"/>
      <c r="F172" s="88"/>
      <c r="G172" s="88"/>
      <c r="H172" s="156"/>
    </row>
    <row r="173" spans="1:8" ht="15" customHeight="1" thickBot="1" x14ac:dyDescent="0.3">
      <c r="A173" s="30"/>
      <c r="B173" s="103"/>
      <c r="C173" s="103"/>
      <c r="D173" s="378"/>
      <c r="E173" s="92"/>
      <c r="F173" s="92"/>
      <c r="G173" s="92"/>
      <c r="H173" s="375"/>
    </row>
    <row r="174" spans="1:8" ht="14.4" thickBot="1" x14ac:dyDescent="0.3">
      <c r="A174" s="552" t="s">
        <v>91</v>
      </c>
      <c r="B174" s="553"/>
      <c r="C174" s="553"/>
      <c r="D174" s="553"/>
      <c r="E174" s="553"/>
      <c r="F174" s="553"/>
      <c r="G174" s="554"/>
      <c r="H174" s="95">
        <f>SUM(H97:H173)</f>
        <v>0</v>
      </c>
    </row>
    <row r="175" spans="1:8" x14ac:dyDescent="0.25">
      <c r="A175" s="505" t="str">
        <f>A1</f>
        <v>TENDER FOR REFURBISHMENT OF MAGALIES RESERVOIR</v>
      </c>
      <c r="B175" s="505"/>
      <c r="C175" s="505"/>
      <c r="D175" s="505"/>
      <c r="E175" s="505"/>
      <c r="F175" s="505"/>
      <c r="G175" s="505"/>
      <c r="H175" s="505"/>
    </row>
    <row r="176" spans="1:8" x14ac:dyDescent="0.25">
      <c r="A176" s="506" t="s">
        <v>1398</v>
      </c>
      <c r="B176" s="506"/>
      <c r="C176" s="506"/>
      <c r="D176" s="506"/>
      <c r="E176" s="506"/>
      <c r="F176" s="506"/>
      <c r="G176" s="506"/>
      <c r="H176" s="506"/>
    </row>
    <row r="177" spans="1:8" ht="14.4" thickBot="1" x14ac:dyDescent="0.3">
      <c r="A177" s="506" t="str">
        <f>A3</f>
        <v>SERIES 8: SPECIFIC WORKS</v>
      </c>
      <c r="B177" s="506"/>
      <c r="C177" s="506"/>
      <c r="D177" s="506"/>
      <c r="E177" s="506"/>
      <c r="F177" s="506"/>
      <c r="G177" s="506"/>
      <c r="H177" s="506"/>
    </row>
    <row r="178" spans="1:8" ht="15" customHeight="1" thickBot="1" x14ac:dyDescent="0.3">
      <c r="A178" s="495" t="s">
        <v>3</v>
      </c>
      <c r="B178" s="495" t="s">
        <v>4</v>
      </c>
      <c r="C178" s="495" t="s">
        <v>5</v>
      </c>
      <c r="D178" s="136" t="s">
        <v>6</v>
      </c>
      <c r="E178" s="39" t="s">
        <v>7</v>
      </c>
      <c r="F178" s="39" t="s">
        <v>8</v>
      </c>
      <c r="G178" s="40" t="s">
        <v>9</v>
      </c>
      <c r="H178" s="65" t="s">
        <v>10</v>
      </c>
    </row>
    <row r="179" spans="1:8" ht="15" customHeight="1" thickBot="1" x14ac:dyDescent="0.3">
      <c r="A179" s="496"/>
      <c r="B179" s="496"/>
      <c r="C179" s="496"/>
      <c r="D179" s="139"/>
      <c r="E179" s="42"/>
      <c r="F179" s="79"/>
      <c r="G179" s="79"/>
      <c r="H179" s="52" t="s">
        <v>11</v>
      </c>
    </row>
    <row r="180" spans="1:8" ht="17.399999999999999" customHeight="1" x14ac:dyDescent="0.25">
      <c r="A180" s="10"/>
      <c r="B180" s="44"/>
      <c r="C180" s="44"/>
      <c r="D180" s="89" t="s">
        <v>857</v>
      </c>
      <c r="E180" s="68"/>
      <c r="F180" s="85"/>
      <c r="G180" s="85"/>
      <c r="H180" s="46"/>
    </row>
    <row r="181" spans="1:8" ht="20.25" customHeight="1" x14ac:dyDescent="0.25">
      <c r="A181" s="10"/>
      <c r="B181" s="44"/>
      <c r="C181" s="44"/>
      <c r="D181" s="89" t="s">
        <v>450</v>
      </c>
      <c r="E181" s="68"/>
      <c r="F181" s="88"/>
      <c r="G181" s="88"/>
      <c r="H181" s="46"/>
    </row>
    <row r="182" spans="1:8" x14ac:dyDescent="0.25">
      <c r="A182" s="10"/>
      <c r="B182" s="44"/>
      <c r="C182" s="90"/>
      <c r="D182" s="32"/>
      <c r="E182" s="68"/>
      <c r="F182" s="131"/>
      <c r="G182" s="88"/>
      <c r="H182" s="46"/>
    </row>
    <row r="183" spans="1:8" ht="52.5" customHeight="1" x14ac:dyDescent="0.25">
      <c r="A183" s="79">
        <v>8.19</v>
      </c>
      <c r="B183" s="134" t="s">
        <v>1113</v>
      </c>
      <c r="C183" s="44"/>
      <c r="D183" s="89" t="s">
        <v>858</v>
      </c>
      <c r="E183" s="68"/>
      <c r="F183" s="88"/>
      <c r="G183" s="88"/>
      <c r="H183" s="46"/>
    </row>
    <row r="184" spans="1:8" ht="17.25" customHeight="1" x14ac:dyDescent="0.25">
      <c r="A184" s="10"/>
      <c r="B184" s="130"/>
      <c r="C184" s="44"/>
      <c r="D184" s="90"/>
      <c r="E184" s="68"/>
      <c r="F184" s="88"/>
      <c r="G184" s="88"/>
      <c r="H184" s="158"/>
    </row>
    <row r="185" spans="1:8" s="308" customFormat="1" ht="385.5" customHeight="1" x14ac:dyDescent="0.25">
      <c r="A185" s="394"/>
      <c r="B185" s="395"/>
      <c r="C185" s="305"/>
      <c r="D185" s="306" t="s">
        <v>1240</v>
      </c>
      <c r="E185" s="396"/>
      <c r="F185" s="397"/>
      <c r="G185" s="397"/>
      <c r="H185" s="398"/>
    </row>
    <row r="186" spans="1:8" ht="18.75" customHeight="1" x14ac:dyDescent="0.25">
      <c r="A186" s="10"/>
      <c r="B186" s="130"/>
      <c r="C186" s="44"/>
      <c r="D186" s="90"/>
      <c r="E186" s="68"/>
      <c r="F186" s="159"/>
      <c r="G186" s="135"/>
      <c r="H186" s="158"/>
    </row>
    <row r="187" spans="1:8" ht="41.4" x14ac:dyDescent="0.25">
      <c r="A187" s="394" t="s">
        <v>1259</v>
      </c>
      <c r="B187" s="460" t="s">
        <v>1208</v>
      </c>
      <c r="C187" s="305"/>
      <c r="D187" s="475" t="s">
        <v>1158</v>
      </c>
      <c r="E187" s="396"/>
      <c r="F187" s="462"/>
      <c r="G187" s="135"/>
      <c r="H187" s="158"/>
    </row>
    <row r="188" spans="1:8" x14ac:dyDescent="0.25">
      <c r="A188" s="394"/>
      <c r="B188" s="476"/>
      <c r="C188" s="305"/>
      <c r="D188" s="475"/>
      <c r="E188" s="396"/>
      <c r="F188" s="462"/>
      <c r="G188" s="135"/>
      <c r="H188" s="158"/>
    </row>
    <row r="189" spans="1:8" ht="27.6" x14ac:dyDescent="0.25">
      <c r="A189" s="394" t="s">
        <v>1293</v>
      </c>
      <c r="B189" s="395" t="s">
        <v>1207</v>
      </c>
      <c r="C189" s="305"/>
      <c r="D189" s="477" t="s">
        <v>1159</v>
      </c>
      <c r="E189" s="469" t="s">
        <v>100</v>
      </c>
      <c r="F189" s="462">
        <v>4500</v>
      </c>
      <c r="G189" s="135"/>
      <c r="H189" s="158"/>
    </row>
    <row r="190" spans="1:8" ht="30" customHeight="1" x14ac:dyDescent="0.25">
      <c r="A190" s="394" t="s">
        <v>1294</v>
      </c>
      <c r="B190" s="395" t="s">
        <v>1222</v>
      </c>
      <c r="C190" s="305"/>
      <c r="D190" s="477" t="s">
        <v>1160</v>
      </c>
      <c r="E190" s="469" t="s">
        <v>413</v>
      </c>
      <c r="F190" s="462">
        <v>12</v>
      </c>
      <c r="G190" s="135"/>
      <c r="H190" s="158"/>
    </row>
    <row r="191" spans="1:8" ht="27.6" x14ac:dyDescent="0.25">
      <c r="A191" s="394" t="s">
        <v>1295</v>
      </c>
      <c r="B191" s="395" t="s">
        <v>1223</v>
      </c>
      <c r="C191" s="305"/>
      <c r="D191" s="477" t="s">
        <v>1161</v>
      </c>
      <c r="E191" s="469" t="s">
        <v>100</v>
      </c>
      <c r="F191" s="462">
        <v>50</v>
      </c>
      <c r="G191" s="135"/>
      <c r="H191" s="158"/>
    </row>
    <row r="192" spans="1:8" x14ac:dyDescent="0.25">
      <c r="A192" s="394" t="s">
        <v>1296</v>
      </c>
      <c r="B192" s="395" t="s">
        <v>1224</v>
      </c>
      <c r="C192" s="305"/>
      <c r="D192" s="477" t="s">
        <v>1162</v>
      </c>
      <c r="E192" s="469" t="s">
        <v>100</v>
      </c>
      <c r="F192" s="462">
        <v>2250</v>
      </c>
      <c r="G192" s="135"/>
      <c r="H192" s="158"/>
    </row>
    <row r="193" spans="1:8" x14ac:dyDescent="0.25">
      <c r="A193" s="394" t="s">
        <v>1297</v>
      </c>
      <c r="B193" s="395" t="s">
        <v>1225</v>
      </c>
      <c r="C193" s="305"/>
      <c r="D193" s="477" t="s">
        <v>1163</v>
      </c>
      <c r="E193" s="469" t="s">
        <v>1164</v>
      </c>
      <c r="F193" s="462">
        <v>300</v>
      </c>
      <c r="G193" s="135"/>
      <c r="H193" s="158"/>
    </row>
    <row r="194" spans="1:8" x14ac:dyDescent="0.25">
      <c r="A194" s="394" t="s">
        <v>1298</v>
      </c>
      <c r="B194" s="395" t="s">
        <v>1226</v>
      </c>
      <c r="C194" s="305"/>
      <c r="D194" s="477" t="s">
        <v>1165</v>
      </c>
      <c r="E194" s="469" t="s">
        <v>1164</v>
      </c>
      <c r="F194" s="462">
        <v>300</v>
      </c>
      <c r="G194" s="135"/>
      <c r="H194" s="158"/>
    </row>
    <row r="195" spans="1:8" x14ac:dyDescent="0.25">
      <c r="A195" s="394" t="s">
        <v>1299</v>
      </c>
      <c r="B195" s="395" t="s">
        <v>1227</v>
      </c>
      <c r="C195" s="305"/>
      <c r="D195" s="477" t="s">
        <v>1166</v>
      </c>
      <c r="E195" s="469" t="s">
        <v>100</v>
      </c>
      <c r="F195" s="462">
        <v>2250</v>
      </c>
      <c r="G195" s="135"/>
      <c r="H195" s="158"/>
    </row>
    <row r="196" spans="1:8" x14ac:dyDescent="0.25">
      <c r="A196" s="394" t="s">
        <v>1300</v>
      </c>
      <c r="B196" s="395" t="s">
        <v>1228</v>
      </c>
      <c r="C196" s="305"/>
      <c r="D196" s="477" t="s">
        <v>1167</v>
      </c>
      <c r="E196" s="469" t="s">
        <v>413</v>
      </c>
      <c r="F196" s="462">
        <v>10</v>
      </c>
      <c r="G196" s="135"/>
      <c r="H196" s="158"/>
    </row>
    <row r="197" spans="1:8" x14ac:dyDescent="0.25">
      <c r="A197" s="394" t="s">
        <v>1301</v>
      </c>
      <c r="B197" s="395" t="s">
        <v>1229</v>
      </c>
      <c r="C197" s="305"/>
      <c r="D197" s="455" t="s">
        <v>1237</v>
      </c>
      <c r="E197" s="465" t="s">
        <v>16</v>
      </c>
      <c r="F197" s="462">
        <v>1</v>
      </c>
      <c r="G197" s="135"/>
      <c r="H197" s="158"/>
    </row>
    <row r="198" spans="1:8" ht="27.6" x14ac:dyDescent="0.25">
      <c r="A198" s="394" t="s">
        <v>1302</v>
      </c>
      <c r="B198" s="395" t="s">
        <v>1230</v>
      </c>
      <c r="C198" s="305"/>
      <c r="D198" s="455" t="s">
        <v>1236</v>
      </c>
      <c r="E198" s="465" t="s">
        <v>16</v>
      </c>
      <c r="F198" s="462">
        <v>1</v>
      </c>
      <c r="G198" s="135"/>
      <c r="H198" s="158"/>
    </row>
    <row r="199" spans="1:8" ht="27.6" x14ac:dyDescent="0.25">
      <c r="A199" s="394" t="s">
        <v>1303</v>
      </c>
      <c r="B199" s="395" t="s">
        <v>1231</v>
      </c>
      <c r="C199" s="305"/>
      <c r="D199" s="455" t="s">
        <v>1235</v>
      </c>
      <c r="E199" s="465" t="s">
        <v>16</v>
      </c>
      <c r="F199" s="462">
        <v>1</v>
      </c>
      <c r="G199" s="135"/>
      <c r="H199" s="158"/>
    </row>
    <row r="200" spans="1:8" ht="27.6" x14ac:dyDescent="0.25">
      <c r="A200" s="394" t="s">
        <v>1304</v>
      </c>
      <c r="B200" s="395" t="s">
        <v>1232</v>
      </c>
      <c r="C200" s="305"/>
      <c r="D200" s="455" t="s">
        <v>1239</v>
      </c>
      <c r="E200" s="465" t="s">
        <v>16</v>
      </c>
      <c r="F200" s="462">
        <v>1</v>
      </c>
      <c r="G200" s="135"/>
      <c r="H200" s="158"/>
    </row>
    <row r="201" spans="1:8" x14ac:dyDescent="0.25">
      <c r="A201" s="10"/>
      <c r="B201" s="381"/>
      <c r="C201" s="44"/>
      <c r="D201" s="382"/>
      <c r="E201" s="68"/>
      <c r="F201" s="159"/>
      <c r="G201" s="135"/>
      <c r="H201" s="158"/>
    </row>
    <row r="202" spans="1:8" x14ac:dyDescent="0.25">
      <c r="A202" s="10"/>
      <c r="B202" s="379"/>
      <c r="C202" s="44"/>
      <c r="D202" s="380"/>
      <c r="E202" s="68"/>
      <c r="F202" s="159"/>
      <c r="G202" s="135"/>
      <c r="H202" s="158"/>
    </row>
    <row r="203" spans="1:8" ht="41.4" x14ac:dyDescent="0.25">
      <c r="A203" s="459">
        <v>8.1999999999999993</v>
      </c>
      <c r="B203" s="460" t="s">
        <v>1233</v>
      </c>
      <c r="C203" s="305"/>
      <c r="D203" s="461" t="s">
        <v>1069</v>
      </c>
      <c r="E203" s="396"/>
      <c r="F203" s="462"/>
      <c r="G203" s="135"/>
      <c r="H203" s="158"/>
    </row>
    <row r="204" spans="1:8" x14ac:dyDescent="0.25">
      <c r="A204" s="394"/>
      <c r="B204" s="460"/>
      <c r="C204" s="305"/>
      <c r="D204" s="461"/>
      <c r="E204" s="396"/>
      <c r="F204" s="462"/>
      <c r="G204" s="135"/>
      <c r="H204" s="158"/>
    </row>
    <row r="205" spans="1:8" ht="41.4" x14ac:dyDescent="0.25">
      <c r="A205" s="463" t="s">
        <v>1258</v>
      </c>
      <c r="B205" s="460" t="s">
        <v>1234</v>
      </c>
      <c r="C205" s="464"/>
      <c r="D205" s="461" t="s">
        <v>1168</v>
      </c>
      <c r="E205" s="465"/>
      <c r="F205" s="466"/>
      <c r="G205" s="135"/>
      <c r="H205" s="158"/>
    </row>
    <row r="206" spans="1:8" x14ac:dyDescent="0.25">
      <c r="A206" s="394" t="s">
        <v>1305</v>
      </c>
      <c r="B206" s="395" t="s">
        <v>1209</v>
      </c>
      <c r="C206" s="305"/>
      <c r="D206" s="306" t="s">
        <v>1193</v>
      </c>
      <c r="E206" s="465" t="s">
        <v>16</v>
      </c>
      <c r="F206" s="467">
        <v>1</v>
      </c>
      <c r="G206" s="400"/>
      <c r="H206" s="158"/>
    </row>
    <row r="207" spans="1:8" x14ac:dyDescent="0.25">
      <c r="A207" s="394" t="s">
        <v>1306</v>
      </c>
      <c r="B207" s="395" t="s">
        <v>1210</v>
      </c>
      <c r="C207" s="305"/>
      <c r="D207" s="306" t="s">
        <v>1169</v>
      </c>
      <c r="E207" s="465" t="s">
        <v>20</v>
      </c>
      <c r="F207" s="467">
        <v>4</v>
      </c>
      <c r="G207" s="135"/>
      <c r="H207" s="158"/>
    </row>
    <row r="208" spans="1:8" x14ac:dyDescent="0.25">
      <c r="A208" s="394" t="s">
        <v>1307</v>
      </c>
      <c r="B208" s="395" t="s">
        <v>1211</v>
      </c>
      <c r="C208" s="305"/>
      <c r="D208" s="306" t="s">
        <v>1170</v>
      </c>
      <c r="E208" s="465" t="s">
        <v>20</v>
      </c>
      <c r="F208" s="467">
        <v>4</v>
      </c>
      <c r="G208" s="135"/>
      <c r="H208" s="158"/>
    </row>
    <row r="209" spans="1:8" x14ac:dyDescent="0.25">
      <c r="A209" s="394" t="s">
        <v>1308</v>
      </c>
      <c r="B209" s="395" t="s">
        <v>1212</v>
      </c>
      <c r="C209" s="305"/>
      <c r="D209" s="306" t="s">
        <v>1171</v>
      </c>
      <c r="E209" s="465" t="s">
        <v>20</v>
      </c>
      <c r="F209" s="467">
        <v>6</v>
      </c>
      <c r="G209" s="135"/>
      <c r="H209" s="158"/>
    </row>
    <row r="210" spans="1:8" x14ac:dyDescent="0.25">
      <c r="A210" s="394" t="s">
        <v>1309</v>
      </c>
      <c r="B210" s="395" t="s">
        <v>1213</v>
      </c>
      <c r="C210" s="305"/>
      <c r="D210" s="306" t="s">
        <v>1172</v>
      </c>
      <c r="E210" s="465" t="s">
        <v>119</v>
      </c>
      <c r="F210" s="467">
        <v>20</v>
      </c>
      <c r="G210" s="135"/>
      <c r="H210" s="158"/>
    </row>
    <row r="211" spans="1:8" x14ac:dyDescent="0.25">
      <c r="A211" s="394" t="s">
        <v>1310</v>
      </c>
      <c r="B211" s="395" t="s">
        <v>1214</v>
      </c>
      <c r="C211" s="305"/>
      <c r="D211" s="306" t="s">
        <v>1173</v>
      </c>
      <c r="E211" s="465" t="s">
        <v>20</v>
      </c>
      <c r="F211" s="467">
        <v>12</v>
      </c>
      <c r="G211" s="135"/>
      <c r="H211" s="158"/>
    </row>
    <row r="212" spans="1:8" x14ac:dyDescent="0.25">
      <c r="A212" s="394" t="s">
        <v>1311</v>
      </c>
      <c r="B212" s="395" t="s">
        <v>1215</v>
      </c>
      <c r="C212" s="305"/>
      <c r="D212" s="306" t="s">
        <v>1174</v>
      </c>
      <c r="E212" s="465" t="s">
        <v>20</v>
      </c>
      <c r="F212" s="467">
        <v>2</v>
      </c>
      <c r="G212" s="135"/>
      <c r="H212" s="158"/>
    </row>
    <row r="213" spans="1:8" x14ac:dyDescent="0.25">
      <c r="A213" s="394" t="s">
        <v>1312</v>
      </c>
      <c r="B213" s="395" t="s">
        <v>1216</v>
      </c>
      <c r="C213" s="305"/>
      <c r="D213" s="306" t="s">
        <v>1175</v>
      </c>
      <c r="E213" s="465" t="s">
        <v>20</v>
      </c>
      <c r="F213" s="467">
        <v>2</v>
      </c>
      <c r="G213" s="135"/>
      <c r="H213" s="158"/>
    </row>
    <row r="214" spans="1:8" x14ac:dyDescent="0.25">
      <c r="A214" s="394" t="s">
        <v>1313</v>
      </c>
      <c r="B214" s="395" t="s">
        <v>1217</v>
      </c>
      <c r="C214" s="305"/>
      <c r="D214" s="306" t="s">
        <v>1176</v>
      </c>
      <c r="E214" s="465"/>
      <c r="F214" s="467"/>
      <c r="G214" s="135"/>
      <c r="H214" s="158"/>
    </row>
    <row r="215" spans="1:8" x14ac:dyDescent="0.25">
      <c r="A215" s="394" t="s">
        <v>1374</v>
      </c>
      <c r="B215" s="395" t="s">
        <v>1382</v>
      </c>
      <c r="C215" s="305"/>
      <c r="D215" s="306" t="s">
        <v>1177</v>
      </c>
      <c r="E215" s="465" t="s">
        <v>20</v>
      </c>
      <c r="F215" s="467">
        <v>20</v>
      </c>
      <c r="G215" s="135"/>
      <c r="H215" s="158"/>
    </row>
    <row r="216" spans="1:8" x14ac:dyDescent="0.25">
      <c r="A216" s="394" t="s">
        <v>1375</v>
      </c>
      <c r="B216" s="395" t="s">
        <v>1383</v>
      </c>
      <c r="C216" s="305"/>
      <c r="D216" s="306" t="s">
        <v>1178</v>
      </c>
      <c r="E216" s="465" t="s">
        <v>20</v>
      </c>
      <c r="F216" s="467">
        <v>12</v>
      </c>
      <c r="G216" s="135"/>
      <c r="H216" s="158"/>
    </row>
    <row r="217" spans="1:8" x14ac:dyDescent="0.25">
      <c r="A217" s="394" t="s">
        <v>1376</v>
      </c>
      <c r="B217" s="395" t="s">
        <v>1384</v>
      </c>
      <c r="C217" s="305"/>
      <c r="D217" s="306" t="s">
        <v>1179</v>
      </c>
      <c r="E217" s="465" t="s">
        <v>20</v>
      </c>
      <c r="F217" s="467">
        <v>10</v>
      </c>
      <c r="G217" s="135"/>
      <c r="H217" s="158"/>
    </row>
    <row r="218" spans="1:8" x14ac:dyDescent="0.25">
      <c r="A218" s="394" t="s">
        <v>1377</v>
      </c>
      <c r="B218" s="395" t="s">
        <v>1385</v>
      </c>
      <c r="C218" s="305"/>
      <c r="D218" s="306" t="s">
        <v>1180</v>
      </c>
      <c r="E218" s="465" t="s">
        <v>20</v>
      </c>
      <c r="F218" s="467">
        <v>6</v>
      </c>
      <c r="G218" s="135"/>
      <c r="H218" s="158"/>
    </row>
    <row r="219" spans="1:8" x14ac:dyDescent="0.25">
      <c r="A219" s="394" t="s">
        <v>1378</v>
      </c>
      <c r="B219" s="395" t="s">
        <v>1386</v>
      </c>
      <c r="C219" s="305"/>
      <c r="D219" s="306" t="s">
        <v>1181</v>
      </c>
      <c r="E219" s="465" t="s">
        <v>20</v>
      </c>
      <c r="F219" s="467">
        <v>4</v>
      </c>
      <c r="G219" s="135"/>
      <c r="H219" s="158"/>
    </row>
    <row r="220" spans="1:8" x14ac:dyDescent="0.25">
      <c r="A220" s="394" t="s">
        <v>1379</v>
      </c>
      <c r="B220" s="395" t="s">
        <v>1387</v>
      </c>
      <c r="C220" s="305"/>
      <c r="D220" s="306" t="s">
        <v>1182</v>
      </c>
      <c r="E220" s="465" t="s">
        <v>20</v>
      </c>
      <c r="F220" s="467">
        <v>2</v>
      </c>
      <c r="G220" s="135"/>
      <c r="H220" s="158"/>
    </row>
    <row r="221" spans="1:8" x14ac:dyDescent="0.25">
      <c r="A221" s="394" t="s">
        <v>1380</v>
      </c>
      <c r="B221" s="395" t="s">
        <v>1388</v>
      </c>
      <c r="C221" s="305"/>
      <c r="D221" s="306" t="s">
        <v>1183</v>
      </c>
      <c r="E221" s="465" t="s">
        <v>20</v>
      </c>
      <c r="F221" s="467">
        <v>6</v>
      </c>
      <c r="G221" s="135"/>
      <c r="H221" s="158"/>
    </row>
    <row r="222" spans="1:8" x14ac:dyDescent="0.25">
      <c r="A222" s="394" t="s">
        <v>1381</v>
      </c>
      <c r="B222" s="395" t="s">
        <v>1389</v>
      </c>
      <c r="C222" s="305"/>
      <c r="D222" s="468"/>
      <c r="E222" s="469"/>
      <c r="F222" s="470"/>
      <c r="G222" s="135"/>
      <c r="H222" s="158"/>
    </row>
    <row r="223" spans="1:8" x14ac:dyDescent="0.25">
      <c r="A223" s="394"/>
      <c r="B223" s="395"/>
      <c r="C223" s="471"/>
      <c r="D223" s="468" t="s">
        <v>1184</v>
      </c>
      <c r="E223" s="465" t="s">
        <v>413</v>
      </c>
      <c r="F223" s="470">
        <v>2</v>
      </c>
      <c r="G223" s="135"/>
      <c r="H223" s="158"/>
    </row>
    <row r="224" spans="1:8" x14ac:dyDescent="0.25">
      <c r="A224" s="394" t="s">
        <v>1314</v>
      </c>
      <c r="B224" s="395" t="s">
        <v>1218</v>
      </c>
      <c r="C224" s="471"/>
      <c r="D224" s="468" t="s">
        <v>1185</v>
      </c>
      <c r="E224" s="465" t="s">
        <v>16</v>
      </c>
      <c r="F224" s="470">
        <v>1</v>
      </c>
      <c r="G224" s="135"/>
      <c r="H224" s="158"/>
    </row>
    <row r="225" spans="1:18" x14ac:dyDescent="0.25">
      <c r="A225" s="394" t="s">
        <v>1315</v>
      </c>
      <c r="B225" s="395" t="s">
        <v>1219</v>
      </c>
      <c r="C225" s="471"/>
      <c r="D225" s="468" t="s">
        <v>1186</v>
      </c>
      <c r="E225" s="465" t="s">
        <v>413</v>
      </c>
      <c r="F225" s="470">
        <v>4</v>
      </c>
      <c r="G225" s="135"/>
      <c r="H225" s="158"/>
    </row>
    <row r="226" spans="1:18" x14ac:dyDescent="0.25">
      <c r="A226" s="394" t="s">
        <v>1316</v>
      </c>
      <c r="B226" s="395" t="s">
        <v>1220</v>
      </c>
      <c r="C226" s="471"/>
      <c r="D226" s="468" t="s">
        <v>1187</v>
      </c>
      <c r="E226" s="465" t="s">
        <v>16</v>
      </c>
      <c r="F226" s="470">
        <v>1</v>
      </c>
      <c r="G226" s="135"/>
      <c r="H226" s="158"/>
    </row>
    <row r="227" spans="1:18" x14ac:dyDescent="0.25">
      <c r="A227" s="394" t="s">
        <v>1317</v>
      </c>
      <c r="B227" s="395" t="s">
        <v>1221</v>
      </c>
      <c r="C227" s="471"/>
      <c r="D227" s="306" t="s">
        <v>1238</v>
      </c>
      <c r="E227" s="465" t="s">
        <v>16</v>
      </c>
      <c r="F227" s="470">
        <v>1</v>
      </c>
      <c r="G227" s="135"/>
      <c r="H227" s="158"/>
    </row>
    <row r="228" spans="1:18" x14ac:dyDescent="0.25">
      <c r="A228" s="472"/>
      <c r="B228" s="473"/>
      <c r="C228" s="471"/>
      <c r="D228" s="468"/>
      <c r="E228" s="474"/>
      <c r="F228" s="470"/>
      <c r="G228" s="135"/>
      <c r="H228" s="158"/>
    </row>
    <row r="229" spans="1:18" x14ac:dyDescent="0.25">
      <c r="A229" s="10"/>
      <c r="B229" s="130"/>
      <c r="C229" s="44"/>
      <c r="D229" s="90"/>
      <c r="E229" s="68"/>
      <c r="F229" s="159"/>
      <c r="G229" s="135"/>
      <c r="H229" s="158"/>
    </row>
    <row r="230" spans="1:18" ht="16.95" customHeight="1" x14ac:dyDescent="0.25">
      <c r="A230" s="10"/>
      <c r="B230" s="130"/>
      <c r="C230" s="44"/>
      <c r="D230" s="90"/>
      <c r="E230" s="151"/>
      <c r="F230" s="88"/>
      <c r="G230" s="88"/>
      <c r="H230" s="157"/>
      <c r="K230" s="68"/>
      <c r="L230" s="304"/>
      <c r="M230" s="68"/>
      <c r="N230" s="69"/>
      <c r="O230" s="68" t="s">
        <v>31</v>
      </c>
      <c r="P230" s="88" t="s">
        <v>440</v>
      </c>
      <c r="Q230" s="155">
        <v>517500</v>
      </c>
      <c r="R230" s="157" t="e">
        <f>Q230*P230</f>
        <v>#VALUE!</v>
      </c>
    </row>
    <row r="231" spans="1:18" ht="14.4" customHeight="1" x14ac:dyDescent="0.25">
      <c r="A231" s="10"/>
      <c r="B231" s="44"/>
      <c r="C231" s="44"/>
      <c r="D231" s="90"/>
      <c r="E231" s="68"/>
      <c r="F231" s="88"/>
      <c r="G231" s="88"/>
      <c r="H231" s="46"/>
    </row>
    <row r="232" spans="1:18" ht="14.4" customHeight="1" x14ac:dyDescent="0.25">
      <c r="A232" s="10"/>
      <c r="B232" s="44"/>
      <c r="C232" s="44"/>
      <c r="D232" s="90"/>
      <c r="E232" s="68"/>
      <c r="F232" s="88"/>
      <c r="G232" s="88"/>
      <c r="H232" s="46"/>
    </row>
    <row r="233" spans="1:18" ht="14.4" customHeight="1" x14ac:dyDescent="0.25">
      <c r="A233" s="10"/>
      <c r="B233" s="44"/>
      <c r="C233" s="44"/>
      <c r="D233" s="90"/>
      <c r="E233" s="68"/>
      <c r="F233" s="88"/>
      <c r="G233" s="88"/>
      <c r="H233" s="46"/>
    </row>
    <row r="234" spans="1:18" ht="15" customHeight="1" thickBot="1" x14ac:dyDescent="0.3">
      <c r="A234" s="30"/>
      <c r="B234" s="103"/>
      <c r="C234" s="103"/>
      <c r="D234" s="93"/>
      <c r="E234" s="91"/>
      <c r="F234" s="92"/>
      <c r="G234" s="92"/>
      <c r="H234" s="53"/>
    </row>
    <row r="235" spans="1:18" ht="14.4" thickBot="1" x14ac:dyDescent="0.3">
      <c r="A235" s="558" t="s">
        <v>91</v>
      </c>
      <c r="B235" s="559"/>
      <c r="C235" s="559"/>
      <c r="D235" s="559"/>
      <c r="E235" s="559"/>
      <c r="F235" s="553"/>
      <c r="G235" s="554"/>
      <c r="H235" s="95"/>
    </row>
    <row r="236" spans="1:18" ht="14.4" customHeight="1" x14ac:dyDescent="0.25">
      <c r="A236" s="68"/>
      <c r="B236" s="68"/>
      <c r="C236" s="68"/>
      <c r="D236" s="69"/>
      <c r="E236" s="68"/>
      <c r="F236" s="68"/>
      <c r="G236" s="68"/>
      <c r="H236" s="161"/>
    </row>
    <row r="237" spans="1:18" ht="14.4" customHeight="1" x14ac:dyDescent="0.25">
      <c r="A237" s="68"/>
      <c r="B237" s="68"/>
      <c r="C237" s="68"/>
      <c r="D237" s="69"/>
      <c r="E237" s="68"/>
      <c r="F237" s="68"/>
      <c r="G237" s="68"/>
      <c r="H237" s="161"/>
    </row>
    <row r="238" spans="1:18" ht="14.4" customHeight="1" x14ac:dyDescent="0.25">
      <c r="A238" s="111"/>
      <c r="B238" s="111"/>
      <c r="C238" s="161"/>
      <c r="D238" s="69"/>
      <c r="E238" s="68"/>
      <c r="F238" s="68"/>
      <c r="G238" s="68"/>
      <c r="H238" s="161"/>
    </row>
    <row r="239" spans="1:18" ht="14.4" customHeight="1" x14ac:dyDescent="0.25">
      <c r="A239" s="111"/>
      <c r="B239" s="111"/>
      <c r="C239" s="161"/>
      <c r="D239" s="112"/>
      <c r="E239" s="68"/>
      <c r="F239" s="68"/>
      <c r="G239" s="68"/>
      <c r="H239" s="161"/>
    </row>
    <row r="240" spans="1:18" ht="14.4" customHeight="1" x14ac:dyDescent="0.25">
      <c r="A240" s="111"/>
      <c r="B240" s="111"/>
      <c r="C240" s="161"/>
      <c r="D240" s="69"/>
      <c r="E240" s="68"/>
      <c r="F240" s="68"/>
      <c r="G240" s="68"/>
      <c r="H240" s="161"/>
    </row>
    <row r="241" spans="1:18" ht="14.4" customHeight="1" x14ac:dyDescent="0.25">
      <c r="A241" s="68"/>
      <c r="B241" s="68"/>
      <c r="C241" s="68"/>
      <c r="D241" s="69"/>
      <c r="E241" s="68"/>
      <c r="F241" s="68"/>
      <c r="G241" s="68"/>
      <c r="H241" s="161"/>
    </row>
    <row r="242" spans="1:18" ht="14.4" customHeight="1" x14ac:dyDescent="0.25">
      <c r="A242" s="68"/>
      <c r="B242" s="68"/>
      <c r="C242" s="68"/>
      <c r="D242" s="69"/>
      <c r="E242" s="68"/>
      <c r="F242" s="68"/>
      <c r="G242" s="68"/>
      <c r="H242" s="161"/>
    </row>
    <row r="243" spans="1:18" ht="14.4" customHeight="1" x14ac:dyDescent="0.25">
      <c r="A243" s="68"/>
      <c r="B243" s="68"/>
      <c r="C243" s="68"/>
      <c r="D243" s="110"/>
      <c r="E243" s="68"/>
      <c r="F243" s="68"/>
      <c r="G243" s="68"/>
      <c r="H243" s="161"/>
    </row>
    <row r="244" spans="1:18" ht="14.4" customHeight="1" x14ac:dyDescent="0.25">
      <c r="A244" s="68"/>
      <c r="B244" s="68"/>
      <c r="C244" s="68"/>
      <c r="D244" s="110"/>
      <c r="E244" s="68"/>
      <c r="F244" s="68"/>
      <c r="G244" s="68"/>
      <c r="H244" s="161"/>
    </row>
    <row r="245" spans="1:18" ht="14.4" customHeight="1" x14ac:dyDescent="0.25">
      <c r="A245" s="68"/>
      <c r="B245" s="68"/>
      <c r="C245" s="68"/>
      <c r="D245" s="110"/>
      <c r="E245" s="68"/>
      <c r="F245" s="68"/>
      <c r="G245" s="68"/>
      <c r="H245" s="161"/>
      <c r="L245" s="162"/>
      <c r="N245" s="162"/>
      <c r="O245" s="162"/>
      <c r="P245" s="163"/>
      <c r="Q245" s="163"/>
      <c r="R245" s="163"/>
    </row>
    <row r="246" spans="1:18" ht="14.4" customHeight="1" x14ac:dyDescent="0.25">
      <c r="A246" s="68"/>
      <c r="B246" s="68"/>
      <c r="C246" s="68"/>
      <c r="D246" s="69"/>
      <c r="E246" s="68"/>
      <c r="F246" s="68"/>
      <c r="G246" s="68"/>
      <c r="H246" s="161"/>
      <c r="L246" s="164"/>
      <c r="N246" s="164"/>
      <c r="O246" s="164"/>
      <c r="P246" s="165"/>
      <c r="Q246" s="166"/>
      <c r="R246" s="165"/>
    </row>
    <row r="247" spans="1:18" ht="14.4" customHeight="1" x14ac:dyDescent="0.25">
      <c r="A247" s="68"/>
      <c r="B247" s="68"/>
      <c r="C247" s="68"/>
      <c r="D247" s="69"/>
      <c r="E247" s="68"/>
      <c r="F247" s="68"/>
      <c r="G247" s="68"/>
      <c r="H247" s="161"/>
      <c r="L247" s="164"/>
      <c r="N247" s="164"/>
      <c r="O247" s="164"/>
      <c r="P247" s="163"/>
      <c r="Q247" s="167"/>
      <c r="R247" s="165"/>
    </row>
    <row r="248" spans="1:18" ht="14.4" customHeight="1" x14ac:dyDescent="0.25">
      <c r="A248" s="68"/>
      <c r="B248" s="68"/>
      <c r="C248" s="68"/>
      <c r="D248" s="69"/>
      <c r="E248" s="68"/>
      <c r="F248" s="68"/>
      <c r="G248" s="68"/>
      <c r="H248" s="161"/>
      <c r="L248" s="164"/>
      <c r="N248" s="164"/>
      <c r="O248" s="164"/>
      <c r="P248" s="163"/>
      <c r="Q248" s="167"/>
      <c r="R248" s="165"/>
    </row>
    <row r="249" spans="1:18" ht="14.4" customHeight="1" x14ac:dyDescent="0.25">
      <c r="A249" s="68"/>
      <c r="B249" s="68"/>
      <c r="C249" s="68"/>
      <c r="D249" s="110"/>
      <c r="E249" s="68"/>
      <c r="F249" s="68"/>
      <c r="G249" s="68"/>
      <c r="H249" s="161"/>
      <c r="L249" s="164"/>
      <c r="N249" s="164"/>
      <c r="O249" s="164"/>
      <c r="P249" s="165"/>
      <c r="Q249" s="166"/>
      <c r="R249" s="165"/>
    </row>
    <row r="250" spans="1:18" ht="14.4" customHeight="1" x14ac:dyDescent="0.25">
      <c r="A250" s="68"/>
      <c r="B250" s="68"/>
      <c r="C250" s="68"/>
      <c r="D250" s="110"/>
      <c r="E250" s="68"/>
      <c r="F250" s="68"/>
      <c r="G250" s="68"/>
      <c r="H250" s="161"/>
      <c r="L250" s="164"/>
      <c r="N250" s="164"/>
      <c r="O250" s="164"/>
      <c r="P250" s="163"/>
      <c r="Q250" s="166"/>
      <c r="R250" s="165"/>
    </row>
    <row r="251" spans="1:18" ht="14.4" customHeight="1" x14ac:dyDescent="0.25">
      <c r="A251" s="68"/>
      <c r="B251" s="68"/>
      <c r="C251" s="68"/>
      <c r="D251" s="110"/>
      <c r="E251" s="68"/>
      <c r="F251" s="68"/>
      <c r="G251" s="68"/>
      <c r="H251" s="161"/>
      <c r="L251" s="164"/>
      <c r="N251" s="164"/>
      <c r="O251" s="164"/>
      <c r="P251" s="163"/>
      <c r="Q251" s="166"/>
      <c r="R251" s="165"/>
    </row>
    <row r="252" spans="1:18" ht="14.4" customHeight="1" x14ac:dyDescent="0.25">
      <c r="A252" s="68"/>
      <c r="B252" s="68"/>
      <c r="C252" s="68"/>
      <c r="D252" s="110"/>
      <c r="E252" s="68"/>
      <c r="F252" s="68"/>
      <c r="G252" s="68"/>
      <c r="H252" s="161"/>
      <c r="L252" s="164"/>
      <c r="N252" s="164"/>
      <c r="O252" s="164"/>
      <c r="P252" s="165"/>
      <c r="Q252" s="166"/>
      <c r="R252" s="165"/>
    </row>
    <row r="253" spans="1:18" ht="14.4" customHeight="1" x14ac:dyDescent="0.25">
      <c r="A253" s="68"/>
      <c r="B253" s="68"/>
      <c r="C253" s="68"/>
      <c r="D253" s="69"/>
      <c r="E253" s="68"/>
      <c r="F253" s="68"/>
      <c r="G253" s="68"/>
      <c r="H253" s="161"/>
      <c r="L253" s="164"/>
      <c r="N253" s="164"/>
      <c r="O253" s="164"/>
      <c r="P253" s="163"/>
      <c r="Q253" s="167"/>
      <c r="R253" s="165"/>
    </row>
    <row r="254" spans="1:18" ht="14.4" customHeight="1" x14ac:dyDescent="0.25">
      <c r="A254" s="68"/>
      <c r="B254" s="68"/>
      <c r="C254" s="68"/>
      <c r="D254" s="69"/>
      <c r="E254" s="68"/>
      <c r="F254" s="68"/>
      <c r="G254" s="68"/>
      <c r="H254" s="161"/>
      <c r="L254" s="164"/>
      <c r="N254" s="164"/>
      <c r="O254" s="164"/>
      <c r="P254" s="163"/>
      <c r="Q254" s="167"/>
      <c r="R254" s="165"/>
    </row>
    <row r="255" spans="1:18" ht="14.4" customHeight="1" x14ac:dyDescent="0.25">
      <c r="A255" s="68"/>
      <c r="B255" s="68"/>
      <c r="C255" s="68"/>
      <c r="D255" s="69"/>
      <c r="E255" s="68"/>
      <c r="F255" s="68"/>
      <c r="G255" s="68"/>
      <c r="H255" s="161"/>
      <c r="L255" s="164"/>
      <c r="N255" s="164"/>
      <c r="O255" s="164"/>
      <c r="P255" s="163"/>
      <c r="Q255" s="167"/>
      <c r="R255" s="165"/>
    </row>
    <row r="256" spans="1:18" ht="14.4" customHeight="1" x14ac:dyDescent="0.25">
      <c r="A256" s="68"/>
      <c r="B256" s="68"/>
      <c r="C256" s="68"/>
      <c r="D256" s="69"/>
      <c r="E256" s="68"/>
      <c r="F256" s="68"/>
      <c r="G256" s="68"/>
      <c r="H256" s="161"/>
      <c r="L256" s="164"/>
      <c r="N256" s="164"/>
      <c r="O256" s="164"/>
      <c r="P256" s="163"/>
      <c r="Q256" s="167"/>
      <c r="R256" s="165"/>
    </row>
    <row r="257" spans="1:18" ht="14.4" customHeight="1" x14ac:dyDescent="0.25">
      <c r="A257" s="68"/>
      <c r="B257" s="68"/>
      <c r="C257" s="68"/>
      <c r="D257" s="69"/>
      <c r="E257" s="68"/>
      <c r="F257" s="68"/>
      <c r="G257" s="68"/>
      <c r="H257" s="161"/>
      <c r="L257" s="164"/>
      <c r="N257" s="164"/>
      <c r="O257" s="164"/>
      <c r="P257" s="163"/>
      <c r="Q257" s="167"/>
      <c r="R257" s="165"/>
    </row>
    <row r="258" spans="1:18" ht="14.4" customHeight="1" x14ac:dyDescent="0.3">
      <c r="A258" s="68"/>
      <c r="B258" s="68"/>
      <c r="C258" s="68"/>
      <c r="D258" s="69"/>
      <c r="E258" s="68"/>
      <c r="F258" s="68"/>
      <c r="G258" s="68"/>
      <c r="H258" s="161"/>
      <c r="M258" s="168"/>
      <c r="N258" s="168"/>
      <c r="O258" s="168"/>
      <c r="P258" s="169"/>
      <c r="Q258" s="169"/>
      <c r="R258" s="169"/>
    </row>
    <row r="259" spans="1:18" ht="14.4" customHeight="1" x14ac:dyDescent="0.25">
      <c r="A259" s="68"/>
      <c r="B259" s="68"/>
      <c r="C259" s="68"/>
      <c r="D259" s="69"/>
      <c r="E259" s="68"/>
      <c r="F259" s="68"/>
      <c r="G259" s="68"/>
      <c r="H259" s="161"/>
      <c r="R259" s="145"/>
    </row>
    <row r="260" spans="1:18" ht="14.4" customHeight="1" x14ac:dyDescent="0.25">
      <c r="A260" s="68"/>
      <c r="B260" s="68"/>
      <c r="C260" s="68"/>
      <c r="D260" s="69"/>
      <c r="E260" s="68"/>
      <c r="F260" s="68"/>
      <c r="G260" s="68"/>
      <c r="H260" s="161"/>
    </row>
    <row r="261" spans="1:18" ht="14.4" customHeight="1" x14ac:dyDescent="0.25">
      <c r="A261" s="68"/>
      <c r="B261" s="68"/>
      <c r="C261" s="68"/>
      <c r="D261" s="69"/>
      <c r="E261" s="68"/>
      <c r="F261" s="68"/>
      <c r="G261" s="68"/>
      <c r="H261" s="161"/>
    </row>
    <row r="262" spans="1:18" ht="14.4" customHeight="1" x14ac:dyDescent="0.25">
      <c r="A262" s="68"/>
      <c r="B262" s="68"/>
      <c r="C262" s="68"/>
      <c r="D262" s="69"/>
      <c r="E262" s="68"/>
      <c r="F262" s="68"/>
      <c r="G262" s="68"/>
      <c r="H262" s="161"/>
      <c r="L262" s="162"/>
      <c r="M262" s="162"/>
      <c r="N262" s="162"/>
      <c r="O262" s="163"/>
      <c r="P262" s="163"/>
      <c r="Q262" s="163"/>
      <c r="R262" s="163" t="s">
        <v>451</v>
      </c>
    </row>
    <row r="263" spans="1:18" ht="14.4" customHeight="1" x14ac:dyDescent="0.25">
      <c r="A263" s="68"/>
      <c r="B263" s="68"/>
      <c r="C263" s="68"/>
      <c r="D263" s="69"/>
      <c r="E263" s="68"/>
      <c r="F263" s="68"/>
      <c r="G263" s="68"/>
      <c r="H263" s="161"/>
      <c r="L263" s="164"/>
      <c r="M263" s="164"/>
      <c r="N263" s="164"/>
      <c r="O263" s="166"/>
      <c r="P263" s="166"/>
      <c r="Q263" s="167"/>
      <c r="R263" s="167">
        <v>140000</v>
      </c>
    </row>
    <row r="264" spans="1:18" ht="14.4" customHeight="1" x14ac:dyDescent="0.25">
      <c r="A264" s="68"/>
      <c r="B264" s="68"/>
      <c r="C264" s="68"/>
      <c r="D264" s="69"/>
      <c r="E264" s="68"/>
      <c r="F264" s="68"/>
      <c r="G264" s="68"/>
      <c r="H264" s="161"/>
      <c r="L264" s="164"/>
      <c r="M264" s="164"/>
      <c r="N264" s="164"/>
      <c r="O264" s="166"/>
      <c r="P264" s="166"/>
      <c r="Q264" s="167"/>
      <c r="R264" s="167">
        <v>46400</v>
      </c>
    </row>
    <row r="265" spans="1:18" ht="14.4" customHeight="1" x14ac:dyDescent="0.25">
      <c r="A265" s="68"/>
      <c r="B265" s="68"/>
      <c r="C265" s="68"/>
      <c r="D265" s="69"/>
      <c r="E265" s="68"/>
      <c r="F265" s="68"/>
      <c r="G265" s="68"/>
      <c r="H265" s="161"/>
      <c r="L265" s="164"/>
      <c r="M265" s="164"/>
      <c r="N265" s="164"/>
      <c r="O265" s="166"/>
      <c r="P265" s="166"/>
      <c r="Q265" s="167"/>
      <c r="R265" s="167">
        <v>124000</v>
      </c>
    </row>
    <row r="266" spans="1:18" ht="14.4" customHeight="1" x14ac:dyDescent="0.25">
      <c r="A266" s="68"/>
      <c r="B266" s="68"/>
      <c r="C266" s="68"/>
      <c r="D266" s="69"/>
      <c r="E266" s="68"/>
      <c r="F266" s="68"/>
      <c r="G266" s="68"/>
      <c r="H266" s="161"/>
      <c r="L266" s="164"/>
      <c r="M266" s="164"/>
      <c r="N266" s="164"/>
      <c r="O266" s="166"/>
      <c r="P266" s="166"/>
      <c r="Q266" s="167"/>
      <c r="R266" s="167">
        <v>26400</v>
      </c>
    </row>
    <row r="267" spans="1:18" ht="14.4" customHeight="1" x14ac:dyDescent="0.25">
      <c r="A267" s="68"/>
      <c r="B267" s="68"/>
      <c r="C267" s="68"/>
      <c r="D267" s="69"/>
      <c r="E267" s="68"/>
      <c r="F267" s="68"/>
      <c r="G267" s="68"/>
      <c r="H267" s="161"/>
      <c r="L267" s="164"/>
      <c r="M267" s="164"/>
      <c r="N267" s="164"/>
      <c r="O267" s="166"/>
      <c r="P267" s="166"/>
      <c r="Q267" s="167"/>
      <c r="R267" s="167">
        <v>90000</v>
      </c>
    </row>
    <row r="268" spans="1:18" ht="14.4" customHeight="1" x14ac:dyDescent="0.25">
      <c r="A268" s="68"/>
      <c r="B268" s="68"/>
      <c r="C268" s="68"/>
      <c r="D268" s="69"/>
      <c r="E268" s="68"/>
      <c r="F268" s="68"/>
      <c r="G268" s="68"/>
      <c r="H268" s="161"/>
      <c r="L268" s="164"/>
      <c r="M268" s="164"/>
      <c r="N268" s="164"/>
      <c r="O268" s="166"/>
      <c r="P268" s="166"/>
      <c r="Q268" s="167"/>
      <c r="R268" s="167">
        <v>38400</v>
      </c>
    </row>
    <row r="269" spans="1:18" ht="14.4" customHeight="1" x14ac:dyDescent="0.25">
      <c r="A269" s="68"/>
      <c r="B269" s="68"/>
      <c r="C269" s="68"/>
      <c r="D269" s="69"/>
      <c r="E269" s="68"/>
      <c r="F269" s="68"/>
      <c r="G269" s="68"/>
      <c r="H269" s="161"/>
      <c r="L269" s="164"/>
      <c r="M269" s="164"/>
      <c r="N269" s="164"/>
      <c r="O269" s="166"/>
      <c r="P269" s="166"/>
      <c r="Q269" s="167"/>
      <c r="R269" s="167">
        <v>9200</v>
      </c>
    </row>
    <row r="270" spans="1:18" ht="14.4" customHeight="1" x14ac:dyDescent="0.25">
      <c r="A270" s="68"/>
      <c r="B270" s="68"/>
      <c r="C270" s="68"/>
      <c r="D270" s="69"/>
      <c r="E270" s="68"/>
      <c r="F270" s="68"/>
      <c r="G270" s="68"/>
      <c r="H270" s="161"/>
      <c r="L270" s="164"/>
      <c r="M270" s="164"/>
      <c r="N270" s="164"/>
      <c r="O270" s="166"/>
      <c r="P270" s="166"/>
      <c r="Q270" s="167"/>
      <c r="R270" s="167">
        <v>60000</v>
      </c>
    </row>
    <row r="271" spans="1:18" ht="14.4" customHeight="1" x14ac:dyDescent="0.25">
      <c r="A271" s="68"/>
      <c r="B271" s="68"/>
      <c r="C271" s="68"/>
      <c r="D271" s="69"/>
      <c r="E271" s="68"/>
      <c r="F271" s="68"/>
      <c r="G271" s="68"/>
      <c r="H271" s="161"/>
      <c r="L271" s="164"/>
      <c r="M271" s="164"/>
      <c r="N271" s="164"/>
      <c r="O271" s="166"/>
      <c r="P271" s="166"/>
      <c r="Q271" s="166"/>
      <c r="R271" s="167">
        <v>10400</v>
      </c>
    </row>
    <row r="272" spans="1:18" ht="14.4" customHeight="1" x14ac:dyDescent="0.25">
      <c r="A272" s="68"/>
      <c r="B272" s="68"/>
      <c r="C272" s="68"/>
      <c r="D272" s="69"/>
      <c r="E272" s="68"/>
      <c r="F272" s="68"/>
      <c r="G272" s="68"/>
      <c r="H272" s="161"/>
      <c r="L272" s="164"/>
      <c r="M272" s="164"/>
      <c r="N272" s="164"/>
      <c r="O272" s="166"/>
      <c r="P272" s="166"/>
      <c r="Q272" s="166"/>
      <c r="R272" s="167">
        <v>21600</v>
      </c>
    </row>
    <row r="273" spans="1:18" ht="14.4" customHeight="1" x14ac:dyDescent="0.25">
      <c r="A273" s="68"/>
      <c r="B273" s="68"/>
      <c r="C273" s="68"/>
      <c r="D273" s="69"/>
      <c r="E273" s="68"/>
      <c r="F273" s="68"/>
      <c r="G273" s="68"/>
      <c r="H273" s="161"/>
      <c r="L273" s="164"/>
      <c r="M273" s="164"/>
      <c r="N273" s="164"/>
      <c r="O273" s="166"/>
      <c r="P273" s="166"/>
      <c r="Q273" s="166"/>
      <c r="R273" s="167">
        <v>19000</v>
      </c>
    </row>
    <row r="274" spans="1:18" ht="14.4" customHeight="1" x14ac:dyDescent="0.25">
      <c r="A274" s="68"/>
      <c r="B274" s="68"/>
      <c r="C274" s="68"/>
      <c r="D274" s="69"/>
      <c r="E274" s="68"/>
      <c r="F274" s="68"/>
      <c r="G274" s="68"/>
      <c r="H274" s="161"/>
      <c r="L274" s="164"/>
      <c r="M274" s="164"/>
      <c r="N274" s="164"/>
      <c r="O274" s="166"/>
      <c r="P274" s="166"/>
      <c r="Q274" s="167"/>
      <c r="R274" s="167">
        <v>22800</v>
      </c>
    </row>
    <row r="275" spans="1:18" ht="14.4" customHeight="1" x14ac:dyDescent="0.25">
      <c r="A275" s="68"/>
      <c r="B275" s="68"/>
      <c r="C275" s="68"/>
      <c r="D275" s="69"/>
      <c r="E275" s="68"/>
      <c r="F275" s="68"/>
      <c r="G275" s="68"/>
      <c r="H275" s="161"/>
      <c r="L275" s="164"/>
      <c r="M275" s="164"/>
      <c r="N275" s="164"/>
      <c r="O275" s="166"/>
      <c r="P275" s="166"/>
      <c r="Q275" s="167"/>
      <c r="R275" s="167">
        <v>41600</v>
      </c>
    </row>
    <row r="276" spans="1:18" ht="14.4" customHeight="1" x14ac:dyDescent="0.25">
      <c r="A276" s="68"/>
      <c r="B276" s="68"/>
      <c r="C276" s="68"/>
      <c r="D276" s="69"/>
      <c r="E276" s="68"/>
      <c r="F276" s="68"/>
      <c r="G276" s="68"/>
      <c r="H276" s="161"/>
      <c r="L276" s="164"/>
      <c r="M276" s="164"/>
      <c r="N276" s="164"/>
      <c r="O276" s="166"/>
      <c r="P276" s="166"/>
      <c r="Q276" s="167"/>
      <c r="R276" s="167">
        <v>24800</v>
      </c>
    </row>
    <row r="277" spans="1:18" ht="14.4" customHeight="1" x14ac:dyDescent="0.25">
      <c r="A277" s="68"/>
      <c r="B277" s="68"/>
      <c r="C277" s="68"/>
      <c r="D277" s="69"/>
      <c r="E277" s="68"/>
      <c r="F277" s="68"/>
      <c r="G277" s="68"/>
      <c r="H277" s="161"/>
      <c r="L277" s="164"/>
      <c r="M277" s="164"/>
      <c r="N277" s="164"/>
      <c r="O277" s="166"/>
      <c r="P277" s="166"/>
      <c r="Q277" s="167"/>
      <c r="R277" s="167">
        <v>14400</v>
      </c>
    </row>
    <row r="278" spans="1:18" ht="14.4" customHeight="1" x14ac:dyDescent="0.25">
      <c r="A278" s="68"/>
      <c r="B278" s="68"/>
      <c r="C278" s="68"/>
      <c r="D278" s="69"/>
      <c r="E278" s="68"/>
      <c r="F278" s="68"/>
      <c r="G278" s="68"/>
      <c r="H278" s="161"/>
      <c r="L278" s="164"/>
      <c r="M278" s="164"/>
      <c r="N278" s="164"/>
      <c r="O278" s="166"/>
      <c r="P278" s="166"/>
      <c r="Q278" s="167"/>
      <c r="R278" s="167">
        <v>10400</v>
      </c>
    </row>
    <row r="279" spans="1:18" ht="14.4" customHeight="1" x14ac:dyDescent="0.25">
      <c r="A279" s="68"/>
      <c r="B279" s="68"/>
      <c r="C279" s="68"/>
      <c r="D279" s="69"/>
      <c r="E279" s="68"/>
      <c r="F279" s="68"/>
      <c r="G279" s="68"/>
      <c r="H279" s="161"/>
      <c r="L279" s="164"/>
      <c r="M279" s="164"/>
      <c r="N279" s="164"/>
      <c r="O279" s="166"/>
      <c r="P279" s="166"/>
      <c r="Q279" s="167"/>
      <c r="R279" s="167">
        <v>330000</v>
      </c>
    </row>
    <row r="280" spans="1:18" ht="14.4" customHeight="1" x14ac:dyDescent="0.25">
      <c r="A280" s="68"/>
      <c r="B280" s="68"/>
      <c r="C280" s="68"/>
      <c r="D280" s="69"/>
      <c r="E280" s="68"/>
      <c r="F280" s="68"/>
      <c r="G280" s="68"/>
      <c r="H280" s="161"/>
      <c r="L280" s="164"/>
      <c r="M280" s="164"/>
      <c r="N280" s="164"/>
      <c r="O280" s="166"/>
      <c r="P280" s="166"/>
      <c r="Q280" s="167"/>
      <c r="R280" s="167">
        <v>68000</v>
      </c>
    </row>
    <row r="281" spans="1:18" ht="14.4" customHeight="1" x14ac:dyDescent="0.25">
      <c r="A281" s="68"/>
      <c r="B281" s="68"/>
      <c r="C281" s="68"/>
      <c r="D281" s="69"/>
      <c r="E281" s="68"/>
      <c r="F281" s="68"/>
      <c r="G281" s="68"/>
      <c r="H281" s="161"/>
      <c r="L281" s="164"/>
      <c r="M281" s="164"/>
      <c r="N281" s="164"/>
      <c r="O281" s="166"/>
      <c r="P281" s="166"/>
      <c r="Q281" s="167"/>
      <c r="R281" s="167">
        <v>110000</v>
      </c>
    </row>
    <row r="282" spans="1:18" ht="14.4" customHeight="1" x14ac:dyDescent="0.25">
      <c r="A282" s="68"/>
      <c r="B282" s="68"/>
      <c r="C282" s="68"/>
      <c r="D282" s="69"/>
      <c r="E282" s="68"/>
      <c r="F282" s="68"/>
      <c r="G282" s="68"/>
      <c r="H282" s="161"/>
      <c r="L282" s="164"/>
      <c r="M282" s="164"/>
      <c r="N282" s="164"/>
      <c r="O282" s="166"/>
      <c r="P282" s="166"/>
      <c r="Q282" s="167"/>
      <c r="R282" s="167">
        <v>90000</v>
      </c>
    </row>
    <row r="283" spans="1:18" ht="14.4" customHeight="1" x14ac:dyDescent="0.25">
      <c r="A283" s="68"/>
      <c r="B283" s="68"/>
      <c r="C283" s="68"/>
      <c r="D283" s="69"/>
      <c r="E283" s="68"/>
      <c r="F283" s="68"/>
      <c r="G283" s="68"/>
      <c r="H283" s="161"/>
    </row>
    <row r="284" spans="1:18" ht="14.4" customHeight="1" x14ac:dyDescent="0.25">
      <c r="A284" s="68"/>
      <c r="B284" s="68"/>
      <c r="C284" s="68"/>
      <c r="D284" s="69"/>
      <c r="E284" s="68"/>
      <c r="F284" s="68"/>
      <c r="G284" s="68"/>
      <c r="H284" s="161"/>
    </row>
    <row r="285" spans="1:18" ht="14.4" customHeight="1" x14ac:dyDescent="0.25">
      <c r="A285" s="68"/>
      <c r="B285" s="68"/>
      <c r="C285" s="68"/>
      <c r="D285" s="69"/>
      <c r="E285" s="68"/>
      <c r="F285" s="68"/>
      <c r="G285" s="68"/>
      <c r="H285" s="161"/>
    </row>
    <row r="286" spans="1:18" ht="14.4" customHeight="1" x14ac:dyDescent="0.25">
      <c r="A286" s="68"/>
      <c r="B286" s="68"/>
      <c r="C286" s="68"/>
      <c r="D286" s="69"/>
      <c r="E286" s="68"/>
      <c r="F286" s="68"/>
      <c r="G286" s="68"/>
      <c r="H286" s="161"/>
    </row>
    <row r="287" spans="1:18" ht="14.4" customHeight="1" x14ac:dyDescent="0.25">
      <c r="A287" s="68"/>
      <c r="B287" s="68"/>
      <c r="C287" s="68"/>
      <c r="D287" s="69"/>
      <c r="E287" s="68"/>
      <c r="F287" s="68"/>
      <c r="G287" s="68"/>
      <c r="H287" s="161"/>
    </row>
    <row r="288" spans="1:18" ht="14.4" customHeight="1" x14ac:dyDescent="0.25">
      <c r="A288" s="68"/>
      <c r="B288" s="68"/>
      <c r="C288" s="68"/>
      <c r="D288" s="69"/>
      <c r="E288" s="68"/>
      <c r="F288" s="68"/>
      <c r="G288" s="68"/>
      <c r="H288" s="161"/>
    </row>
    <row r="289" spans="1:8" ht="14.4" customHeight="1" x14ac:dyDescent="0.25">
      <c r="A289" s="68"/>
      <c r="B289" s="68"/>
      <c r="C289" s="68"/>
      <c r="D289" s="69"/>
      <c r="E289" s="68"/>
      <c r="F289" s="68"/>
      <c r="G289" s="68"/>
      <c r="H289" s="161"/>
    </row>
    <row r="290" spans="1:8" ht="14.4" customHeight="1" x14ac:dyDescent="0.25">
      <c r="A290" s="68"/>
      <c r="B290" s="68"/>
      <c r="C290" s="68"/>
      <c r="D290" s="69"/>
      <c r="E290" s="68"/>
      <c r="F290" s="68"/>
      <c r="G290" s="68"/>
      <c r="H290" s="161"/>
    </row>
    <row r="291" spans="1:8" ht="14.4" customHeight="1" x14ac:dyDescent="0.25">
      <c r="A291" s="68"/>
      <c r="B291" s="68"/>
      <c r="C291" s="68"/>
      <c r="D291" s="69"/>
      <c r="E291" s="68"/>
      <c r="F291" s="68"/>
      <c r="G291" s="68"/>
      <c r="H291" s="161"/>
    </row>
    <row r="292" spans="1:8" ht="14.4" customHeight="1" x14ac:dyDescent="0.25">
      <c r="A292" s="68"/>
      <c r="B292" s="68"/>
      <c r="C292" s="68"/>
      <c r="D292" s="69"/>
      <c r="E292" s="68"/>
      <c r="F292" s="68"/>
      <c r="G292" s="68"/>
      <c r="H292" s="161"/>
    </row>
    <row r="293" spans="1:8" ht="14.4" customHeight="1" x14ac:dyDescent="0.25">
      <c r="A293" s="68"/>
      <c r="B293" s="68"/>
      <c r="C293" s="68"/>
      <c r="D293" s="69"/>
      <c r="E293" s="68"/>
      <c r="F293" s="68"/>
      <c r="G293" s="68"/>
      <c r="H293" s="161"/>
    </row>
    <row r="294" spans="1:8" ht="14.4" customHeight="1" x14ac:dyDescent="0.25">
      <c r="A294" s="68"/>
      <c r="B294" s="68"/>
      <c r="C294" s="68"/>
      <c r="D294" s="69"/>
      <c r="E294" s="68"/>
      <c r="F294" s="68"/>
      <c r="G294" s="68"/>
      <c r="H294" s="161"/>
    </row>
  </sheetData>
  <mergeCells count="28">
    <mergeCell ref="A178:A179"/>
    <mergeCell ref="B178:B179"/>
    <mergeCell ref="C178:C179"/>
    <mergeCell ref="A235:G235"/>
    <mergeCell ref="A177:H177"/>
    <mergeCell ref="A175:H175"/>
    <mergeCell ref="A176:H176"/>
    <mergeCell ref="A94:H94"/>
    <mergeCell ref="A174:G174"/>
    <mergeCell ref="A95:A96"/>
    <mergeCell ref="B95:B96"/>
    <mergeCell ref="C95:C96"/>
    <mergeCell ref="A92:H92"/>
    <mergeCell ref="A93:H93"/>
    <mergeCell ref="A1:H1"/>
    <mergeCell ref="A2:H2"/>
    <mergeCell ref="A3:H3"/>
    <mergeCell ref="A4:A5"/>
    <mergeCell ref="B4:B5"/>
    <mergeCell ref="C4:C5"/>
    <mergeCell ref="A51:A52"/>
    <mergeCell ref="B51:B52"/>
    <mergeCell ref="C51:C52"/>
    <mergeCell ref="A48:H48"/>
    <mergeCell ref="A49:H49"/>
    <mergeCell ref="A50:H50"/>
    <mergeCell ref="A91:G91"/>
    <mergeCell ref="A47:G47"/>
  </mergeCells>
  <phoneticPr fontId="11" type="noConversion"/>
  <pageMargins left="0.7" right="0.7" top="0.75" bottom="0.75" header="0.3" footer="0.3"/>
  <pageSetup paperSize="9" scale="34" orientation="portrait" r:id="rId1"/>
  <rowBreaks count="3" manualBreakCount="3">
    <brk id="47" max="7" man="1"/>
    <brk id="91" max="7" man="1"/>
    <brk id="174" max="6" man="1"/>
  </rowBreaks>
  <colBreaks count="1" manualBreakCount="1">
    <brk id="8" max="1048575" man="1"/>
  </colBreaks>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E9DA7D-F4D1-4070-9230-3669A6DD405D}">
  <sheetPr>
    <tabColor rgb="FF00B050"/>
  </sheetPr>
  <dimension ref="A1:L178"/>
  <sheetViews>
    <sheetView view="pageBreakPreview" topLeftCell="A28" zoomScaleNormal="85" zoomScaleSheetLayoutView="100" workbookViewId="0">
      <selection activeCell="A2" sqref="A2:H2"/>
    </sheetView>
  </sheetViews>
  <sheetFormatPr defaultColWidth="8.88671875" defaultRowHeight="13.8" x14ac:dyDescent="0.25"/>
  <cols>
    <col min="1" max="1" width="13.77734375" style="96" customWidth="1"/>
    <col min="2" max="2" width="15.77734375" style="96" customWidth="1"/>
    <col min="3" max="3" width="8.88671875" style="96"/>
    <col min="4" max="4" width="39" style="38" customWidth="1"/>
    <col min="5" max="5" width="8.88671875" style="96"/>
    <col min="6" max="6" width="13.21875" style="97" customWidth="1"/>
    <col min="7" max="7" width="15.21875" style="97" customWidth="1"/>
    <col min="8" max="8" width="22.77734375" style="97" customWidth="1"/>
    <col min="9" max="11" width="8.88671875" style="38"/>
    <col min="12" max="12" width="34.77734375" style="38" customWidth="1"/>
    <col min="13" max="16384" width="8.88671875" style="38"/>
  </cols>
  <sheetData>
    <row r="1" spans="1:8" x14ac:dyDescent="0.25">
      <c r="A1" s="511" t="s">
        <v>855</v>
      </c>
      <c r="B1" s="511"/>
      <c r="C1" s="511"/>
      <c r="D1" s="511"/>
      <c r="E1" s="511"/>
      <c r="F1" s="511"/>
      <c r="G1" s="511"/>
      <c r="H1" s="511"/>
    </row>
    <row r="2" spans="1:8" x14ac:dyDescent="0.25">
      <c r="A2" s="506" t="s">
        <v>1398</v>
      </c>
      <c r="B2" s="506"/>
      <c r="C2" s="506"/>
      <c r="D2" s="506"/>
      <c r="E2" s="506"/>
      <c r="F2" s="506"/>
      <c r="G2" s="506"/>
      <c r="H2" s="506"/>
    </row>
    <row r="3" spans="1:8" ht="14.4" thickBot="1" x14ac:dyDescent="0.3">
      <c r="A3" s="506" t="s">
        <v>452</v>
      </c>
      <c r="B3" s="506"/>
      <c r="C3" s="506"/>
      <c r="D3" s="506"/>
      <c r="E3" s="506"/>
      <c r="F3" s="506"/>
      <c r="G3" s="506"/>
      <c r="H3" s="506"/>
    </row>
    <row r="4" spans="1:8" ht="14.4" thickBot="1" x14ac:dyDescent="0.3">
      <c r="A4" s="495" t="s">
        <v>3</v>
      </c>
      <c r="B4" s="495" t="s">
        <v>4</v>
      </c>
      <c r="C4" s="495" t="s">
        <v>5</v>
      </c>
      <c r="D4" s="495" t="s">
        <v>6</v>
      </c>
      <c r="E4" s="495" t="s">
        <v>7</v>
      </c>
      <c r="F4" s="495" t="s">
        <v>8</v>
      </c>
      <c r="G4" s="514" t="s">
        <v>9</v>
      </c>
      <c r="H4" s="41" t="s">
        <v>10</v>
      </c>
    </row>
    <row r="5" spans="1:8" ht="14.4" thickBot="1" x14ac:dyDescent="0.3">
      <c r="A5" s="496"/>
      <c r="B5" s="496"/>
      <c r="C5" s="496"/>
      <c r="D5" s="496"/>
      <c r="E5" s="496"/>
      <c r="F5" s="496"/>
      <c r="G5" s="496"/>
      <c r="H5" s="43" t="s">
        <v>11</v>
      </c>
    </row>
    <row r="6" spans="1:8" x14ac:dyDescent="0.25">
      <c r="A6" s="10"/>
      <c r="B6" s="44"/>
      <c r="C6" s="44"/>
      <c r="D6" s="89" t="s">
        <v>453</v>
      </c>
      <c r="E6" s="44"/>
      <c r="F6" s="44"/>
      <c r="G6" s="104"/>
      <c r="H6" s="105"/>
    </row>
    <row r="7" spans="1:8" x14ac:dyDescent="0.25">
      <c r="A7" s="10"/>
      <c r="B7" s="44"/>
      <c r="C7" s="44"/>
      <c r="D7" s="90"/>
      <c r="E7" s="44"/>
      <c r="F7" s="44"/>
      <c r="G7" s="104"/>
      <c r="H7" s="105"/>
    </row>
    <row r="8" spans="1:8" x14ac:dyDescent="0.25">
      <c r="A8" s="79">
        <v>9.1</v>
      </c>
      <c r="B8" s="80" t="s">
        <v>454</v>
      </c>
      <c r="C8" s="44"/>
      <c r="D8" s="89" t="s">
        <v>455</v>
      </c>
      <c r="E8" s="44"/>
      <c r="F8" s="44"/>
      <c r="G8" s="104"/>
      <c r="H8" s="105"/>
    </row>
    <row r="9" spans="1:8" x14ac:dyDescent="0.25">
      <c r="A9" s="10"/>
      <c r="B9" s="44"/>
      <c r="C9" s="44"/>
      <c r="D9" s="90"/>
      <c r="E9" s="44"/>
      <c r="F9" s="44"/>
      <c r="G9" s="104"/>
      <c r="H9" s="105"/>
    </row>
    <row r="10" spans="1:8" x14ac:dyDescent="0.25">
      <c r="A10" s="10" t="s">
        <v>456</v>
      </c>
      <c r="B10" s="44" t="s">
        <v>457</v>
      </c>
      <c r="C10" s="44"/>
      <c r="D10" s="90" t="s">
        <v>843</v>
      </c>
      <c r="E10" s="44" t="s">
        <v>20</v>
      </c>
      <c r="F10" s="10">
        <v>24</v>
      </c>
      <c r="G10" s="104"/>
      <c r="H10" s="225"/>
    </row>
    <row r="11" spans="1:8" x14ac:dyDescent="0.25">
      <c r="A11" s="10"/>
      <c r="B11" s="44"/>
      <c r="C11" s="44"/>
      <c r="D11" s="90"/>
      <c r="E11" s="44"/>
      <c r="F11" s="10"/>
      <c r="G11" s="104"/>
      <c r="H11" s="105"/>
    </row>
    <row r="12" spans="1:8" ht="27.6" x14ac:dyDescent="0.25">
      <c r="A12" s="10" t="s">
        <v>458</v>
      </c>
      <c r="B12" s="44" t="s">
        <v>459</v>
      </c>
      <c r="C12" s="44"/>
      <c r="D12" s="90" t="s">
        <v>460</v>
      </c>
      <c r="E12" s="44" t="s">
        <v>20</v>
      </c>
      <c r="F12" s="10">
        <v>24</v>
      </c>
      <c r="G12" s="104"/>
      <c r="H12" s="225"/>
    </row>
    <row r="13" spans="1:8" x14ac:dyDescent="0.25">
      <c r="A13" s="10"/>
      <c r="B13" s="44"/>
      <c r="C13" s="44"/>
      <c r="D13" s="90"/>
      <c r="E13" s="44"/>
      <c r="F13" s="10"/>
      <c r="G13" s="104"/>
      <c r="H13" s="105"/>
    </row>
    <row r="14" spans="1:8" x14ac:dyDescent="0.25">
      <c r="A14" s="79">
        <v>9.1999999999999993</v>
      </c>
      <c r="B14" s="80" t="s">
        <v>461</v>
      </c>
      <c r="C14" s="44"/>
      <c r="D14" s="89" t="s">
        <v>462</v>
      </c>
      <c r="E14" s="44"/>
      <c r="F14" s="10"/>
      <c r="G14" s="104"/>
      <c r="H14" s="105"/>
    </row>
    <row r="15" spans="1:8" x14ac:dyDescent="0.25">
      <c r="A15" s="10"/>
      <c r="B15" s="44"/>
      <c r="C15" s="44"/>
      <c r="D15" s="90"/>
      <c r="E15" s="44"/>
      <c r="F15" s="10"/>
      <c r="G15" s="104"/>
      <c r="H15" s="105"/>
    </row>
    <row r="16" spans="1:8" ht="27.6" x14ac:dyDescent="0.25">
      <c r="A16" s="10" t="s">
        <v>1143</v>
      </c>
      <c r="B16" s="44" t="s">
        <v>464</v>
      </c>
      <c r="C16" s="44"/>
      <c r="D16" s="90" t="s">
        <v>465</v>
      </c>
      <c r="E16" s="44" t="s">
        <v>20</v>
      </c>
      <c r="F16" s="10">
        <v>24</v>
      </c>
      <c r="G16" s="104"/>
      <c r="H16" s="225"/>
    </row>
    <row r="17" spans="1:8" x14ac:dyDescent="0.25">
      <c r="A17" s="10"/>
      <c r="B17" s="44"/>
      <c r="C17" s="44"/>
      <c r="D17" s="90"/>
      <c r="E17" s="44"/>
      <c r="F17" s="10"/>
      <c r="G17" s="104"/>
      <c r="H17" s="105"/>
    </row>
    <row r="18" spans="1:8" ht="27.6" x14ac:dyDescent="0.25">
      <c r="A18" s="10" t="s">
        <v>1144</v>
      </c>
      <c r="B18" s="44" t="s">
        <v>467</v>
      </c>
      <c r="C18" s="44"/>
      <c r="D18" s="90" t="s">
        <v>468</v>
      </c>
      <c r="E18" s="44" t="s">
        <v>20</v>
      </c>
      <c r="F18" s="10">
        <v>24</v>
      </c>
      <c r="G18" s="104"/>
      <c r="H18" s="225"/>
    </row>
    <row r="19" spans="1:8" x14ac:dyDescent="0.25">
      <c r="A19" s="10"/>
      <c r="B19" s="44"/>
      <c r="C19" s="44"/>
      <c r="D19" s="90"/>
      <c r="E19" s="44"/>
      <c r="F19" s="10"/>
      <c r="G19" s="104"/>
      <c r="H19" s="105"/>
    </row>
    <row r="20" spans="1:8" x14ac:dyDescent="0.25">
      <c r="A20" s="79">
        <v>9.3000000000000007</v>
      </c>
      <c r="B20" s="80" t="s">
        <v>469</v>
      </c>
      <c r="C20" s="44"/>
      <c r="D20" s="89" t="s">
        <v>470</v>
      </c>
      <c r="E20" s="44"/>
      <c r="F20" s="10"/>
      <c r="G20" s="104"/>
      <c r="H20" s="105"/>
    </row>
    <row r="21" spans="1:8" x14ac:dyDescent="0.25">
      <c r="A21" s="10"/>
      <c r="B21" s="44"/>
      <c r="C21" s="44"/>
      <c r="D21" s="90"/>
      <c r="E21" s="44"/>
      <c r="F21" s="10"/>
      <c r="G21" s="104"/>
      <c r="H21" s="105"/>
    </row>
    <row r="22" spans="1:8" x14ac:dyDescent="0.25">
      <c r="A22" s="10" t="s">
        <v>463</v>
      </c>
      <c r="B22" s="44" t="s">
        <v>471</v>
      </c>
      <c r="C22" s="44"/>
      <c r="D22" s="90" t="s">
        <v>472</v>
      </c>
      <c r="E22" s="44" t="s">
        <v>20</v>
      </c>
      <c r="F22" s="10">
        <v>11</v>
      </c>
      <c r="G22" s="104"/>
      <c r="H22" s="225"/>
    </row>
    <row r="23" spans="1:8" x14ac:dyDescent="0.25">
      <c r="A23" s="10"/>
      <c r="B23" s="44"/>
      <c r="C23" s="44"/>
      <c r="D23" s="90"/>
      <c r="E23" s="44"/>
      <c r="F23" s="10"/>
      <c r="G23" s="104"/>
      <c r="H23" s="105"/>
    </row>
    <row r="24" spans="1:8" ht="27.6" x14ac:dyDescent="0.25">
      <c r="A24" s="10" t="s">
        <v>466</v>
      </c>
      <c r="B24" s="44" t="s">
        <v>473</v>
      </c>
      <c r="C24" s="44"/>
      <c r="D24" s="90" t="s">
        <v>474</v>
      </c>
      <c r="E24" s="44" t="s">
        <v>20</v>
      </c>
      <c r="F24" s="10">
        <v>11</v>
      </c>
      <c r="G24" s="104"/>
      <c r="H24" s="225"/>
    </row>
    <row r="25" spans="1:8" x14ac:dyDescent="0.25">
      <c r="A25" s="10"/>
      <c r="B25" s="44"/>
      <c r="C25" s="44"/>
      <c r="D25" s="90"/>
      <c r="E25" s="44"/>
      <c r="F25" s="10"/>
      <c r="G25" s="104"/>
      <c r="H25" s="105"/>
    </row>
    <row r="26" spans="1:8" ht="25.2" customHeight="1" x14ac:dyDescent="0.25">
      <c r="A26" s="10">
        <v>9.4</v>
      </c>
      <c r="B26" s="79" t="s">
        <v>475</v>
      </c>
      <c r="C26" s="10"/>
      <c r="D26" s="45" t="s">
        <v>476</v>
      </c>
      <c r="E26" s="10" t="s">
        <v>20</v>
      </c>
      <c r="F26" s="10">
        <v>2</v>
      </c>
      <c r="G26" s="106"/>
      <c r="H26" s="225"/>
    </row>
    <row r="27" spans="1:8" x14ac:dyDescent="0.25">
      <c r="A27" s="10"/>
      <c r="B27" s="44"/>
      <c r="C27" s="44"/>
      <c r="D27" s="90"/>
      <c r="E27" s="44"/>
      <c r="F27" s="44"/>
      <c r="G27" s="104"/>
      <c r="H27" s="105"/>
    </row>
    <row r="28" spans="1:8" ht="28.95" customHeight="1" x14ac:dyDescent="0.25">
      <c r="A28" s="79">
        <v>9.5</v>
      </c>
      <c r="B28" s="80" t="s">
        <v>477</v>
      </c>
      <c r="C28" s="44"/>
      <c r="D28" s="89" t="s">
        <v>478</v>
      </c>
      <c r="E28" s="44"/>
      <c r="F28" s="44"/>
      <c r="G28" s="104"/>
      <c r="H28" s="105"/>
    </row>
    <row r="29" spans="1:8" x14ac:dyDescent="0.25">
      <c r="A29" s="10"/>
      <c r="B29" s="44"/>
      <c r="C29" s="44"/>
      <c r="D29" s="90"/>
      <c r="E29" s="44"/>
      <c r="F29" s="44"/>
      <c r="G29" s="104"/>
      <c r="H29" s="105"/>
    </row>
    <row r="30" spans="1:8" ht="27.6" x14ac:dyDescent="0.25">
      <c r="A30" s="10" t="s">
        <v>1145</v>
      </c>
      <c r="B30" s="10" t="s">
        <v>479</v>
      </c>
      <c r="C30" s="10"/>
      <c r="D30" s="49" t="s">
        <v>480</v>
      </c>
      <c r="E30" s="44" t="s">
        <v>88</v>
      </c>
      <c r="F30" s="10" t="s">
        <v>440</v>
      </c>
      <c r="G30" s="104">
        <v>50000</v>
      </c>
      <c r="H30" s="225">
        <f>G30*F30</f>
        <v>50000</v>
      </c>
    </row>
    <row r="31" spans="1:8" x14ac:dyDescent="0.25">
      <c r="A31" s="10"/>
      <c r="B31" s="44"/>
      <c r="C31" s="44"/>
      <c r="D31" s="90"/>
      <c r="E31" s="44"/>
      <c r="F31" s="44"/>
      <c r="G31" s="44"/>
      <c r="H31" s="105"/>
    </row>
    <row r="32" spans="1:8" ht="27.6" x14ac:dyDescent="0.25">
      <c r="A32" s="10" t="s">
        <v>1146</v>
      </c>
      <c r="B32" s="44" t="s">
        <v>481</v>
      </c>
      <c r="C32" s="44"/>
      <c r="D32" s="90" t="s">
        <v>891</v>
      </c>
      <c r="E32" s="305" t="s">
        <v>65</v>
      </c>
      <c r="F32" s="44">
        <f>H30</f>
        <v>50000</v>
      </c>
      <c r="G32" s="107"/>
      <c r="H32" s="225"/>
    </row>
    <row r="33" spans="1:12" x14ac:dyDescent="0.25">
      <c r="A33" s="10"/>
      <c r="B33" s="44"/>
      <c r="C33" s="44"/>
      <c r="D33" s="90"/>
      <c r="E33" s="44"/>
      <c r="F33" s="44"/>
      <c r="G33" s="44"/>
      <c r="H33" s="105"/>
      <c r="L33" s="211"/>
    </row>
    <row r="34" spans="1:12" x14ac:dyDescent="0.25">
      <c r="A34" s="10"/>
      <c r="B34" s="44"/>
      <c r="C34" s="44"/>
      <c r="D34" s="45"/>
      <c r="E34" s="44"/>
      <c r="F34" s="44"/>
      <c r="G34" s="44"/>
      <c r="H34" s="105"/>
      <c r="L34" s="210"/>
    </row>
    <row r="35" spans="1:12" x14ac:dyDescent="0.25">
      <c r="A35" s="10"/>
      <c r="B35" s="44"/>
      <c r="C35" s="44"/>
      <c r="D35" s="90"/>
      <c r="E35" s="44"/>
      <c r="F35" s="44"/>
      <c r="G35" s="44"/>
      <c r="H35" s="105"/>
      <c r="L35" s="210"/>
    </row>
    <row r="36" spans="1:12" x14ac:dyDescent="0.25">
      <c r="A36" s="10"/>
      <c r="B36" s="44"/>
      <c r="C36" s="44"/>
      <c r="D36" s="90"/>
      <c r="E36" s="44"/>
      <c r="F36" s="44"/>
      <c r="G36" s="104"/>
      <c r="H36" s="105"/>
      <c r="L36" s="210"/>
    </row>
    <row r="37" spans="1:12" x14ac:dyDescent="0.25">
      <c r="A37" s="10"/>
      <c r="B37" s="44"/>
      <c r="C37" s="44"/>
      <c r="D37" s="90"/>
      <c r="E37" s="44"/>
      <c r="F37" s="44"/>
      <c r="G37" s="104"/>
      <c r="H37" s="105"/>
      <c r="L37" s="210"/>
    </row>
    <row r="38" spans="1:12" x14ac:dyDescent="0.25">
      <c r="A38" s="10"/>
      <c r="B38" s="44"/>
      <c r="C38" s="44"/>
      <c r="D38" s="90"/>
      <c r="E38" s="44"/>
      <c r="F38" s="44"/>
      <c r="G38" s="104"/>
      <c r="H38" s="105"/>
      <c r="L38" s="210"/>
    </row>
    <row r="39" spans="1:12" x14ac:dyDescent="0.25">
      <c r="A39" s="10"/>
      <c r="B39" s="44"/>
      <c r="C39" s="44"/>
      <c r="D39" s="90"/>
      <c r="E39" s="44"/>
      <c r="F39" s="44"/>
      <c r="G39" s="104"/>
      <c r="H39" s="105"/>
      <c r="L39" s="210"/>
    </row>
    <row r="40" spans="1:12" x14ac:dyDescent="0.25">
      <c r="A40" s="10"/>
      <c r="B40" s="44"/>
      <c r="C40" s="44"/>
      <c r="D40" s="90"/>
      <c r="E40" s="44"/>
      <c r="F40" s="44"/>
      <c r="G40" s="104"/>
      <c r="H40" s="105"/>
      <c r="L40" s="210"/>
    </row>
    <row r="41" spans="1:12" x14ac:dyDescent="0.25">
      <c r="A41" s="10"/>
      <c r="B41" s="44"/>
      <c r="C41" s="44"/>
      <c r="D41" s="90"/>
      <c r="E41" s="44"/>
      <c r="F41" s="217"/>
      <c r="G41" s="104"/>
      <c r="H41" s="105"/>
      <c r="L41" s="210"/>
    </row>
    <row r="42" spans="1:12" x14ac:dyDescent="0.25">
      <c r="A42" s="10"/>
      <c r="B42" s="44"/>
      <c r="C42" s="44"/>
      <c r="D42" s="90"/>
      <c r="E42" s="44"/>
      <c r="F42" s="44"/>
      <c r="G42" s="44"/>
      <c r="H42" s="105"/>
    </row>
    <row r="43" spans="1:12" x14ac:dyDescent="0.25">
      <c r="A43" s="10"/>
      <c r="B43" s="44"/>
      <c r="C43" s="44"/>
      <c r="D43" s="90"/>
      <c r="E43" s="44"/>
      <c r="F43" s="44"/>
      <c r="G43" s="44"/>
      <c r="H43" s="105"/>
    </row>
    <row r="44" spans="1:12" x14ac:dyDescent="0.25">
      <c r="A44" s="10"/>
      <c r="B44" s="44"/>
      <c r="C44" s="44"/>
      <c r="D44" s="90"/>
      <c r="E44" s="44"/>
      <c r="F44" s="44"/>
      <c r="G44" s="44"/>
      <c r="H44" s="105"/>
    </row>
    <row r="45" spans="1:12" ht="30.6" customHeight="1" thickBot="1" x14ac:dyDescent="0.3">
      <c r="A45" s="30"/>
      <c r="B45" s="103"/>
      <c r="C45" s="103"/>
      <c r="D45" s="93"/>
      <c r="E45" s="103"/>
      <c r="F45" s="103"/>
      <c r="G45" s="103"/>
      <c r="H45" s="108"/>
    </row>
    <row r="46" spans="1:12" ht="14.4" thickBot="1" x14ac:dyDescent="0.3">
      <c r="A46" s="502" t="s">
        <v>91</v>
      </c>
      <c r="B46" s="503"/>
      <c r="C46" s="503"/>
      <c r="D46" s="503"/>
      <c r="E46" s="503"/>
      <c r="F46" s="503"/>
      <c r="G46" s="504"/>
      <c r="H46" s="109"/>
    </row>
    <row r="47" spans="1:12" x14ac:dyDescent="0.25">
      <c r="A47" s="68"/>
      <c r="B47" s="68"/>
      <c r="C47" s="68"/>
      <c r="D47" s="110"/>
      <c r="E47" s="257"/>
      <c r="F47" s="68"/>
      <c r="G47" s="68"/>
      <c r="H47" s="68"/>
    </row>
    <row r="48" spans="1:12" x14ac:dyDescent="0.25">
      <c r="A48" s="68"/>
      <c r="B48" s="68"/>
      <c r="C48" s="68"/>
      <c r="D48" s="69"/>
      <c r="E48" s="68"/>
      <c r="F48" s="68"/>
      <c r="G48" s="68"/>
      <c r="H48" s="68"/>
    </row>
    <row r="49" spans="1:8" x14ac:dyDescent="0.25">
      <c r="A49" s="68"/>
      <c r="B49" s="68"/>
      <c r="C49" s="68"/>
      <c r="D49" s="69"/>
      <c r="E49" s="68"/>
      <c r="F49" s="68"/>
      <c r="G49" s="68"/>
      <c r="H49" s="68"/>
    </row>
    <row r="50" spans="1:8" x14ac:dyDescent="0.25">
      <c r="A50" s="68"/>
      <c r="B50" s="68"/>
      <c r="C50" s="68"/>
      <c r="D50" s="69"/>
      <c r="E50" s="68"/>
      <c r="F50" s="68"/>
      <c r="G50" s="68"/>
      <c r="H50" s="68"/>
    </row>
    <row r="51" spans="1:8" x14ac:dyDescent="0.25">
      <c r="A51" s="68"/>
      <c r="B51" s="68"/>
      <c r="C51" s="68"/>
      <c r="D51" s="69"/>
      <c r="E51" s="68"/>
      <c r="F51" s="68"/>
      <c r="G51" s="68"/>
      <c r="H51" s="68"/>
    </row>
    <row r="52" spans="1:8" x14ac:dyDescent="0.25">
      <c r="A52" s="68"/>
      <c r="B52" s="68"/>
      <c r="C52" s="68"/>
      <c r="D52" s="69"/>
      <c r="E52" s="68"/>
      <c r="F52" s="68"/>
      <c r="G52" s="68"/>
      <c r="H52" s="68"/>
    </row>
    <row r="53" spans="1:8" x14ac:dyDescent="0.25">
      <c r="A53" s="68"/>
      <c r="B53" s="68"/>
      <c r="C53" s="68"/>
      <c r="D53" s="69"/>
      <c r="E53" s="68"/>
      <c r="F53" s="68"/>
      <c r="G53" s="68"/>
      <c r="H53" s="68"/>
    </row>
    <row r="54" spans="1:8" x14ac:dyDescent="0.25">
      <c r="A54" s="68"/>
      <c r="B54" s="68"/>
      <c r="C54" s="68"/>
      <c r="D54" s="69"/>
      <c r="E54" s="68"/>
      <c r="F54" s="68"/>
      <c r="G54" s="68"/>
      <c r="H54" s="68"/>
    </row>
    <row r="55" spans="1:8" x14ac:dyDescent="0.25">
      <c r="A55" s="68"/>
      <c r="B55" s="68"/>
      <c r="C55" s="68"/>
      <c r="D55" s="69"/>
      <c r="E55" s="68"/>
      <c r="F55" s="68"/>
      <c r="G55" s="68"/>
      <c r="H55" s="68"/>
    </row>
    <row r="56" spans="1:8" x14ac:dyDescent="0.25">
      <c r="A56" s="68"/>
      <c r="B56" s="68"/>
      <c r="C56" s="68"/>
      <c r="D56" s="69"/>
      <c r="E56" s="68"/>
      <c r="F56" s="68"/>
      <c r="G56" s="68"/>
      <c r="H56" s="68"/>
    </row>
    <row r="57" spans="1:8" x14ac:dyDescent="0.25">
      <c r="A57" s="68"/>
      <c r="B57" s="68"/>
      <c r="C57" s="68"/>
      <c r="D57" s="69"/>
      <c r="E57" s="68"/>
      <c r="F57" s="68"/>
      <c r="G57" s="68"/>
      <c r="H57" s="68"/>
    </row>
    <row r="58" spans="1:8" x14ac:dyDescent="0.25">
      <c r="A58" s="68"/>
      <c r="B58" s="68"/>
      <c r="C58" s="68"/>
      <c r="D58" s="69"/>
      <c r="E58" s="68"/>
      <c r="F58" s="68"/>
      <c r="G58" s="68"/>
      <c r="H58" s="68"/>
    </row>
    <row r="59" spans="1:8" x14ac:dyDescent="0.25">
      <c r="A59" s="111"/>
      <c r="B59" s="111"/>
      <c r="C59" s="68"/>
      <c r="D59" s="112"/>
      <c r="E59" s="68"/>
      <c r="F59" s="68"/>
      <c r="G59" s="68"/>
      <c r="H59" s="68"/>
    </row>
    <row r="60" spans="1:8" x14ac:dyDescent="0.25">
      <c r="A60" s="68"/>
      <c r="B60" s="68"/>
      <c r="C60" s="68"/>
      <c r="D60" s="69"/>
      <c r="E60" s="68"/>
      <c r="F60" s="68"/>
      <c r="G60" s="68"/>
      <c r="H60" s="68"/>
    </row>
    <row r="61" spans="1:8" x14ac:dyDescent="0.25">
      <c r="A61" s="68"/>
      <c r="B61" s="68"/>
      <c r="C61" s="68"/>
      <c r="D61" s="69"/>
      <c r="E61" s="68"/>
      <c r="F61" s="68"/>
      <c r="G61" s="68"/>
      <c r="H61" s="68"/>
    </row>
    <row r="62" spans="1:8" x14ac:dyDescent="0.25">
      <c r="A62" s="68"/>
      <c r="B62" s="68"/>
      <c r="C62" s="68"/>
      <c r="D62" s="69"/>
      <c r="E62" s="68"/>
      <c r="F62" s="68"/>
      <c r="G62" s="68"/>
      <c r="H62" s="68"/>
    </row>
    <row r="63" spans="1:8" x14ac:dyDescent="0.25">
      <c r="A63" s="68"/>
      <c r="B63" s="68"/>
      <c r="C63" s="68"/>
      <c r="D63" s="69"/>
      <c r="E63" s="68"/>
      <c r="F63" s="68"/>
      <c r="G63" s="68"/>
      <c r="H63" s="68"/>
    </row>
    <row r="64" spans="1:8" x14ac:dyDescent="0.25">
      <c r="A64" s="68"/>
      <c r="B64" s="68"/>
      <c r="C64" s="68"/>
      <c r="D64" s="69"/>
      <c r="E64" s="68"/>
      <c r="F64" s="68"/>
      <c r="G64" s="68"/>
      <c r="H64" s="68"/>
    </row>
    <row r="65" spans="1:8" ht="97.2" customHeight="1" x14ac:dyDescent="0.25">
      <c r="A65" s="68"/>
      <c r="B65" s="68"/>
      <c r="C65" s="68"/>
      <c r="D65" s="110"/>
      <c r="E65" s="257"/>
      <c r="F65" s="68"/>
      <c r="G65" s="68"/>
      <c r="H65" s="68"/>
    </row>
    <row r="66" spans="1:8" x14ac:dyDescent="0.25">
      <c r="A66" s="68"/>
      <c r="B66" s="68"/>
      <c r="C66" s="68"/>
      <c r="D66" s="110"/>
      <c r="E66" s="257"/>
      <c r="F66" s="68"/>
      <c r="G66" s="68"/>
      <c r="H66" s="68"/>
    </row>
    <row r="67" spans="1:8" x14ac:dyDescent="0.25">
      <c r="A67" s="68"/>
      <c r="B67" s="68"/>
      <c r="C67" s="68"/>
      <c r="D67" s="110"/>
      <c r="E67" s="257"/>
      <c r="F67" s="68"/>
      <c r="G67" s="68"/>
      <c r="H67" s="68"/>
    </row>
    <row r="68" spans="1:8" x14ac:dyDescent="0.25">
      <c r="A68" s="68"/>
      <c r="B68" s="68"/>
      <c r="C68" s="68"/>
      <c r="D68" s="110"/>
      <c r="E68" s="257"/>
      <c r="F68" s="68"/>
      <c r="G68" s="68"/>
      <c r="H68" s="68"/>
    </row>
    <row r="69" spans="1:8" x14ac:dyDescent="0.25">
      <c r="A69" s="68"/>
      <c r="B69" s="68"/>
      <c r="C69" s="68"/>
      <c r="D69" s="110"/>
      <c r="E69" s="257"/>
      <c r="F69" s="68"/>
      <c r="G69" s="68"/>
      <c r="H69" s="68"/>
    </row>
    <row r="70" spans="1:8" x14ac:dyDescent="0.25">
      <c r="A70" s="68"/>
      <c r="B70" s="68"/>
      <c r="C70" s="68"/>
      <c r="D70" s="110"/>
      <c r="E70" s="257"/>
      <c r="F70" s="68"/>
      <c r="G70" s="68"/>
      <c r="H70" s="68"/>
    </row>
    <row r="71" spans="1:8" x14ac:dyDescent="0.25">
      <c r="A71" s="68"/>
      <c r="B71" s="68"/>
      <c r="C71" s="68"/>
      <c r="D71" s="110"/>
      <c r="E71" s="257"/>
      <c r="F71" s="68"/>
      <c r="G71" s="68"/>
      <c r="H71" s="68"/>
    </row>
    <row r="72" spans="1:8" x14ac:dyDescent="0.25">
      <c r="A72" s="68"/>
      <c r="B72" s="68"/>
      <c r="C72" s="68"/>
      <c r="D72" s="110"/>
      <c r="E72" s="257"/>
      <c r="F72" s="68"/>
      <c r="G72" s="68"/>
      <c r="H72" s="68"/>
    </row>
    <row r="73" spans="1:8" x14ac:dyDescent="0.25">
      <c r="A73" s="68"/>
      <c r="B73" s="68"/>
      <c r="C73" s="68"/>
      <c r="D73" s="69"/>
      <c r="E73" s="68"/>
      <c r="F73" s="68"/>
      <c r="G73" s="68"/>
      <c r="H73" s="68"/>
    </row>
    <row r="74" spans="1:8" x14ac:dyDescent="0.25">
      <c r="A74" s="68"/>
      <c r="B74" s="68"/>
      <c r="C74" s="68"/>
      <c r="D74" s="69"/>
      <c r="E74" s="68"/>
      <c r="F74" s="68"/>
      <c r="G74" s="68"/>
      <c r="H74" s="68"/>
    </row>
    <row r="75" spans="1:8" x14ac:dyDescent="0.25">
      <c r="A75" s="68"/>
      <c r="B75" s="68"/>
      <c r="C75" s="68"/>
      <c r="D75" s="69"/>
      <c r="E75" s="68"/>
      <c r="F75" s="68"/>
      <c r="G75" s="68"/>
      <c r="H75" s="68"/>
    </row>
    <row r="76" spans="1:8" x14ac:dyDescent="0.25">
      <c r="A76" s="68"/>
      <c r="B76" s="68"/>
      <c r="C76" s="68"/>
      <c r="D76" s="69"/>
      <c r="E76" s="68"/>
      <c r="F76" s="68"/>
      <c r="G76" s="68"/>
      <c r="H76" s="68"/>
    </row>
    <row r="77" spans="1:8" x14ac:dyDescent="0.25">
      <c r="A77" s="68"/>
      <c r="B77" s="68"/>
      <c r="C77" s="68"/>
      <c r="D77" s="69"/>
      <c r="E77" s="68"/>
      <c r="F77" s="68"/>
      <c r="G77" s="68"/>
      <c r="H77" s="68"/>
    </row>
    <row r="78" spans="1:8" x14ac:dyDescent="0.25">
      <c r="A78" s="68"/>
      <c r="B78" s="68"/>
      <c r="C78" s="68"/>
      <c r="D78" s="69"/>
      <c r="E78" s="68"/>
      <c r="F78" s="68"/>
      <c r="G78" s="68"/>
      <c r="H78" s="68"/>
    </row>
    <row r="79" spans="1:8" x14ac:dyDescent="0.25">
      <c r="A79" s="68"/>
      <c r="B79" s="68"/>
      <c r="C79" s="68"/>
      <c r="D79" s="69"/>
      <c r="E79" s="68"/>
      <c r="F79" s="68"/>
      <c r="G79" s="68"/>
      <c r="H79" s="68"/>
    </row>
    <row r="80" spans="1:8" x14ac:dyDescent="0.25">
      <c r="A80" s="68"/>
      <c r="B80" s="68"/>
      <c r="C80" s="68"/>
      <c r="D80" s="69"/>
      <c r="E80" s="68"/>
      <c r="F80" s="68"/>
      <c r="G80" s="68"/>
      <c r="H80" s="68"/>
    </row>
    <row r="81" spans="1:8" x14ac:dyDescent="0.25">
      <c r="A81" s="68"/>
      <c r="B81" s="68"/>
      <c r="C81" s="68"/>
      <c r="D81" s="69"/>
      <c r="E81" s="68"/>
      <c r="F81" s="68"/>
      <c r="G81" s="68"/>
      <c r="H81" s="68"/>
    </row>
    <row r="82" spans="1:8" x14ac:dyDescent="0.25">
      <c r="A82" s="68"/>
      <c r="B82" s="68"/>
      <c r="C82" s="68"/>
      <c r="D82" s="69"/>
      <c r="E82" s="68"/>
      <c r="F82" s="68"/>
      <c r="G82" s="68"/>
      <c r="H82" s="68"/>
    </row>
    <row r="83" spans="1:8" x14ac:dyDescent="0.25">
      <c r="A83" s="68"/>
      <c r="B83" s="68"/>
      <c r="C83" s="68"/>
      <c r="D83" s="69"/>
      <c r="E83" s="68"/>
      <c r="F83" s="68"/>
      <c r="G83" s="68"/>
      <c r="H83" s="68"/>
    </row>
    <row r="84" spans="1:8" x14ac:dyDescent="0.25">
      <c r="A84" s="68"/>
      <c r="B84" s="68"/>
      <c r="C84" s="68"/>
      <c r="D84" s="69"/>
      <c r="E84" s="68"/>
      <c r="F84" s="68"/>
      <c r="G84" s="68"/>
      <c r="H84" s="68"/>
    </row>
    <row r="85" spans="1:8" x14ac:dyDescent="0.25">
      <c r="A85" s="68"/>
      <c r="B85" s="68"/>
      <c r="C85" s="68"/>
      <c r="D85" s="69"/>
      <c r="E85" s="68"/>
      <c r="F85" s="68"/>
      <c r="G85" s="68"/>
      <c r="H85" s="68"/>
    </row>
    <row r="86" spans="1:8" x14ac:dyDescent="0.25">
      <c r="A86" s="68"/>
      <c r="B86" s="68"/>
      <c r="C86" s="68"/>
      <c r="D86" s="69"/>
      <c r="E86" s="68"/>
      <c r="F86" s="68"/>
      <c r="G86" s="68"/>
      <c r="H86" s="68"/>
    </row>
    <row r="87" spans="1:8" x14ac:dyDescent="0.25">
      <c r="A87" s="68"/>
      <c r="B87" s="68"/>
      <c r="C87" s="68"/>
      <c r="D87" s="69"/>
      <c r="E87" s="68"/>
      <c r="F87" s="68"/>
      <c r="G87" s="68"/>
      <c r="H87" s="68"/>
    </row>
    <row r="88" spans="1:8" x14ac:dyDescent="0.25">
      <c r="A88" s="68"/>
      <c r="B88" s="68"/>
      <c r="C88" s="68"/>
      <c r="D88" s="69"/>
      <c r="E88" s="68"/>
      <c r="F88" s="68"/>
      <c r="G88" s="68"/>
      <c r="H88" s="68"/>
    </row>
    <row r="89" spans="1:8" x14ac:dyDescent="0.25">
      <c r="A89" s="68"/>
      <c r="B89" s="68"/>
      <c r="C89" s="68"/>
      <c r="D89" s="69"/>
      <c r="E89" s="68"/>
      <c r="F89" s="68"/>
      <c r="G89" s="68"/>
      <c r="H89" s="68"/>
    </row>
    <row r="90" spans="1:8" x14ac:dyDescent="0.25">
      <c r="A90" s="68"/>
      <c r="B90" s="68"/>
      <c r="C90" s="68"/>
      <c r="D90" s="69"/>
      <c r="E90" s="68"/>
      <c r="F90" s="68"/>
      <c r="G90" s="68"/>
      <c r="H90" s="68"/>
    </row>
    <row r="91" spans="1:8" x14ac:dyDescent="0.25">
      <c r="A91" s="68"/>
      <c r="B91" s="68"/>
      <c r="C91" s="68"/>
      <c r="D91" s="69"/>
      <c r="E91" s="68"/>
      <c r="F91" s="68"/>
      <c r="G91" s="68"/>
      <c r="H91" s="68"/>
    </row>
    <row r="92" spans="1:8" x14ac:dyDescent="0.25">
      <c r="A92" s="68"/>
      <c r="B92" s="68"/>
      <c r="C92" s="68"/>
      <c r="D92" s="69"/>
      <c r="E92" s="68"/>
      <c r="F92" s="68"/>
      <c r="G92" s="68"/>
      <c r="H92" s="68"/>
    </row>
    <row r="93" spans="1:8" x14ac:dyDescent="0.25">
      <c r="A93" s="68"/>
      <c r="B93" s="68"/>
      <c r="C93" s="68"/>
      <c r="D93" s="69"/>
      <c r="E93" s="68"/>
      <c r="F93" s="68"/>
      <c r="G93" s="68"/>
      <c r="H93" s="68"/>
    </row>
    <row r="94" spans="1:8" x14ac:dyDescent="0.25">
      <c r="A94" s="68"/>
      <c r="B94" s="68"/>
      <c r="C94" s="68"/>
      <c r="D94" s="69"/>
      <c r="E94" s="68"/>
      <c r="F94" s="68"/>
      <c r="G94" s="68"/>
      <c r="H94" s="68"/>
    </row>
    <row r="95" spans="1:8" x14ac:dyDescent="0.25">
      <c r="A95" s="68"/>
      <c r="B95" s="68"/>
      <c r="C95" s="68"/>
      <c r="D95" s="69"/>
      <c r="E95" s="68"/>
      <c r="F95" s="68"/>
      <c r="G95" s="68"/>
      <c r="H95" s="68"/>
    </row>
    <row r="96" spans="1:8" x14ac:dyDescent="0.25">
      <c r="A96" s="68"/>
      <c r="B96" s="68"/>
      <c r="C96" s="68"/>
      <c r="D96" s="69"/>
      <c r="E96" s="68"/>
      <c r="F96" s="68"/>
      <c r="G96" s="68"/>
      <c r="H96" s="68"/>
    </row>
    <row r="97" spans="1:8" x14ac:dyDescent="0.25">
      <c r="A97" s="68"/>
      <c r="B97" s="68"/>
      <c r="C97" s="68"/>
      <c r="D97" s="69"/>
      <c r="E97" s="68"/>
      <c r="F97" s="68"/>
      <c r="G97" s="68"/>
      <c r="H97" s="68"/>
    </row>
    <row r="98" spans="1:8" x14ac:dyDescent="0.25">
      <c r="A98" s="68"/>
      <c r="B98" s="68"/>
      <c r="C98" s="68"/>
      <c r="D98" s="69"/>
      <c r="E98" s="68"/>
      <c r="F98" s="68"/>
      <c r="G98" s="68"/>
      <c r="H98" s="68"/>
    </row>
    <row r="99" spans="1:8" x14ac:dyDescent="0.25">
      <c r="A99" s="68"/>
      <c r="B99" s="68"/>
      <c r="C99" s="68"/>
      <c r="D99" s="69"/>
      <c r="E99" s="68"/>
      <c r="F99" s="68"/>
      <c r="G99" s="68"/>
      <c r="H99" s="68"/>
    </row>
    <row r="100" spans="1:8" x14ac:dyDescent="0.25">
      <c r="A100" s="68"/>
      <c r="B100" s="68"/>
      <c r="C100" s="68"/>
      <c r="D100" s="69"/>
      <c r="E100" s="68"/>
      <c r="F100" s="68"/>
      <c r="G100" s="68"/>
      <c r="H100" s="68"/>
    </row>
    <row r="101" spans="1:8" x14ac:dyDescent="0.25">
      <c r="A101" s="68"/>
      <c r="B101" s="68"/>
      <c r="C101" s="68"/>
      <c r="D101" s="69"/>
      <c r="E101" s="68"/>
      <c r="F101" s="68"/>
      <c r="G101" s="68"/>
      <c r="H101" s="68"/>
    </row>
    <row r="102" spans="1:8" x14ac:dyDescent="0.25">
      <c r="A102" s="68"/>
      <c r="B102" s="68"/>
      <c r="C102" s="68"/>
      <c r="D102" s="69"/>
      <c r="E102" s="68"/>
      <c r="F102" s="68"/>
      <c r="G102" s="68"/>
      <c r="H102" s="68"/>
    </row>
    <row r="103" spans="1:8" x14ac:dyDescent="0.25">
      <c r="A103" s="68"/>
      <c r="B103" s="68"/>
      <c r="C103" s="68"/>
      <c r="D103" s="69"/>
      <c r="E103" s="68"/>
      <c r="F103" s="68"/>
      <c r="G103" s="68"/>
      <c r="H103" s="68"/>
    </row>
    <row r="104" spans="1:8" x14ac:dyDescent="0.25">
      <c r="A104" s="68"/>
      <c r="B104" s="68"/>
      <c r="C104" s="68"/>
      <c r="D104" s="69"/>
      <c r="E104" s="68"/>
      <c r="F104" s="68"/>
      <c r="G104" s="68"/>
      <c r="H104" s="68"/>
    </row>
    <row r="105" spans="1:8" x14ac:dyDescent="0.25">
      <c r="A105" s="68"/>
      <c r="B105" s="68"/>
      <c r="C105" s="68"/>
      <c r="D105" s="69"/>
      <c r="E105" s="68"/>
      <c r="F105" s="68"/>
      <c r="G105" s="68"/>
      <c r="H105" s="68"/>
    </row>
    <row r="106" spans="1:8" x14ac:dyDescent="0.25">
      <c r="A106" s="68"/>
      <c r="B106" s="68"/>
      <c r="C106" s="68"/>
      <c r="D106" s="69"/>
      <c r="E106" s="68"/>
      <c r="F106" s="68"/>
      <c r="G106" s="68"/>
      <c r="H106" s="68"/>
    </row>
    <row r="107" spans="1:8" x14ac:dyDescent="0.25">
      <c r="A107" s="68"/>
      <c r="B107" s="68"/>
      <c r="C107" s="68"/>
      <c r="D107" s="69"/>
      <c r="E107" s="68"/>
      <c r="F107" s="68"/>
      <c r="G107" s="68"/>
      <c r="H107" s="68"/>
    </row>
    <row r="108" spans="1:8" x14ac:dyDescent="0.25">
      <c r="A108" s="68"/>
      <c r="B108" s="68"/>
      <c r="C108" s="68"/>
      <c r="D108" s="69"/>
      <c r="E108" s="68"/>
      <c r="F108" s="68"/>
      <c r="G108" s="68"/>
      <c r="H108" s="68"/>
    </row>
    <row r="109" spans="1:8" x14ac:dyDescent="0.25">
      <c r="A109" s="68"/>
      <c r="B109" s="68"/>
      <c r="C109" s="68"/>
      <c r="D109" s="69"/>
      <c r="E109" s="68"/>
      <c r="F109" s="68"/>
      <c r="G109" s="68"/>
      <c r="H109" s="68"/>
    </row>
    <row r="110" spans="1:8" x14ac:dyDescent="0.25">
      <c r="A110" s="68"/>
      <c r="B110" s="68"/>
      <c r="C110" s="68"/>
      <c r="D110" s="69"/>
      <c r="E110" s="68"/>
      <c r="F110" s="68"/>
      <c r="G110" s="68"/>
      <c r="H110" s="68"/>
    </row>
    <row r="111" spans="1:8" x14ac:dyDescent="0.25">
      <c r="A111" s="68"/>
      <c r="B111" s="68"/>
      <c r="C111" s="68"/>
      <c r="D111" s="69"/>
      <c r="E111" s="68"/>
      <c r="F111" s="68"/>
      <c r="G111" s="68"/>
      <c r="H111" s="68"/>
    </row>
    <row r="112" spans="1:8" x14ac:dyDescent="0.25">
      <c r="A112" s="68"/>
      <c r="B112" s="68"/>
      <c r="C112" s="68"/>
      <c r="D112" s="69"/>
      <c r="E112" s="68"/>
      <c r="F112" s="68"/>
      <c r="G112" s="68"/>
      <c r="H112" s="68"/>
    </row>
    <row r="113" spans="1:8" x14ac:dyDescent="0.25">
      <c r="A113" s="68"/>
      <c r="B113" s="68"/>
      <c r="C113" s="68"/>
      <c r="D113" s="69"/>
      <c r="E113" s="68"/>
      <c r="F113" s="68"/>
      <c r="G113" s="68"/>
      <c r="H113" s="68"/>
    </row>
    <row r="114" spans="1:8" x14ac:dyDescent="0.25">
      <c r="A114" s="68"/>
      <c r="B114" s="68"/>
      <c r="C114" s="68"/>
      <c r="D114" s="69"/>
      <c r="E114" s="68"/>
      <c r="F114" s="68"/>
      <c r="G114" s="68"/>
      <c r="H114" s="68"/>
    </row>
    <row r="115" spans="1:8" x14ac:dyDescent="0.25">
      <c r="A115" s="68"/>
      <c r="B115" s="68"/>
      <c r="C115" s="68"/>
      <c r="D115" s="69"/>
      <c r="E115" s="68"/>
      <c r="F115" s="68"/>
      <c r="G115" s="68"/>
      <c r="H115" s="68"/>
    </row>
    <row r="116" spans="1:8" x14ac:dyDescent="0.25">
      <c r="A116" s="68"/>
      <c r="B116" s="68"/>
      <c r="C116" s="68"/>
      <c r="D116" s="69"/>
      <c r="E116" s="68"/>
      <c r="F116" s="68"/>
      <c r="G116" s="68"/>
      <c r="H116" s="68"/>
    </row>
    <row r="117" spans="1:8" x14ac:dyDescent="0.25">
      <c r="A117" s="68"/>
      <c r="B117" s="68"/>
      <c r="C117" s="68"/>
      <c r="D117" s="69"/>
      <c r="E117" s="68"/>
      <c r="F117" s="68"/>
      <c r="G117" s="68"/>
      <c r="H117" s="68"/>
    </row>
    <row r="118" spans="1:8" x14ac:dyDescent="0.25">
      <c r="A118" s="68"/>
      <c r="B118" s="68"/>
      <c r="C118" s="68"/>
      <c r="D118" s="69"/>
      <c r="E118" s="68"/>
      <c r="F118" s="68"/>
      <c r="G118" s="68"/>
      <c r="H118" s="68"/>
    </row>
    <row r="119" spans="1:8" x14ac:dyDescent="0.25">
      <c r="A119" s="68"/>
      <c r="B119" s="68"/>
      <c r="C119" s="68"/>
      <c r="D119" s="69"/>
      <c r="E119" s="68"/>
      <c r="F119" s="68"/>
      <c r="G119" s="68"/>
      <c r="H119" s="68"/>
    </row>
    <row r="120" spans="1:8" x14ac:dyDescent="0.25">
      <c r="A120" s="68"/>
      <c r="B120" s="68"/>
      <c r="C120" s="68"/>
      <c r="D120" s="69"/>
      <c r="E120" s="68"/>
      <c r="F120" s="68"/>
      <c r="G120" s="68"/>
      <c r="H120" s="68"/>
    </row>
    <row r="121" spans="1:8" x14ac:dyDescent="0.25">
      <c r="A121" s="68"/>
      <c r="B121" s="68"/>
      <c r="C121" s="68"/>
      <c r="D121" s="69"/>
      <c r="E121" s="68"/>
      <c r="F121" s="68"/>
      <c r="G121" s="68"/>
      <c r="H121" s="68"/>
    </row>
    <row r="122" spans="1:8" x14ac:dyDescent="0.25">
      <c r="A122" s="68"/>
      <c r="B122" s="68"/>
      <c r="C122" s="68"/>
      <c r="D122" s="69"/>
      <c r="E122" s="68"/>
      <c r="F122" s="68"/>
      <c r="G122" s="68"/>
      <c r="H122" s="68"/>
    </row>
    <row r="123" spans="1:8" x14ac:dyDescent="0.25">
      <c r="A123" s="111"/>
      <c r="B123" s="111"/>
      <c r="C123" s="68"/>
      <c r="D123" s="112"/>
      <c r="E123" s="68"/>
      <c r="F123" s="68"/>
      <c r="G123" s="68"/>
      <c r="H123" s="68"/>
    </row>
    <row r="124" spans="1:8" x14ac:dyDescent="0.25">
      <c r="A124" s="68"/>
      <c r="B124" s="68"/>
      <c r="C124" s="68"/>
      <c r="D124" s="69"/>
      <c r="E124" s="68"/>
      <c r="F124" s="68"/>
      <c r="G124" s="68"/>
      <c r="H124" s="68"/>
    </row>
    <row r="125" spans="1:8" x14ac:dyDescent="0.25">
      <c r="A125" s="68"/>
      <c r="B125" s="68"/>
      <c r="C125" s="68"/>
      <c r="D125" s="69"/>
      <c r="E125" s="68"/>
      <c r="F125" s="68"/>
      <c r="G125" s="68"/>
      <c r="H125" s="68"/>
    </row>
    <row r="126" spans="1:8" x14ac:dyDescent="0.25">
      <c r="A126" s="68"/>
      <c r="B126" s="68"/>
      <c r="C126" s="68"/>
      <c r="D126" s="69"/>
      <c r="E126" s="68"/>
      <c r="F126" s="68"/>
      <c r="G126" s="68"/>
      <c r="H126" s="68"/>
    </row>
    <row r="127" spans="1:8" x14ac:dyDescent="0.25">
      <c r="A127" s="68"/>
      <c r="B127" s="68"/>
      <c r="C127" s="68"/>
      <c r="D127" s="110"/>
      <c r="E127" s="68"/>
      <c r="F127" s="68"/>
      <c r="G127" s="68"/>
      <c r="H127" s="68"/>
    </row>
    <row r="128" spans="1:8" x14ac:dyDescent="0.25">
      <c r="A128" s="68"/>
      <c r="B128" s="68"/>
      <c r="C128" s="68"/>
      <c r="D128" s="110"/>
      <c r="E128" s="68"/>
      <c r="F128" s="68"/>
      <c r="G128" s="68"/>
      <c r="H128" s="68"/>
    </row>
    <row r="129" spans="1:8" x14ac:dyDescent="0.25">
      <c r="A129" s="68"/>
      <c r="B129" s="68"/>
      <c r="C129" s="68"/>
      <c r="D129" s="110"/>
      <c r="E129" s="68"/>
      <c r="F129" s="68"/>
      <c r="G129" s="68"/>
      <c r="H129" s="68"/>
    </row>
    <row r="130" spans="1:8" x14ac:dyDescent="0.25">
      <c r="A130" s="68"/>
      <c r="B130" s="68"/>
      <c r="C130" s="68"/>
      <c r="D130" s="69"/>
      <c r="E130" s="68"/>
      <c r="F130" s="68"/>
      <c r="G130" s="68"/>
      <c r="H130" s="68"/>
    </row>
    <row r="131" spans="1:8" x14ac:dyDescent="0.25">
      <c r="A131" s="68"/>
      <c r="B131" s="68"/>
      <c r="C131" s="68"/>
      <c r="D131" s="69"/>
      <c r="E131" s="68"/>
      <c r="F131" s="68"/>
      <c r="G131" s="68"/>
      <c r="H131" s="68"/>
    </row>
    <row r="132" spans="1:8" x14ac:dyDescent="0.25">
      <c r="A132" s="68"/>
      <c r="B132" s="68"/>
      <c r="C132" s="68"/>
      <c r="D132" s="69"/>
      <c r="E132" s="68"/>
      <c r="F132" s="68"/>
      <c r="G132" s="68"/>
      <c r="H132" s="68"/>
    </row>
    <row r="133" spans="1:8" x14ac:dyDescent="0.25">
      <c r="A133" s="68"/>
      <c r="B133" s="68"/>
      <c r="C133" s="68"/>
      <c r="D133" s="110"/>
      <c r="E133" s="68"/>
      <c r="F133" s="68"/>
      <c r="G133" s="68"/>
      <c r="H133" s="68"/>
    </row>
    <row r="134" spans="1:8" x14ac:dyDescent="0.25">
      <c r="A134" s="68"/>
      <c r="B134" s="68"/>
      <c r="C134" s="68"/>
      <c r="D134" s="110"/>
      <c r="E134" s="68"/>
      <c r="F134" s="68"/>
      <c r="G134" s="68"/>
      <c r="H134" s="68"/>
    </row>
    <row r="135" spans="1:8" x14ac:dyDescent="0.25">
      <c r="A135" s="68"/>
      <c r="B135" s="68"/>
      <c r="C135" s="68"/>
      <c r="D135" s="110"/>
      <c r="E135" s="68"/>
      <c r="F135" s="68"/>
      <c r="G135" s="68"/>
      <c r="H135" s="68"/>
    </row>
    <row r="136" spans="1:8" x14ac:dyDescent="0.25">
      <c r="A136" s="68"/>
      <c r="B136" s="68"/>
      <c r="C136" s="68"/>
      <c r="D136" s="110"/>
      <c r="E136" s="68"/>
      <c r="F136" s="68"/>
      <c r="G136" s="68"/>
      <c r="H136" s="68"/>
    </row>
    <row r="137" spans="1:8" x14ac:dyDescent="0.25">
      <c r="A137" s="68"/>
      <c r="B137" s="68"/>
      <c r="C137" s="68"/>
      <c r="D137" s="69"/>
      <c r="E137" s="68"/>
      <c r="F137" s="68"/>
      <c r="G137" s="68"/>
      <c r="H137" s="68"/>
    </row>
    <row r="138" spans="1:8" x14ac:dyDescent="0.25">
      <c r="A138" s="68"/>
      <c r="B138" s="68"/>
      <c r="C138" s="68"/>
      <c r="D138" s="69"/>
      <c r="E138" s="68"/>
      <c r="F138" s="68"/>
      <c r="G138" s="68"/>
      <c r="H138" s="68"/>
    </row>
    <row r="139" spans="1:8" x14ac:dyDescent="0.25">
      <c r="A139" s="68"/>
      <c r="B139" s="68"/>
      <c r="C139" s="68"/>
      <c r="D139" s="69"/>
      <c r="E139" s="68"/>
      <c r="F139" s="68"/>
      <c r="G139" s="68"/>
      <c r="H139" s="68"/>
    </row>
    <row r="140" spans="1:8" x14ac:dyDescent="0.25">
      <c r="A140" s="68"/>
      <c r="B140" s="68"/>
      <c r="C140" s="68"/>
      <c r="D140" s="69"/>
      <c r="E140" s="68"/>
      <c r="F140" s="68"/>
      <c r="G140" s="68"/>
      <c r="H140" s="68"/>
    </row>
    <row r="141" spans="1:8" x14ac:dyDescent="0.25">
      <c r="A141" s="68"/>
      <c r="B141" s="68"/>
      <c r="C141" s="68"/>
      <c r="D141" s="69"/>
      <c r="E141" s="68"/>
      <c r="F141" s="68"/>
      <c r="G141" s="68"/>
      <c r="H141" s="68"/>
    </row>
    <row r="142" spans="1:8" x14ac:dyDescent="0.25">
      <c r="A142" s="68"/>
      <c r="B142" s="68"/>
      <c r="C142" s="68"/>
      <c r="D142" s="69"/>
      <c r="E142" s="68"/>
      <c r="F142" s="68"/>
      <c r="G142" s="68"/>
      <c r="H142" s="68"/>
    </row>
    <row r="143" spans="1:8" x14ac:dyDescent="0.25">
      <c r="A143" s="68"/>
      <c r="B143" s="68"/>
      <c r="C143" s="68"/>
      <c r="D143" s="69"/>
      <c r="E143" s="68"/>
      <c r="F143" s="68"/>
      <c r="G143" s="68"/>
      <c r="H143" s="68"/>
    </row>
    <row r="144" spans="1:8" x14ac:dyDescent="0.25">
      <c r="A144" s="68"/>
      <c r="B144" s="68"/>
      <c r="C144" s="68"/>
      <c r="D144" s="69"/>
      <c r="E144" s="68"/>
      <c r="F144" s="68"/>
      <c r="G144" s="68"/>
      <c r="H144" s="68"/>
    </row>
    <row r="145" spans="1:8" x14ac:dyDescent="0.25">
      <c r="A145" s="68"/>
      <c r="B145" s="68"/>
      <c r="C145" s="68"/>
      <c r="D145" s="69"/>
      <c r="E145" s="68"/>
      <c r="F145" s="68"/>
      <c r="G145" s="68"/>
      <c r="H145" s="68"/>
    </row>
    <row r="146" spans="1:8" x14ac:dyDescent="0.25">
      <c r="A146" s="68"/>
      <c r="B146" s="68"/>
      <c r="C146" s="68"/>
      <c r="D146" s="69"/>
      <c r="E146" s="68"/>
      <c r="F146" s="68"/>
      <c r="G146" s="68"/>
      <c r="H146" s="68"/>
    </row>
    <row r="147" spans="1:8" x14ac:dyDescent="0.25">
      <c r="A147" s="68"/>
      <c r="B147" s="68"/>
      <c r="C147" s="68"/>
      <c r="D147" s="69"/>
      <c r="E147" s="68"/>
      <c r="F147" s="68"/>
      <c r="G147" s="68"/>
      <c r="H147" s="68"/>
    </row>
    <row r="148" spans="1:8" x14ac:dyDescent="0.25">
      <c r="A148" s="68"/>
      <c r="B148" s="68"/>
      <c r="C148" s="68"/>
      <c r="D148" s="69"/>
      <c r="E148" s="68"/>
      <c r="F148" s="68"/>
      <c r="G148" s="68"/>
      <c r="H148" s="68"/>
    </row>
    <row r="149" spans="1:8" x14ac:dyDescent="0.25">
      <c r="A149" s="68"/>
      <c r="B149" s="68"/>
      <c r="C149" s="68"/>
      <c r="D149" s="69"/>
      <c r="E149" s="68"/>
      <c r="F149" s="68"/>
      <c r="G149" s="68"/>
      <c r="H149" s="68"/>
    </row>
    <row r="150" spans="1:8" x14ac:dyDescent="0.25">
      <c r="A150" s="68"/>
      <c r="B150" s="68"/>
      <c r="C150" s="68"/>
      <c r="D150" s="69"/>
      <c r="E150" s="68"/>
      <c r="F150" s="68"/>
      <c r="G150" s="68"/>
      <c r="H150" s="68"/>
    </row>
    <row r="151" spans="1:8" x14ac:dyDescent="0.25">
      <c r="A151" s="68"/>
      <c r="B151" s="68"/>
      <c r="C151" s="68"/>
      <c r="D151" s="69"/>
      <c r="E151" s="68"/>
      <c r="F151" s="68"/>
      <c r="G151" s="68"/>
      <c r="H151" s="68"/>
    </row>
    <row r="152" spans="1:8" x14ac:dyDescent="0.25">
      <c r="A152" s="68"/>
      <c r="B152" s="68"/>
      <c r="C152" s="68"/>
      <c r="D152" s="69"/>
      <c r="E152" s="68"/>
      <c r="F152" s="68"/>
      <c r="G152" s="68"/>
      <c r="H152" s="68"/>
    </row>
    <row r="153" spans="1:8" x14ac:dyDescent="0.25">
      <c r="A153" s="68"/>
      <c r="B153" s="68"/>
      <c r="C153" s="68"/>
      <c r="D153" s="69"/>
      <c r="E153" s="68"/>
      <c r="F153" s="68"/>
      <c r="G153" s="68"/>
      <c r="H153" s="68"/>
    </row>
    <row r="154" spans="1:8" x14ac:dyDescent="0.25">
      <c r="A154" s="68"/>
      <c r="B154" s="68"/>
      <c r="C154" s="68"/>
      <c r="D154" s="69"/>
      <c r="E154" s="68"/>
      <c r="F154" s="68"/>
      <c r="G154" s="68"/>
      <c r="H154" s="68"/>
    </row>
    <row r="155" spans="1:8" x14ac:dyDescent="0.25">
      <c r="A155" s="68"/>
      <c r="B155" s="68"/>
      <c r="C155" s="68"/>
      <c r="D155" s="69"/>
      <c r="E155" s="68"/>
      <c r="F155" s="68"/>
      <c r="G155" s="68"/>
      <c r="H155" s="68"/>
    </row>
    <row r="156" spans="1:8" x14ac:dyDescent="0.25">
      <c r="A156" s="68"/>
      <c r="B156" s="68"/>
      <c r="C156" s="68"/>
      <c r="D156" s="69"/>
      <c r="E156" s="68"/>
      <c r="F156" s="68"/>
      <c r="G156" s="68"/>
      <c r="H156" s="68"/>
    </row>
    <row r="157" spans="1:8" x14ac:dyDescent="0.25">
      <c r="A157" s="68"/>
      <c r="B157" s="68"/>
      <c r="C157" s="68"/>
      <c r="D157" s="69"/>
      <c r="E157" s="68"/>
      <c r="F157" s="68"/>
      <c r="G157" s="68"/>
      <c r="H157" s="68"/>
    </row>
    <row r="158" spans="1:8" x14ac:dyDescent="0.25">
      <c r="A158" s="68"/>
      <c r="B158" s="68"/>
      <c r="C158" s="68"/>
      <c r="D158" s="69"/>
      <c r="E158" s="68"/>
      <c r="F158" s="68"/>
      <c r="G158" s="68"/>
      <c r="H158" s="68"/>
    </row>
    <row r="159" spans="1:8" x14ac:dyDescent="0.25">
      <c r="A159" s="68"/>
      <c r="B159" s="68"/>
      <c r="C159" s="68"/>
      <c r="D159" s="69"/>
      <c r="E159" s="68"/>
      <c r="F159" s="68"/>
      <c r="G159" s="68"/>
      <c r="H159" s="68"/>
    </row>
    <row r="160" spans="1:8" x14ac:dyDescent="0.25">
      <c r="A160" s="68"/>
      <c r="B160" s="68"/>
      <c r="C160" s="68"/>
      <c r="D160" s="69"/>
      <c r="E160" s="68"/>
      <c r="F160" s="68"/>
      <c r="G160" s="68"/>
      <c r="H160" s="68"/>
    </row>
    <row r="161" spans="1:8" x14ac:dyDescent="0.25">
      <c r="A161" s="68"/>
      <c r="B161" s="68"/>
      <c r="C161" s="68"/>
      <c r="D161" s="69"/>
      <c r="E161" s="68"/>
      <c r="F161" s="68"/>
      <c r="G161" s="68"/>
      <c r="H161" s="68"/>
    </row>
    <row r="162" spans="1:8" x14ac:dyDescent="0.25">
      <c r="A162" s="68"/>
      <c r="B162" s="68"/>
      <c r="C162" s="68"/>
      <c r="D162" s="69"/>
      <c r="E162" s="68"/>
      <c r="F162" s="68"/>
      <c r="G162" s="68"/>
      <c r="H162" s="68"/>
    </row>
    <row r="163" spans="1:8" x14ac:dyDescent="0.25">
      <c r="A163" s="68"/>
      <c r="B163" s="68"/>
      <c r="C163" s="68"/>
      <c r="D163" s="69"/>
      <c r="E163" s="68"/>
      <c r="F163" s="68"/>
      <c r="G163" s="68"/>
      <c r="H163" s="68"/>
    </row>
    <row r="164" spans="1:8" x14ac:dyDescent="0.25">
      <c r="A164" s="68"/>
      <c r="B164" s="68"/>
      <c r="C164" s="68"/>
      <c r="D164" s="69"/>
      <c r="E164" s="68"/>
      <c r="F164" s="68"/>
      <c r="G164" s="68"/>
      <c r="H164" s="68"/>
    </row>
    <row r="165" spans="1:8" x14ac:dyDescent="0.25">
      <c r="A165" s="68"/>
      <c r="B165" s="68"/>
      <c r="C165" s="68"/>
      <c r="D165" s="69"/>
      <c r="E165" s="68"/>
      <c r="F165" s="68"/>
      <c r="G165" s="68"/>
      <c r="H165" s="68"/>
    </row>
    <row r="166" spans="1:8" x14ac:dyDescent="0.25">
      <c r="A166" s="68"/>
      <c r="B166" s="68"/>
      <c r="C166" s="68"/>
      <c r="D166" s="69"/>
      <c r="E166" s="68"/>
      <c r="F166" s="68"/>
      <c r="G166" s="68"/>
      <c r="H166" s="68"/>
    </row>
    <row r="167" spans="1:8" x14ac:dyDescent="0.25">
      <c r="A167" s="68"/>
      <c r="B167" s="68"/>
      <c r="C167" s="68"/>
      <c r="D167" s="69"/>
      <c r="E167" s="68"/>
      <c r="F167" s="68"/>
      <c r="G167" s="68"/>
      <c r="H167" s="68"/>
    </row>
    <row r="168" spans="1:8" x14ac:dyDescent="0.25">
      <c r="A168" s="68"/>
      <c r="B168" s="68"/>
      <c r="C168" s="68"/>
      <c r="D168" s="69"/>
      <c r="E168" s="68"/>
      <c r="F168" s="68"/>
      <c r="G168" s="68"/>
      <c r="H168" s="68"/>
    </row>
    <row r="169" spans="1:8" x14ac:dyDescent="0.25">
      <c r="A169" s="68"/>
      <c r="B169" s="68"/>
      <c r="C169" s="68"/>
      <c r="D169" s="69"/>
      <c r="E169" s="68"/>
      <c r="F169" s="68"/>
      <c r="G169" s="68"/>
      <c r="H169" s="68"/>
    </row>
    <row r="170" spans="1:8" x14ac:dyDescent="0.25">
      <c r="A170" s="68"/>
      <c r="B170" s="68"/>
      <c r="C170" s="68"/>
      <c r="D170" s="69"/>
      <c r="E170" s="68"/>
      <c r="F170" s="68"/>
      <c r="G170" s="68"/>
      <c r="H170" s="68"/>
    </row>
    <row r="171" spans="1:8" x14ac:dyDescent="0.25">
      <c r="A171" s="68"/>
      <c r="B171" s="68"/>
      <c r="C171" s="68"/>
      <c r="D171" s="69"/>
      <c r="E171" s="68"/>
      <c r="F171" s="68"/>
      <c r="G171" s="68"/>
      <c r="H171" s="68"/>
    </row>
    <row r="172" spans="1:8" x14ac:dyDescent="0.25">
      <c r="A172" s="68"/>
      <c r="B172" s="68"/>
      <c r="C172" s="68"/>
      <c r="D172" s="69"/>
      <c r="E172" s="68"/>
      <c r="F172" s="68"/>
      <c r="G172" s="68"/>
      <c r="H172" s="68"/>
    </row>
    <row r="173" spans="1:8" x14ac:dyDescent="0.25">
      <c r="A173" s="68"/>
      <c r="B173" s="68"/>
      <c r="C173" s="68"/>
      <c r="D173" s="69"/>
      <c r="E173" s="68"/>
      <c r="F173" s="68"/>
      <c r="G173" s="68"/>
      <c r="H173" s="68"/>
    </row>
    <row r="174" spans="1:8" x14ac:dyDescent="0.25">
      <c r="A174" s="68"/>
      <c r="B174" s="68"/>
      <c r="C174" s="68"/>
      <c r="D174" s="69"/>
      <c r="E174" s="68"/>
      <c r="F174" s="68"/>
      <c r="G174" s="68"/>
      <c r="H174" s="68"/>
    </row>
    <row r="175" spans="1:8" x14ac:dyDescent="0.25">
      <c r="A175" s="68"/>
      <c r="B175" s="68"/>
      <c r="C175" s="68"/>
      <c r="D175" s="69"/>
      <c r="E175" s="68"/>
      <c r="F175" s="68"/>
      <c r="G175" s="68"/>
      <c r="H175" s="68"/>
    </row>
    <row r="176" spans="1:8" x14ac:dyDescent="0.25">
      <c r="A176" s="68"/>
      <c r="B176" s="68"/>
      <c r="C176" s="68"/>
      <c r="D176" s="69"/>
      <c r="E176" s="68"/>
      <c r="F176" s="68"/>
      <c r="G176" s="68"/>
      <c r="H176" s="68"/>
    </row>
    <row r="177" spans="1:8" x14ac:dyDescent="0.25">
      <c r="A177" s="68"/>
      <c r="B177" s="68"/>
      <c r="C177" s="68"/>
      <c r="D177" s="69"/>
      <c r="E177" s="68"/>
      <c r="F177" s="68"/>
      <c r="G177" s="68"/>
      <c r="H177" s="68"/>
    </row>
    <row r="178" spans="1:8" x14ac:dyDescent="0.25">
      <c r="A178" s="68"/>
      <c r="B178" s="68"/>
      <c r="C178" s="68"/>
      <c r="D178" s="69"/>
      <c r="E178" s="68"/>
      <c r="F178" s="68"/>
      <c r="G178" s="68"/>
      <c r="H178" s="68"/>
    </row>
  </sheetData>
  <mergeCells count="11">
    <mergeCell ref="A1:H1"/>
    <mergeCell ref="A2:H2"/>
    <mergeCell ref="A3:H3"/>
    <mergeCell ref="A46:G46"/>
    <mergeCell ref="A4:A5"/>
    <mergeCell ref="C4:C5"/>
    <mergeCell ref="D4:D5"/>
    <mergeCell ref="E4:E5"/>
    <mergeCell ref="F4:F5"/>
    <mergeCell ref="G4:G5"/>
    <mergeCell ref="B4:B5"/>
  </mergeCells>
  <pageMargins left="0.7" right="0.7" top="0.75" bottom="0.75" header="0.3" footer="0.3"/>
  <pageSetup paperSize="9" scale="58"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7E0695-9060-4078-9A13-12FDE5AA31F6}">
  <dimension ref="A1:I44"/>
  <sheetViews>
    <sheetView showGridLines="0" tabSelected="1" view="pageBreakPreview" topLeftCell="A7" zoomScale="60" zoomScaleNormal="85" workbookViewId="0">
      <selection activeCell="A29" sqref="A29"/>
    </sheetView>
  </sheetViews>
  <sheetFormatPr defaultColWidth="8.88671875" defaultRowHeight="13.8" x14ac:dyDescent="0.25"/>
  <cols>
    <col min="1" max="1" width="71.5546875" style="1" customWidth="1"/>
    <col min="2" max="2" width="28.109375" style="1" customWidth="1"/>
    <col min="3" max="3" width="8.88671875" style="1"/>
    <col min="4" max="4" width="15.77734375" style="1" bestFit="1" customWidth="1"/>
    <col min="5" max="7" width="8.88671875" style="1"/>
    <col min="8" max="9" width="15.5546875" style="1" bestFit="1" customWidth="1"/>
    <col min="10" max="16384" width="8.88671875" style="1"/>
  </cols>
  <sheetData>
    <row r="1" spans="1:9" ht="28.95" customHeight="1" x14ac:dyDescent="0.25">
      <c r="A1" s="560" t="s">
        <v>855</v>
      </c>
      <c r="B1" s="561"/>
    </row>
    <row r="2" spans="1:9" x14ac:dyDescent="0.25">
      <c r="A2" s="506" t="s">
        <v>1398</v>
      </c>
      <c r="B2" s="506"/>
      <c r="C2" s="506"/>
      <c r="D2" s="506"/>
      <c r="E2" s="506"/>
      <c r="F2" s="506"/>
      <c r="G2" s="506"/>
      <c r="H2" s="506"/>
    </row>
    <row r="3" spans="1:9" x14ac:dyDescent="0.25">
      <c r="A3" s="562"/>
      <c r="B3" s="563"/>
    </row>
    <row r="4" spans="1:9" ht="14.4" thickBot="1" x14ac:dyDescent="0.3">
      <c r="A4" s="564" t="s">
        <v>807</v>
      </c>
      <c r="B4" s="565"/>
    </row>
    <row r="5" spans="1:9" x14ac:dyDescent="0.25">
      <c r="A5" s="441" t="s">
        <v>2</v>
      </c>
      <c r="B5" s="443"/>
    </row>
    <row r="6" spans="1:9" ht="27.75" customHeight="1" x14ac:dyDescent="0.25">
      <c r="A6" s="439" t="s">
        <v>12</v>
      </c>
      <c r="B6" s="440"/>
      <c r="H6" s="98"/>
    </row>
    <row r="7" spans="1:9" ht="27.75" customHeight="1" x14ac:dyDescent="0.25">
      <c r="A7" s="439" t="s">
        <v>808</v>
      </c>
      <c r="B7" s="440"/>
      <c r="H7" s="98"/>
    </row>
    <row r="8" spans="1:9" x14ac:dyDescent="0.25">
      <c r="A8" s="441" t="s">
        <v>809</v>
      </c>
      <c r="B8" s="442"/>
      <c r="H8" s="98"/>
      <c r="I8" s="98"/>
    </row>
    <row r="9" spans="1:9" x14ac:dyDescent="0.25">
      <c r="A9" s="439" t="s">
        <v>810</v>
      </c>
      <c r="B9" s="440"/>
    </row>
    <row r="10" spans="1:9" x14ac:dyDescent="0.25">
      <c r="A10" s="439" t="s">
        <v>811</v>
      </c>
      <c r="B10" s="440"/>
    </row>
    <row r="11" spans="1:9" x14ac:dyDescent="0.25">
      <c r="A11" s="441" t="s">
        <v>812</v>
      </c>
      <c r="B11" s="446"/>
    </row>
    <row r="12" spans="1:9" x14ac:dyDescent="0.25">
      <c r="A12" s="444" t="s">
        <v>135</v>
      </c>
      <c r="B12" s="440"/>
    </row>
    <row r="13" spans="1:9" x14ac:dyDescent="0.25">
      <c r="A13" s="444" t="s">
        <v>170</v>
      </c>
      <c r="B13" s="440"/>
    </row>
    <row r="14" spans="1:9" x14ac:dyDescent="0.25">
      <c r="A14" s="441" t="s">
        <v>813</v>
      </c>
      <c r="B14" s="447"/>
    </row>
    <row r="15" spans="1:9" x14ac:dyDescent="0.25">
      <c r="A15" s="444" t="s">
        <v>814</v>
      </c>
      <c r="B15" s="440"/>
    </row>
    <row r="16" spans="1:9" x14ac:dyDescent="0.25">
      <c r="A16" s="444" t="s">
        <v>815</v>
      </c>
      <c r="B16" s="440"/>
    </row>
    <row r="17" spans="1:2" x14ac:dyDescent="0.25">
      <c r="A17" s="445" t="s">
        <v>816</v>
      </c>
      <c r="B17" s="447"/>
    </row>
    <row r="18" spans="1:2" ht="27.6" x14ac:dyDescent="0.25">
      <c r="A18" s="444" t="s">
        <v>195</v>
      </c>
      <c r="B18" s="440"/>
    </row>
    <row r="19" spans="1:2" x14ac:dyDescent="0.25">
      <c r="A19" s="444" t="s">
        <v>817</v>
      </c>
      <c r="B19" s="440"/>
    </row>
    <row r="20" spans="1:2" x14ac:dyDescent="0.25">
      <c r="A20" s="444" t="s">
        <v>226</v>
      </c>
      <c r="B20" s="440"/>
    </row>
    <row r="21" spans="1:2" x14ac:dyDescent="0.25">
      <c r="A21" s="444" t="s">
        <v>259</v>
      </c>
      <c r="B21" s="440"/>
    </row>
    <row r="22" spans="1:2" x14ac:dyDescent="0.25">
      <c r="A22" s="445" t="s">
        <v>818</v>
      </c>
      <c r="B22" s="447"/>
    </row>
    <row r="23" spans="1:2" x14ac:dyDescent="0.25">
      <c r="A23" s="444" t="s">
        <v>317</v>
      </c>
      <c r="B23" s="440"/>
    </row>
    <row r="24" spans="1:2" ht="27.6" x14ac:dyDescent="0.25">
      <c r="A24" s="444" t="s">
        <v>351</v>
      </c>
      <c r="B24" s="440"/>
    </row>
    <row r="25" spans="1:2" x14ac:dyDescent="0.25">
      <c r="A25" s="444" t="s">
        <v>372</v>
      </c>
      <c r="B25" s="440"/>
    </row>
    <row r="26" spans="1:2" x14ac:dyDescent="0.25">
      <c r="A26" s="439" t="s">
        <v>381</v>
      </c>
      <c r="B26" s="440"/>
    </row>
    <row r="27" spans="1:2" x14ac:dyDescent="0.25">
      <c r="A27" s="439" t="s">
        <v>415</v>
      </c>
      <c r="B27" s="440"/>
    </row>
    <row r="28" spans="1:2" x14ac:dyDescent="0.25">
      <c r="A28" s="439" t="s">
        <v>422</v>
      </c>
      <c r="B28" s="440"/>
    </row>
    <row r="29" spans="1:2" x14ac:dyDescent="0.25">
      <c r="A29" s="445" t="s">
        <v>819</v>
      </c>
      <c r="B29" s="446"/>
    </row>
    <row r="30" spans="1:2" x14ac:dyDescent="0.25">
      <c r="A30" s="444" t="s">
        <v>426</v>
      </c>
      <c r="B30" s="440"/>
    </row>
    <row r="31" spans="1:2" x14ac:dyDescent="0.25">
      <c r="A31" s="444" t="s">
        <v>868</v>
      </c>
      <c r="B31" s="440"/>
    </row>
    <row r="32" spans="1:2" x14ac:dyDescent="0.25">
      <c r="A32" s="444" t="s">
        <v>441</v>
      </c>
      <c r="B32" s="440"/>
    </row>
    <row r="33" spans="1:4" x14ac:dyDescent="0.25">
      <c r="A33" s="444" t="s">
        <v>857</v>
      </c>
      <c r="B33" s="440"/>
    </row>
    <row r="34" spans="1:4" x14ac:dyDescent="0.25">
      <c r="A34" s="441" t="s">
        <v>820</v>
      </c>
      <c r="B34" s="447"/>
    </row>
    <row r="35" spans="1:4" x14ac:dyDescent="0.25">
      <c r="A35" s="448" t="s">
        <v>821</v>
      </c>
      <c r="B35" s="449"/>
    </row>
    <row r="36" spans="1:4" s="297" customFormat="1" x14ac:dyDescent="0.25">
      <c r="A36" s="491" t="s">
        <v>1203</v>
      </c>
      <c r="B36" s="438"/>
    </row>
    <row r="37" spans="1:4" s="297" customFormat="1" x14ac:dyDescent="0.25">
      <c r="A37" s="492" t="s">
        <v>1204</v>
      </c>
      <c r="B37" s="438"/>
    </row>
    <row r="38" spans="1:4" s="297" customFormat="1" x14ac:dyDescent="0.25">
      <c r="A38" s="493" t="s">
        <v>1203</v>
      </c>
      <c r="B38" s="438"/>
    </row>
    <row r="39" spans="1:4" s="297" customFormat="1" x14ac:dyDescent="0.25">
      <c r="A39" s="492" t="s">
        <v>1205</v>
      </c>
      <c r="B39" s="438"/>
    </row>
    <row r="40" spans="1:4" s="297" customFormat="1" x14ac:dyDescent="0.25">
      <c r="A40" s="493" t="s">
        <v>1203</v>
      </c>
      <c r="B40" s="438"/>
      <c r="D40" s="301"/>
    </row>
    <row r="41" spans="1:4" s="297" customFormat="1" x14ac:dyDescent="0.25">
      <c r="A41" s="494" t="s">
        <v>1397</v>
      </c>
      <c r="B41" s="438"/>
      <c r="D41" s="301"/>
    </row>
    <row r="42" spans="1:4" x14ac:dyDescent="0.25">
      <c r="A42" s="450" t="s">
        <v>1206</v>
      </c>
      <c r="B42" s="452"/>
    </row>
    <row r="43" spans="1:4" ht="14.4" thickBot="1" x14ac:dyDescent="0.3">
      <c r="A43" s="451" t="s">
        <v>822</v>
      </c>
      <c r="B43" s="453"/>
    </row>
    <row r="44" spans="1:4" ht="26.4" customHeight="1" thickBot="1" x14ac:dyDescent="0.3">
      <c r="A44" s="99" t="s">
        <v>823</v>
      </c>
      <c r="B44" s="100"/>
    </row>
  </sheetData>
  <mergeCells count="4">
    <mergeCell ref="A1:B1"/>
    <mergeCell ref="A3:B3"/>
    <mergeCell ref="A4:B4"/>
    <mergeCell ref="A2:H2"/>
  </mergeCells>
  <pageMargins left="0.7" right="0.7" top="0.75" bottom="0.75" header="0.3" footer="0.3"/>
  <pageSetup paperSize="9" scale="57" orientation="portrait" r:id="rId1"/>
  <colBreaks count="1" manualBreakCount="1">
    <brk id="7" max="43"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12E8F3-DFC5-446C-BE09-2A3760CBB6C6}">
  <sheetPr>
    <tabColor rgb="FF00B050"/>
  </sheetPr>
  <dimension ref="A1:V303"/>
  <sheetViews>
    <sheetView view="pageBreakPreview" topLeftCell="A263" zoomScale="79" zoomScaleNormal="85" zoomScaleSheetLayoutView="100" workbookViewId="0">
      <selection activeCell="D312" sqref="D312"/>
    </sheetView>
  </sheetViews>
  <sheetFormatPr defaultColWidth="8.88671875" defaultRowHeight="13.8" x14ac:dyDescent="0.25"/>
  <cols>
    <col min="1" max="2" width="11.44140625" style="96" customWidth="1"/>
    <col min="3" max="3" width="8.88671875" style="96"/>
    <col min="4" max="4" width="47.77734375" style="38" customWidth="1"/>
    <col min="5" max="5" width="8.21875" style="97" customWidth="1"/>
    <col min="6" max="6" width="11.44140625" style="97" customWidth="1"/>
    <col min="7" max="7" width="13.77734375" style="97" customWidth="1"/>
    <col min="8" max="8" width="16.109375" style="97" bestFit="1" customWidth="1"/>
    <col min="9" max="15" width="8.88671875" style="38"/>
    <col min="16" max="16" width="10" style="38" customWidth="1"/>
    <col min="17" max="17" width="8.88671875" style="38"/>
    <col min="18" max="18" width="36.88671875" style="38" customWidth="1"/>
    <col min="19" max="19" width="5.109375" style="38" customWidth="1"/>
    <col min="20" max="20" width="6.109375" style="38" customWidth="1"/>
    <col min="21" max="21" width="11.44140625" style="38" customWidth="1"/>
    <col min="22" max="22" width="15.5546875" style="38" customWidth="1"/>
    <col min="23" max="16384" width="8.88671875" style="38"/>
  </cols>
  <sheetData>
    <row r="1" spans="1:8" ht="28.95" customHeight="1" x14ac:dyDescent="0.25">
      <c r="A1" s="511" t="s">
        <v>0</v>
      </c>
      <c r="B1" s="511"/>
      <c r="C1" s="511"/>
      <c r="D1" s="511"/>
      <c r="E1" s="511"/>
      <c r="F1" s="511"/>
      <c r="G1" s="511"/>
      <c r="H1" s="511"/>
    </row>
    <row r="2" spans="1:8" x14ac:dyDescent="0.25">
      <c r="A2" s="506" t="s">
        <v>1</v>
      </c>
      <c r="B2" s="506"/>
      <c r="C2" s="506"/>
      <c r="D2" s="506"/>
      <c r="E2" s="506"/>
      <c r="F2" s="506"/>
      <c r="G2" s="506"/>
      <c r="H2" s="506"/>
    </row>
    <row r="3" spans="1:8" ht="14.4" thickBot="1" x14ac:dyDescent="0.3">
      <c r="A3" s="506" t="s">
        <v>482</v>
      </c>
      <c r="B3" s="506"/>
      <c r="C3" s="506"/>
      <c r="D3" s="506"/>
      <c r="E3" s="506"/>
      <c r="F3" s="506"/>
      <c r="G3" s="506"/>
      <c r="H3" s="506"/>
    </row>
    <row r="4" spans="1:8" ht="14.4" thickBot="1" x14ac:dyDescent="0.3">
      <c r="A4" s="495" t="s">
        <v>3</v>
      </c>
      <c r="B4" s="495" t="s">
        <v>4</v>
      </c>
      <c r="C4" s="495" t="s">
        <v>5</v>
      </c>
      <c r="D4" s="495" t="s">
        <v>6</v>
      </c>
      <c r="E4" s="495" t="s">
        <v>7</v>
      </c>
      <c r="F4" s="495" t="s">
        <v>8</v>
      </c>
      <c r="G4" s="514" t="s">
        <v>9</v>
      </c>
      <c r="H4" s="41" t="s">
        <v>10</v>
      </c>
    </row>
    <row r="5" spans="1:8" ht="14.4" thickBot="1" x14ac:dyDescent="0.3">
      <c r="A5" s="496"/>
      <c r="B5" s="496"/>
      <c r="C5" s="496"/>
      <c r="D5" s="496"/>
      <c r="E5" s="496"/>
      <c r="F5" s="496"/>
      <c r="G5" s="496"/>
      <c r="H5" s="43" t="s">
        <v>11</v>
      </c>
    </row>
    <row r="6" spans="1:8" x14ac:dyDescent="0.25">
      <c r="A6" s="10"/>
      <c r="B6" s="10"/>
      <c r="C6" s="24"/>
      <c r="D6" s="24"/>
      <c r="E6" s="24"/>
      <c r="F6" s="24"/>
      <c r="G6" s="24"/>
      <c r="H6" s="44"/>
    </row>
    <row r="7" spans="1:8" x14ac:dyDescent="0.25">
      <c r="A7" s="10"/>
      <c r="B7" s="10"/>
      <c r="C7" s="10"/>
      <c r="D7" s="45" t="s">
        <v>483</v>
      </c>
      <c r="E7" s="10"/>
      <c r="F7" s="10"/>
      <c r="G7" s="10"/>
      <c r="H7" s="46"/>
    </row>
    <row r="8" spans="1:8" ht="55.2" x14ac:dyDescent="0.25">
      <c r="A8" s="10"/>
      <c r="B8" s="10"/>
      <c r="C8" s="10"/>
      <c r="D8" s="47" t="s">
        <v>484</v>
      </c>
      <c r="E8" s="10"/>
      <c r="F8" s="10"/>
      <c r="G8" s="10"/>
      <c r="H8" s="46"/>
    </row>
    <row r="9" spans="1:8" ht="27.6" x14ac:dyDescent="0.25">
      <c r="A9" s="10"/>
      <c r="B9" s="10"/>
      <c r="C9" s="10"/>
      <c r="D9" s="45" t="s">
        <v>485</v>
      </c>
      <c r="E9" s="10"/>
      <c r="F9" s="10"/>
      <c r="G9" s="10"/>
      <c r="H9" s="46"/>
    </row>
    <row r="10" spans="1:8" ht="55.2" x14ac:dyDescent="0.25">
      <c r="A10" s="10"/>
      <c r="B10" s="48" t="s">
        <v>486</v>
      </c>
      <c r="C10" s="10"/>
      <c r="D10" s="45" t="s">
        <v>487</v>
      </c>
      <c r="E10" s="10"/>
      <c r="F10" s="10"/>
      <c r="G10" s="10"/>
      <c r="H10" s="46"/>
    </row>
    <row r="11" spans="1:8" ht="55.2" x14ac:dyDescent="0.25">
      <c r="A11" s="10">
        <v>10.1</v>
      </c>
      <c r="B11" s="10"/>
      <c r="C11" s="10"/>
      <c r="D11" s="2" t="s">
        <v>488</v>
      </c>
      <c r="E11" s="10"/>
      <c r="F11" s="10"/>
      <c r="G11" s="10"/>
      <c r="H11" s="46"/>
    </row>
    <row r="12" spans="1:8" x14ac:dyDescent="0.25">
      <c r="A12" s="10"/>
      <c r="B12" s="10"/>
      <c r="C12" s="10"/>
      <c r="D12" s="49"/>
      <c r="E12" s="10"/>
      <c r="F12" s="10"/>
      <c r="G12" s="10"/>
      <c r="H12" s="46"/>
    </row>
    <row r="13" spans="1:8" ht="55.2" x14ac:dyDescent="0.25">
      <c r="A13" s="10" t="s">
        <v>489</v>
      </c>
      <c r="B13" s="10" t="s">
        <v>490</v>
      </c>
      <c r="C13" s="10"/>
      <c r="D13" s="3" t="s">
        <v>491</v>
      </c>
      <c r="E13" s="4" t="s">
        <v>204</v>
      </c>
      <c r="F13" s="5">
        <v>1</v>
      </c>
      <c r="G13" s="6">
        <v>2750</v>
      </c>
      <c r="H13" s="7">
        <f>G13*F13</f>
        <v>2750</v>
      </c>
    </row>
    <row r="14" spans="1:8" x14ac:dyDescent="0.25">
      <c r="A14" s="10"/>
      <c r="B14" s="10"/>
      <c r="C14" s="10"/>
      <c r="D14" s="3"/>
      <c r="E14" s="4"/>
      <c r="F14" s="5"/>
      <c r="G14" s="6"/>
      <c r="H14" s="8"/>
    </row>
    <row r="15" spans="1:8" ht="69" x14ac:dyDescent="0.25">
      <c r="A15" s="10" t="s">
        <v>492</v>
      </c>
      <c r="B15" s="10" t="s">
        <v>493</v>
      </c>
      <c r="C15" s="10"/>
      <c r="D15" s="3" t="s">
        <v>494</v>
      </c>
      <c r="E15" s="4" t="s">
        <v>204</v>
      </c>
      <c r="F15" s="5">
        <v>1</v>
      </c>
      <c r="G15" s="6">
        <v>25000</v>
      </c>
      <c r="H15" s="7">
        <f>G15*F15</f>
        <v>25000</v>
      </c>
    </row>
    <row r="16" spans="1:8" x14ac:dyDescent="0.25">
      <c r="A16" s="50"/>
      <c r="B16" s="50"/>
      <c r="C16" s="10"/>
      <c r="D16" s="49"/>
      <c r="E16" s="10"/>
      <c r="F16" s="10"/>
      <c r="G16" s="10"/>
      <c r="H16" s="46"/>
    </row>
    <row r="17" spans="1:8" ht="41.4" x14ac:dyDescent="0.25">
      <c r="A17" s="10" t="s">
        <v>495</v>
      </c>
      <c r="B17" s="10" t="s">
        <v>496</v>
      </c>
      <c r="C17" s="10"/>
      <c r="D17" s="3" t="s">
        <v>497</v>
      </c>
      <c r="E17" s="4" t="s">
        <v>119</v>
      </c>
      <c r="F17" s="5">
        <v>350</v>
      </c>
      <c r="G17" s="6">
        <v>125</v>
      </c>
      <c r="H17" s="7">
        <f>G17*F17</f>
        <v>43750</v>
      </c>
    </row>
    <row r="18" spans="1:8" x14ac:dyDescent="0.25">
      <c r="A18" s="50"/>
      <c r="B18" s="50"/>
      <c r="C18" s="10"/>
      <c r="D18" s="9"/>
      <c r="E18" s="10"/>
      <c r="F18" s="5"/>
      <c r="G18" s="6"/>
      <c r="H18" s="46"/>
    </row>
    <row r="19" spans="1:8" ht="27.6" x14ac:dyDescent="0.25">
      <c r="A19" s="10" t="s">
        <v>498</v>
      </c>
      <c r="B19" s="10" t="s">
        <v>499</v>
      </c>
      <c r="C19" s="10"/>
      <c r="D19" s="3" t="s">
        <v>500</v>
      </c>
      <c r="E19" s="4" t="s">
        <v>119</v>
      </c>
      <c r="F19" s="5">
        <v>350</v>
      </c>
      <c r="G19" s="6">
        <v>160</v>
      </c>
      <c r="H19" s="7">
        <f>G19*F19</f>
        <v>56000</v>
      </c>
    </row>
    <row r="20" spans="1:8" x14ac:dyDescent="0.25">
      <c r="A20" s="50"/>
      <c r="B20" s="50"/>
      <c r="C20" s="10"/>
      <c r="D20" s="9"/>
      <c r="E20" s="10"/>
      <c r="F20" s="5"/>
      <c r="G20" s="6"/>
      <c r="H20" s="46"/>
    </row>
    <row r="21" spans="1:8" ht="27.6" x14ac:dyDescent="0.25">
      <c r="A21" s="10" t="s">
        <v>501</v>
      </c>
      <c r="B21" s="10" t="s">
        <v>502</v>
      </c>
      <c r="C21" s="10"/>
      <c r="D21" s="3" t="s">
        <v>503</v>
      </c>
      <c r="E21" s="4" t="s">
        <v>413</v>
      </c>
      <c r="F21" s="5">
        <v>28</v>
      </c>
      <c r="G21" s="6">
        <v>1150</v>
      </c>
      <c r="H21" s="7">
        <f>G21*F21</f>
        <v>32200</v>
      </c>
    </row>
    <row r="22" spans="1:8" x14ac:dyDescent="0.25">
      <c r="A22" s="50"/>
      <c r="B22" s="50"/>
      <c r="C22" s="10"/>
      <c r="D22" s="9"/>
      <c r="E22" s="10"/>
      <c r="F22" s="5"/>
      <c r="G22" s="6"/>
      <c r="H22" s="7"/>
    </row>
    <row r="23" spans="1:8" ht="27.6" x14ac:dyDescent="0.25">
      <c r="A23" s="10" t="s">
        <v>504</v>
      </c>
      <c r="B23" s="10" t="s">
        <v>505</v>
      </c>
      <c r="C23" s="10"/>
      <c r="D23" s="3" t="s">
        <v>506</v>
      </c>
      <c r="E23" s="4" t="s">
        <v>413</v>
      </c>
      <c r="F23" s="5">
        <v>28</v>
      </c>
      <c r="G23" s="6">
        <v>225</v>
      </c>
      <c r="H23" s="7">
        <f>G23*F23</f>
        <v>6300</v>
      </c>
    </row>
    <row r="24" spans="1:8" x14ac:dyDescent="0.25">
      <c r="A24" s="50"/>
      <c r="B24" s="50"/>
      <c r="C24" s="10"/>
      <c r="D24" s="9"/>
      <c r="E24" s="10"/>
      <c r="F24" s="5"/>
      <c r="G24" s="6"/>
      <c r="H24" s="7"/>
    </row>
    <row r="25" spans="1:8" ht="27.6" x14ac:dyDescent="0.25">
      <c r="A25" s="10" t="s">
        <v>507</v>
      </c>
      <c r="B25" s="10" t="s">
        <v>508</v>
      </c>
      <c r="C25" s="10"/>
      <c r="D25" s="3" t="s">
        <v>509</v>
      </c>
      <c r="E25" s="4" t="s">
        <v>413</v>
      </c>
      <c r="F25" s="5">
        <v>28</v>
      </c>
      <c r="G25" s="6">
        <v>95</v>
      </c>
      <c r="H25" s="7">
        <f>G25*F25</f>
        <v>2660</v>
      </c>
    </row>
    <row r="26" spans="1:8" x14ac:dyDescent="0.25">
      <c r="A26" s="50"/>
      <c r="B26" s="50"/>
      <c r="C26" s="10"/>
      <c r="D26" s="9"/>
      <c r="E26" s="10"/>
      <c r="F26" s="5"/>
      <c r="G26" s="6"/>
      <c r="H26" s="7"/>
    </row>
    <row r="27" spans="1:8" ht="41.4" x14ac:dyDescent="0.25">
      <c r="A27" s="10" t="s">
        <v>510</v>
      </c>
      <c r="B27" s="10" t="s">
        <v>511</v>
      </c>
      <c r="C27" s="10"/>
      <c r="D27" s="3" t="s">
        <v>512</v>
      </c>
      <c r="E27" s="4" t="s">
        <v>119</v>
      </c>
      <c r="F27" s="5">
        <v>70</v>
      </c>
      <c r="G27" s="6">
        <v>145</v>
      </c>
      <c r="H27" s="7">
        <f>G27*F27</f>
        <v>10150</v>
      </c>
    </row>
    <row r="28" spans="1:8" x14ac:dyDescent="0.25">
      <c r="A28" s="50"/>
      <c r="B28" s="50"/>
      <c r="C28" s="10"/>
      <c r="D28" s="9"/>
      <c r="E28" s="10"/>
      <c r="F28" s="5"/>
      <c r="G28" s="6"/>
      <c r="H28" s="7"/>
    </row>
    <row r="29" spans="1:8" ht="27.6" x14ac:dyDescent="0.25">
      <c r="A29" s="10" t="s">
        <v>513</v>
      </c>
      <c r="B29" s="10" t="s">
        <v>514</v>
      </c>
      <c r="C29" s="10"/>
      <c r="D29" s="3" t="s">
        <v>515</v>
      </c>
      <c r="E29" s="4" t="s">
        <v>119</v>
      </c>
      <c r="F29" s="5">
        <v>50</v>
      </c>
      <c r="G29" s="6">
        <v>65</v>
      </c>
      <c r="H29" s="7">
        <f>G29*F29</f>
        <v>3250</v>
      </c>
    </row>
    <row r="30" spans="1:8" x14ac:dyDescent="0.25">
      <c r="A30" s="50"/>
      <c r="B30" s="50"/>
      <c r="C30" s="10"/>
      <c r="D30" s="9"/>
      <c r="E30" s="10"/>
      <c r="F30" s="5"/>
      <c r="G30" s="6"/>
      <c r="H30" s="7"/>
    </row>
    <row r="31" spans="1:8" ht="41.4" x14ac:dyDescent="0.25">
      <c r="A31" s="10" t="s">
        <v>516</v>
      </c>
      <c r="B31" s="10" t="s">
        <v>517</v>
      </c>
      <c r="C31" s="49"/>
      <c r="D31" s="3" t="s">
        <v>518</v>
      </c>
      <c r="E31" s="4" t="s">
        <v>119</v>
      </c>
      <c r="F31" s="5">
        <v>340</v>
      </c>
      <c r="G31" s="6">
        <v>225</v>
      </c>
      <c r="H31" s="7">
        <f>G31*F31</f>
        <v>76500</v>
      </c>
    </row>
    <row r="32" spans="1:8" x14ac:dyDescent="0.25">
      <c r="A32" s="10"/>
      <c r="B32" s="10"/>
      <c r="C32" s="49"/>
      <c r="D32" s="9"/>
      <c r="E32" s="10"/>
      <c r="F32" s="5"/>
      <c r="G32" s="6"/>
      <c r="H32" s="7"/>
    </row>
    <row r="33" spans="1:8" ht="41.4" x14ac:dyDescent="0.25">
      <c r="A33" s="51" t="s">
        <v>519</v>
      </c>
      <c r="B33" s="10" t="s">
        <v>520</v>
      </c>
      <c r="C33" s="10"/>
      <c r="D33" s="3" t="s">
        <v>521</v>
      </c>
      <c r="E33" s="4" t="s">
        <v>119</v>
      </c>
      <c r="F33" s="5">
        <v>20</v>
      </c>
      <c r="G33" s="6">
        <v>145</v>
      </c>
      <c r="H33" s="7">
        <f>G33*F33</f>
        <v>2900</v>
      </c>
    </row>
    <row r="34" spans="1:8" x14ac:dyDescent="0.25">
      <c r="A34" s="50"/>
      <c r="B34" s="50"/>
      <c r="C34" s="10"/>
      <c r="D34" s="9"/>
      <c r="E34" s="10"/>
      <c r="F34" s="5"/>
      <c r="G34" s="6"/>
      <c r="H34" s="7"/>
    </row>
    <row r="35" spans="1:8" ht="27.6" x14ac:dyDescent="0.25">
      <c r="A35" s="10" t="s">
        <v>522</v>
      </c>
      <c r="B35" s="10" t="s">
        <v>523</v>
      </c>
      <c r="C35" s="10"/>
      <c r="D35" s="3" t="s">
        <v>524</v>
      </c>
      <c r="E35" s="4" t="s">
        <v>413</v>
      </c>
      <c r="F35" s="5">
        <v>2</v>
      </c>
      <c r="G35" s="6">
        <v>225</v>
      </c>
      <c r="H35" s="7">
        <f>G35*F35</f>
        <v>450</v>
      </c>
    </row>
    <row r="36" spans="1:8" ht="14.4" thickBot="1" x14ac:dyDescent="0.3">
      <c r="A36" s="50"/>
      <c r="B36" s="50"/>
      <c r="C36" s="30"/>
      <c r="D36" s="11"/>
      <c r="E36" s="12"/>
      <c r="F36" s="13"/>
      <c r="G36" s="14"/>
      <c r="H36" s="15"/>
    </row>
    <row r="37" spans="1:8" ht="14.4" thickBot="1" x14ac:dyDescent="0.3">
      <c r="A37" s="502" t="s">
        <v>427</v>
      </c>
      <c r="B37" s="503"/>
      <c r="C37" s="503"/>
      <c r="D37" s="503"/>
      <c r="E37" s="503"/>
      <c r="F37" s="503"/>
      <c r="G37" s="504"/>
      <c r="H37" s="52">
        <f>SUM(H6:H36)</f>
        <v>261910</v>
      </c>
    </row>
    <row r="38" spans="1:8" ht="27.6" customHeight="1" x14ac:dyDescent="0.25">
      <c r="A38" s="566" t="str">
        <f>A1</f>
        <v>TENDER FOR REFURBISHMENT OF TWO MAGALIES RESERVOIRS</v>
      </c>
      <c r="B38" s="566"/>
      <c r="C38" s="566"/>
      <c r="D38" s="566"/>
      <c r="E38" s="566"/>
      <c r="F38" s="566"/>
      <c r="G38" s="566"/>
      <c r="H38" s="566"/>
    </row>
    <row r="39" spans="1:8" x14ac:dyDescent="0.25">
      <c r="A39" s="567" t="str">
        <f>A2</f>
        <v xml:space="preserve">CONTRACT NO: </v>
      </c>
      <c r="B39" s="567"/>
      <c r="C39" s="567"/>
      <c r="D39" s="567"/>
      <c r="E39" s="567"/>
      <c r="F39" s="567"/>
      <c r="G39" s="567"/>
      <c r="H39" s="567"/>
    </row>
    <row r="40" spans="1:8" ht="14.4" thickBot="1" x14ac:dyDescent="0.3">
      <c r="A40" s="567" t="str">
        <f>A3</f>
        <v xml:space="preserve">SERIES 10: ELECTRICAL &amp; INSTRUMENTATION INSTALLATION </v>
      </c>
      <c r="B40" s="567"/>
      <c r="C40" s="567"/>
      <c r="D40" s="567"/>
      <c r="E40" s="567"/>
      <c r="F40" s="567"/>
      <c r="G40" s="567"/>
      <c r="H40" s="567"/>
    </row>
    <row r="41" spans="1:8" ht="14.4" thickBot="1" x14ac:dyDescent="0.3">
      <c r="A41" s="495" t="s">
        <v>3</v>
      </c>
      <c r="B41" s="495" t="s">
        <v>4</v>
      </c>
      <c r="C41" s="495" t="s">
        <v>5</v>
      </c>
      <c r="D41" s="495" t="s">
        <v>6</v>
      </c>
      <c r="E41" s="495" t="s">
        <v>7</v>
      </c>
      <c r="F41" s="495" t="s">
        <v>8</v>
      </c>
      <c r="G41" s="514" t="s">
        <v>9</v>
      </c>
      <c r="H41" s="41" t="s">
        <v>10</v>
      </c>
    </row>
    <row r="42" spans="1:8" ht="14.4" thickBot="1" x14ac:dyDescent="0.3">
      <c r="A42" s="496"/>
      <c r="B42" s="496"/>
      <c r="C42" s="496"/>
      <c r="D42" s="496"/>
      <c r="E42" s="496"/>
      <c r="F42" s="496"/>
      <c r="G42" s="496"/>
      <c r="H42" s="43" t="s">
        <v>11</v>
      </c>
    </row>
    <row r="43" spans="1:8" ht="14.4" thickBot="1" x14ac:dyDescent="0.3">
      <c r="A43" s="499" t="s">
        <v>63</v>
      </c>
      <c r="B43" s="500"/>
      <c r="C43" s="500"/>
      <c r="D43" s="500"/>
      <c r="E43" s="500"/>
      <c r="F43" s="500"/>
      <c r="G43" s="501"/>
      <c r="H43" s="53">
        <f>H37</f>
        <v>261910</v>
      </c>
    </row>
    <row r="44" spans="1:8" ht="27.6" x14ac:dyDescent="0.25">
      <c r="A44" s="10" t="s">
        <v>525</v>
      </c>
      <c r="B44" s="10" t="s">
        <v>526</v>
      </c>
      <c r="C44" s="24"/>
      <c r="D44" s="16" t="s">
        <v>527</v>
      </c>
      <c r="E44" s="17" t="s">
        <v>413</v>
      </c>
      <c r="F44" s="18">
        <v>36</v>
      </c>
      <c r="G44" s="19">
        <v>95</v>
      </c>
      <c r="H44" s="7">
        <f>G44*F44</f>
        <v>3420</v>
      </c>
    </row>
    <row r="45" spans="1:8" x14ac:dyDescent="0.25">
      <c r="A45" s="50"/>
      <c r="B45" s="50"/>
      <c r="C45" s="10"/>
      <c r="D45" s="3"/>
      <c r="E45" s="4"/>
      <c r="F45" s="5"/>
      <c r="G45" s="6"/>
      <c r="H45" s="6"/>
    </row>
    <row r="46" spans="1:8" ht="55.2" x14ac:dyDescent="0.25">
      <c r="A46" s="10" t="s">
        <v>528</v>
      </c>
      <c r="B46" s="10" t="s">
        <v>529</v>
      </c>
      <c r="C46" s="10"/>
      <c r="D46" s="3" t="s">
        <v>530</v>
      </c>
      <c r="E46" s="4" t="s">
        <v>119</v>
      </c>
      <c r="F46" s="5">
        <v>70</v>
      </c>
      <c r="G46" s="6">
        <v>145</v>
      </c>
      <c r="H46" s="7">
        <f>G46*F46</f>
        <v>10150</v>
      </c>
    </row>
    <row r="47" spans="1:8" x14ac:dyDescent="0.25">
      <c r="A47" s="50"/>
      <c r="B47" s="50"/>
      <c r="C47" s="10"/>
      <c r="D47" s="9"/>
      <c r="E47" s="10"/>
      <c r="F47" s="5"/>
      <c r="G47" s="6"/>
      <c r="H47" s="6"/>
    </row>
    <row r="48" spans="1:8" ht="41.4" x14ac:dyDescent="0.25">
      <c r="A48" s="10" t="s">
        <v>531</v>
      </c>
      <c r="B48" s="50" t="s">
        <v>532</v>
      </c>
      <c r="C48" s="10"/>
      <c r="D48" s="9" t="s">
        <v>533</v>
      </c>
      <c r="E48" s="10" t="s">
        <v>204</v>
      </c>
      <c r="F48" s="5">
        <v>1</v>
      </c>
      <c r="G48" s="6">
        <v>1150</v>
      </c>
      <c r="H48" s="7">
        <f>G48*F48</f>
        <v>1150</v>
      </c>
    </row>
    <row r="49" spans="1:8" x14ac:dyDescent="0.25">
      <c r="A49" s="50"/>
      <c r="B49" s="50"/>
      <c r="C49" s="10"/>
      <c r="D49" s="49"/>
      <c r="E49" s="10"/>
      <c r="F49" s="10"/>
      <c r="G49" s="10"/>
      <c r="H49" s="54"/>
    </row>
    <row r="50" spans="1:8" ht="55.2" x14ac:dyDescent="0.25">
      <c r="A50" s="10" t="s">
        <v>534</v>
      </c>
      <c r="B50" s="50" t="s">
        <v>535</v>
      </c>
      <c r="C50" s="10"/>
      <c r="D50" s="3" t="s">
        <v>536</v>
      </c>
      <c r="E50" s="4" t="s">
        <v>204</v>
      </c>
      <c r="F50" s="5">
        <v>1</v>
      </c>
      <c r="G50" s="6">
        <v>2250</v>
      </c>
      <c r="H50" s="7">
        <f>G50*F50</f>
        <v>2250</v>
      </c>
    </row>
    <row r="51" spans="1:8" x14ac:dyDescent="0.25">
      <c r="A51" s="50"/>
      <c r="B51" s="50"/>
      <c r="C51" s="10"/>
      <c r="D51" s="9"/>
      <c r="E51" s="10"/>
      <c r="F51" s="5"/>
      <c r="G51" s="6"/>
      <c r="H51" s="6"/>
    </row>
    <row r="52" spans="1:8" ht="55.2" x14ac:dyDescent="0.25">
      <c r="A52" s="10" t="s">
        <v>537</v>
      </c>
      <c r="B52" s="10" t="s">
        <v>538</v>
      </c>
      <c r="C52" s="10"/>
      <c r="D52" s="3" t="s">
        <v>539</v>
      </c>
      <c r="E52" s="4" t="s">
        <v>204</v>
      </c>
      <c r="F52" s="5">
        <v>4</v>
      </c>
      <c r="G52" s="6">
        <v>4500</v>
      </c>
      <c r="H52" s="7">
        <f>G52*F52</f>
        <v>18000</v>
      </c>
    </row>
    <row r="53" spans="1:8" x14ac:dyDescent="0.25">
      <c r="A53" s="50"/>
      <c r="B53" s="50"/>
      <c r="C53" s="10"/>
      <c r="D53" s="9"/>
      <c r="E53" s="10"/>
      <c r="F53" s="5"/>
      <c r="G53" s="6"/>
      <c r="H53" s="6"/>
    </row>
    <row r="54" spans="1:8" ht="55.2" x14ac:dyDescent="0.25">
      <c r="A54" s="10" t="s">
        <v>540</v>
      </c>
      <c r="B54" s="10" t="s">
        <v>541</v>
      </c>
      <c r="C54" s="10"/>
      <c r="D54" s="3" t="s">
        <v>542</v>
      </c>
      <c r="E54" s="4" t="s">
        <v>204</v>
      </c>
      <c r="F54" s="5">
        <v>1</v>
      </c>
      <c r="G54" s="6">
        <v>7500</v>
      </c>
      <c r="H54" s="7">
        <f>G54*F54</f>
        <v>7500</v>
      </c>
    </row>
    <row r="55" spans="1:8" x14ac:dyDescent="0.25">
      <c r="A55" s="50"/>
      <c r="B55" s="50"/>
      <c r="C55" s="10"/>
      <c r="D55" s="9"/>
      <c r="E55" s="10"/>
      <c r="F55" s="5"/>
      <c r="G55" s="6"/>
      <c r="H55" s="6"/>
    </row>
    <row r="56" spans="1:8" ht="55.2" x14ac:dyDescent="0.25">
      <c r="A56" s="10" t="s">
        <v>543</v>
      </c>
      <c r="B56" s="50" t="s">
        <v>544</v>
      </c>
      <c r="C56" s="10"/>
      <c r="D56" s="3" t="s">
        <v>545</v>
      </c>
      <c r="E56" s="4" t="s">
        <v>204</v>
      </c>
      <c r="F56" s="5">
        <v>1</v>
      </c>
      <c r="G56" s="6">
        <v>5250</v>
      </c>
      <c r="H56" s="7">
        <f>G56*F56</f>
        <v>5250</v>
      </c>
    </row>
    <row r="57" spans="1:8" x14ac:dyDescent="0.25">
      <c r="A57" s="50"/>
      <c r="B57" s="50"/>
      <c r="C57" s="10"/>
      <c r="D57" s="9"/>
      <c r="E57" s="10"/>
      <c r="F57" s="5"/>
      <c r="G57" s="6"/>
      <c r="H57" s="6"/>
    </row>
    <row r="58" spans="1:8" ht="41.4" x14ac:dyDescent="0.25">
      <c r="A58" s="10" t="s">
        <v>546</v>
      </c>
      <c r="B58" s="50" t="s">
        <v>547</v>
      </c>
      <c r="C58" s="10"/>
      <c r="D58" s="3" t="s">
        <v>548</v>
      </c>
      <c r="E58" s="4" t="s">
        <v>204</v>
      </c>
      <c r="F58" s="5">
        <v>1</v>
      </c>
      <c r="G58" s="6">
        <v>3750</v>
      </c>
      <c r="H58" s="7">
        <f>G58*F58</f>
        <v>3750</v>
      </c>
    </row>
    <row r="59" spans="1:8" x14ac:dyDescent="0.25">
      <c r="A59" s="10"/>
      <c r="B59" s="10"/>
      <c r="C59" s="10"/>
      <c r="D59" s="49"/>
      <c r="E59" s="10"/>
      <c r="F59" s="10"/>
      <c r="G59" s="10"/>
      <c r="H59" s="54"/>
    </row>
    <row r="60" spans="1:8" ht="27.6" x14ac:dyDescent="0.25">
      <c r="A60" s="10"/>
      <c r="B60" s="48"/>
      <c r="C60" s="48"/>
      <c r="D60" s="2" t="s">
        <v>549</v>
      </c>
      <c r="E60" s="10"/>
      <c r="F60" s="5"/>
      <c r="G60" s="6"/>
      <c r="H60" s="6"/>
    </row>
    <row r="61" spans="1:8" x14ac:dyDescent="0.25">
      <c r="A61" s="10"/>
      <c r="B61" s="10"/>
      <c r="C61" s="10"/>
      <c r="D61" s="9"/>
      <c r="E61" s="10"/>
      <c r="F61" s="5"/>
      <c r="G61" s="6"/>
      <c r="H61" s="6"/>
    </row>
    <row r="62" spans="1:8" ht="179.4" x14ac:dyDescent="0.25">
      <c r="A62" s="10">
        <v>10.199999999999999</v>
      </c>
      <c r="B62" s="48" t="s">
        <v>550</v>
      </c>
      <c r="C62" s="10"/>
      <c r="D62" s="20" t="s">
        <v>551</v>
      </c>
      <c r="E62" s="10"/>
      <c r="F62" s="5"/>
      <c r="G62" s="6"/>
      <c r="H62" s="6"/>
    </row>
    <row r="63" spans="1:8" x14ac:dyDescent="0.25">
      <c r="A63" s="10"/>
      <c r="B63" s="10"/>
      <c r="C63" s="10"/>
      <c r="D63" s="9"/>
      <c r="E63" s="10"/>
      <c r="F63" s="5"/>
      <c r="G63" s="6"/>
      <c r="H63" s="6"/>
    </row>
    <row r="64" spans="1:8" ht="55.2" x14ac:dyDescent="0.25">
      <c r="A64" s="10" t="s">
        <v>552</v>
      </c>
      <c r="B64" s="10" t="s">
        <v>553</v>
      </c>
      <c r="C64" s="10"/>
      <c r="D64" s="3" t="s">
        <v>554</v>
      </c>
      <c r="E64" s="4" t="s">
        <v>204</v>
      </c>
      <c r="F64" s="5">
        <v>1</v>
      </c>
      <c r="G64" s="6">
        <v>62000</v>
      </c>
      <c r="H64" s="7">
        <f>G64*F64</f>
        <v>62000</v>
      </c>
    </row>
    <row r="65" spans="1:8" x14ac:dyDescent="0.25">
      <c r="A65" s="50"/>
      <c r="B65" s="50"/>
      <c r="C65" s="10"/>
      <c r="D65" s="3"/>
      <c r="E65" s="4"/>
      <c r="F65" s="5"/>
      <c r="G65" s="6"/>
      <c r="H65" s="6"/>
    </row>
    <row r="66" spans="1:8" ht="55.2" x14ac:dyDescent="0.25">
      <c r="A66" s="10" t="s">
        <v>555</v>
      </c>
      <c r="B66" s="10" t="s">
        <v>556</v>
      </c>
      <c r="C66" s="10"/>
      <c r="D66" s="3" t="s">
        <v>557</v>
      </c>
      <c r="E66" s="4" t="s">
        <v>204</v>
      </c>
      <c r="F66" s="5">
        <v>1</v>
      </c>
      <c r="G66" s="6">
        <v>54000</v>
      </c>
      <c r="H66" s="7">
        <f>G66*F66</f>
        <v>54000</v>
      </c>
    </row>
    <row r="67" spans="1:8" ht="14.4" thickBot="1" x14ac:dyDescent="0.3">
      <c r="A67" s="50"/>
      <c r="B67" s="50"/>
      <c r="C67" s="10"/>
      <c r="D67" s="3"/>
      <c r="E67" s="4"/>
      <c r="F67" s="5"/>
      <c r="G67" s="6"/>
      <c r="H67" s="14"/>
    </row>
    <row r="68" spans="1:8" ht="14.4" thickBot="1" x14ac:dyDescent="0.3">
      <c r="A68" s="515" t="s">
        <v>427</v>
      </c>
      <c r="B68" s="516"/>
      <c r="C68" s="516"/>
      <c r="D68" s="516"/>
      <c r="E68" s="516"/>
      <c r="F68" s="516"/>
      <c r="G68" s="545"/>
      <c r="H68" s="55">
        <f>SUM(H43:H67)</f>
        <v>429380</v>
      </c>
    </row>
    <row r="69" spans="1:8" x14ac:dyDescent="0.25">
      <c r="A69" s="567" t="str">
        <f>A38</f>
        <v>TENDER FOR REFURBISHMENT OF TWO MAGALIES RESERVOIRS</v>
      </c>
      <c r="B69" s="567"/>
      <c r="C69" s="567"/>
      <c r="D69" s="567"/>
      <c r="E69" s="567"/>
      <c r="F69" s="567"/>
      <c r="G69" s="567"/>
      <c r="H69" s="567"/>
    </row>
    <row r="70" spans="1:8" x14ac:dyDescent="0.25">
      <c r="A70" s="567" t="str">
        <f>A39</f>
        <v xml:space="preserve">CONTRACT NO: </v>
      </c>
      <c r="B70" s="567"/>
      <c r="C70" s="567"/>
      <c r="D70" s="567"/>
      <c r="E70" s="567"/>
      <c r="F70" s="567"/>
      <c r="G70" s="567"/>
      <c r="H70" s="567"/>
    </row>
    <row r="71" spans="1:8" ht="14.4" thickBot="1" x14ac:dyDescent="0.3">
      <c r="A71" s="567" t="str">
        <f>A40</f>
        <v xml:space="preserve">SERIES 10: ELECTRICAL &amp; INSTRUMENTATION INSTALLATION </v>
      </c>
      <c r="B71" s="567"/>
      <c r="C71" s="567"/>
      <c r="D71" s="567"/>
      <c r="E71" s="567"/>
      <c r="F71" s="567"/>
      <c r="G71" s="567"/>
      <c r="H71" s="567"/>
    </row>
    <row r="72" spans="1:8" ht="14.4" thickBot="1" x14ac:dyDescent="0.3">
      <c r="A72" s="495" t="s">
        <v>3</v>
      </c>
      <c r="B72" s="495" t="s">
        <v>4</v>
      </c>
      <c r="C72" s="495" t="s">
        <v>5</v>
      </c>
      <c r="D72" s="495" t="s">
        <v>6</v>
      </c>
      <c r="E72" s="495" t="s">
        <v>7</v>
      </c>
      <c r="F72" s="495" t="s">
        <v>8</v>
      </c>
      <c r="G72" s="514" t="s">
        <v>9</v>
      </c>
      <c r="H72" s="41" t="s">
        <v>10</v>
      </c>
    </row>
    <row r="73" spans="1:8" ht="14.4" thickBot="1" x14ac:dyDescent="0.3">
      <c r="A73" s="496"/>
      <c r="B73" s="496"/>
      <c r="C73" s="496"/>
      <c r="D73" s="496"/>
      <c r="E73" s="496"/>
      <c r="F73" s="496"/>
      <c r="G73" s="496"/>
      <c r="H73" s="43" t="s">
        <v>11</v>
      </c>
    </row>
    <row r="74" spans="1:8" ht="14.4" thickBot="1" x14ac:dyDescent="0.3">
      <c r="A74" s="499" t="s">
        <v>63</v>
      </c>
      <c r="B74" s="500"/>
      <c r="C74" s="500"/>
      <c r="D74" s="500"/>
      <c r="E74" s="500"/>
      <c r="F74" s="500"/>
      <c r="G74" s="501"/>
      <c r="H74" s="53">
        <f>H68</f>
        <v>429380</v>
      </c>
    </row>
    <row r="75" spans="1:8" x14ac:dyDescent="0.25">
      <c r="A75" s="50"/>
      <c r="B75" s="50"/>
      <c r="C75" s="24"/>
      <c r="D75" s="21"/>
      <c r="E75" s="17"/>
      <c r="F75" s="18"/>
      <c r="G75" s="19"/>
      <c r="H75" s="7"/>
    </row>
    <row r="76" spans="1:8" ht="26.4" x14ac:dyDescent="0.25">
      <c r="A76" s="50"/>
      <c r="B76" s="56"/>
      <c r="C76" s="10"/>
      <c r="D76" s="22" t="s">
        <v>558</v>
      </c>
      <c r="E76" s="4"/>
      <c r="F76" s="5"/>
      <c r="G76" s="6"/>
      <c r="H76" s="7"/>
    </row>
    <row r="77" spans="1:8" x14ac:dyDescent="0.25">
      <c r="A77" s="50"/>
      <c r="B77" s="50"/>
      <c r="C77" s="10"/>
      <c r="D77" s="2"/>
      <c r="E77" s="4"/>
      <c r="F77" s="5"/>
      <c r="G77" s="6"/>
      <c r="H77" s="7"/>
    </row>
    <row r="78" spans="1:8" ht="55.2" x14ac:dyDescent="0.25">
      <c r="A78" s="10">
        <v>10.3</v>
      </c>
      <c r="B78" s="10" t="s">
        <v>559</v>
      </c>
      <c r="C78" s="10"/>
      <c r="D78" s="2" t="s">
        <v>560</v>
      </c>
      <c r="E78" s="4"/>
      <c r="F78" s="5"/>
      <c r="G78" s="6"/>
      <c r="H78" s="7"/>
    </row>
    <row r="79" spans="1:8" ht="69" x14ac:dyDescent="0.25">
      <c r="A79" s="10" t="s">
        <v>561</v>
      </c>
      <c r="B79" s="10" t="s">
        <v>562</v>
      </c>
      <c r="C79" s="10"/>
      <c r="D79" s="3" t="s">
        <v>563</v>
      </c>
      <c r="E79" s="4" t="s">
        <v>204</v>
      </c>
      <c r="F79" s="5">
        <v>1</v>
      </c>
      <c r="G79" s="6">
        <v>575000</v>
      </c>
      <c r="H79" s="7">
        <f>G79*F79</f>
        <v>575000</v>
      </c>
    </row>
    <row r="80" spans="1:8" ht="69" x14ac:dyDescent="0.25">
      <c r="A80" s="10" t="s">
        <v>564</v>
      </c>
      <c r="B80" s="10" t="s">
        <v>562</v>
      </c>
      <c r="C80" s="10"/>
      <c r="D80" s="3" t="s">
        <v>565</v>
      </c>
      <c r="E80" s="4" t="s">
        <v>204</v>
      </c>
      <c r="F80" s="5">
        <v>1</v>
      </c>
      <c r="G80" s="6">
        <v>575000</v>
      </c>
      <c r="H80" s="7">
        <f>G80*F80</f>
        <v>575000</v>
      </c>
    </row>
    <row r="81" spans="1:8" x14ac:dyDescent="0.25">
      <c r="A81" s="50"/>
      <c r="B81" s="50"/>
      <c r="C81" s="10"/>
      <c r="D81" s="49"/>
      <c r="E81" s="10"/>
      <c r="F81" s="10"/>
      <c r="G81" s="57"/>
      <c r="H81" s="7"/>
    </row>
    <row r="82" spans="1:8" ht="41.4" x14ac:dyDescent="0.25">
      <c r="A82" s="10" t="s">
        <v>566</v>
      </c>
      <c r="B82" s="10" t="s">
        <v>567</v>
      </c>
      <c r="C82" s="10"/>
      <c r="D82" s="49" t="s">
        <v>568</v>
      </c>
      <c r="E82" s="10" t="s">
        <v>204</v>
      </c>
      <c r="F82" s="10">
        <v>2</v>
      </c>
      <c r="G82" s="57">
        <v>12500</v>
      </c>
      <c r="H82" s="7">
        <f>G82*F82</f>
        <v>25000</v>
      </c>
    </row>
    <row r="83" spans="1:8" x14ac:dyDescent="0.25">
      <c r="A83" s="10"/>
      <c r="B83" s="10"/>
      <c r="C83" s="10"/>
      <c r="D83" s="49"/>
      <c r="E83" s="10"/>
      <c r="F83" s="10"/>
      <c r="G83" s="57"/>
      <c r="H83" s="7"/>
    </row>
    <row r="84" spans="1:8" ht="55.2" x14ac:dyDescent="0.25">
      <c r="A84" s="10" t="s">
        <v>569</v>
      </c>
      <c r="B84" s="10" t="s">
        <v>570</v>
      </c>
      <c r="C84" s="10"/>
      <c r="D84" s="3" t="s">
        <v>571</v>
      </c>
      <c r="E84" s="4" t="s">
        <v>204</v>
      </c>
      <c r="F84" s="10">
        <v>2</v>
      </c>
      <c r="G84" s="57">
        <v>12500</v>
      </c>
      <c r="H84" s="7">
        <f>G84*F84</f>
        <v>25000</v>
      </c>
    </row>
    <row r="85" spans="1:8" x14ac:dyDescent="0.25">
      <c r="A85" s="10"/>
      <c r="B85" s="10"/>
      <c r="C85" s="10"/>
      <c r="D85" s="9"/>
      <c r="E85" s="10"/>
      <c r="F85" s="10"/>
      <c r="G85" s="57"/>
      <c r="H85" s="7"/>
    </row>
    <row r="86" spans="1:8" ht="69" x14ac:dyDescent="0.25">
      <c r="A86" s="569" t="s">
        <v>572</v>
      </c>
      <c r="B86" s="50" t="s">
        <v>573</v>
      </c>
      <c r="C86" s="568"/>
      <c r="D86" s="570" t="s">
        <v>574</v>
      </c>
      <c r="E86" s="568" t="s">
        <v>204</v>
      </c>
      <c r="F86" s="568">
        <v>2</v>
      </c>
      <c r="G86" s="571">
        <v>27000</v>
      </c>
      <c r="H86" s="7">
        <f>G86*F86</f>
        <v>54000</v>
      </c>
    </row>
    <row r="87" spans="1:8" x14ac:dyDescent="0.25">
      <c r="A87" s="569"/>
      <c r="B87" s="50"/>
      <c r="C87" s="568"/>
      <c r="D87" s="570"/>
      <c r="E87" s="568"/>
      <c r="F87" s="568"/>
      <c r="G87" s="571"/>
      <c r="H87" s="7">
        <f>G87*F87</f>
        <v>0</v>
      </c>
    </row>
    <row r="88" spans="1:8" x14ac:dyDescent="0.25">
      <c r="A88" s="50"/>
      <c r="B88" s="50"/>
      <c r="C88" s="10"/>
      <c r="D88" s="3"/>
      <c r="E88" s="4"/>
      <c r="F88" s="23"/>
      <c r="G88" s="57"/>
      <c r="H88" s="59"/>
    </row>
    <row r="89" spans="1:8" ht="55.2" x14ac:dyDescent="0.25">
      <c r="A89" s="50" t="s">
        <v>575</v>
      </c>
      <c r="B89" s="50" t="s">
        <v>576</v>
      </c>
      <c r="C89" s="10"/>
      <c r="D89" s="3" t="s">
        <v>577</v>
      </c>
      <c r="E89" s="4" t="s">
        <v>204</v>
      </c>
      <c r="F89" s="23">
        <v>2</v>
      </c>
      <c r="G89" s="57">
        <v>12500</v>
      </c>
      <c r="H89" s="7">
        <f>G89*F89</f>
        <v>25000</v>
      </c>
    </row>
    <row r="90" spans="1:8" x14ac:dyDescent="0.25">
      <c r="A90" s="568">
        <v>10.4</v>
      </c>
      <c r="B90" s="10"/>
      <c r="C90" s="568"/>
      <c r="D90" s="9"/>
      <c r="E90" s="10"/>
      <c r="F90" s="10"/>
      <c r="G90" s="60"/>
      <c r="H90" s="61"/>
    </row>
    <row r="91" spans="1:8" ht="27.6" x14ac:dyDescent="0.25">
      <c r="A91" s="568"/>
      <c r="B91" s="48"/>
      <c r="C91" s="568"/>
      <c r="D91" s="2" t="s">
        <v>578</v>
      </c>
      <c r="E91" s="4"/>
      <c r="F91" s="23"/>
      <c r="G91" s="60"/>
      <c r="H91" s="61"/>
    </row>
    <row r="92" spans="1:8" ht="96.6" x14ac:dyDescent="0.25">
      <c r="A92" s="10" t="s">
        <v>579</v>
      </c>
      <c r="B92" s="10" t="s">
        <v>580</v>
      </c>
      <c r="C92" s="10"/>
      <c r="D92" s="3" t="s">
        <v>581</v>
      </c>
      <c r="E92" s="4" t="s">
        <v>204</v>
      </c>
      <c r="F92" s="23">
        <v>1</v>
      </c>
      <c r="G92" s="60">
        <v>25000</v>
      </c>
      <c r="H92" s="7">
        <f>G92*F92</f>
        <v>25000</v>
      </c>
    </row>
    <row r="93" spans="1:8" x14ac:dyDescent="0.25">
      <c r="A93" s="10"/>
      <c r="B93" s="10"/>
      <c r="C93" s="10"/>
      <c r="D93" s="49"/>
      <c r="E93" s="10"/>
      <c r="F93" s="10"/>
      <c r="G93" s="57"/>
      <c r="H93" s="59"/>
    </row>
    <row r="94" spans="1:8" ht="82.8" x14ac:dyDescent="0.25">
      <c r="A94" s="10" t="s">
        <v>582</v>
      </c>
      <c r="B94" s="10" t="s">
        <v>583</v>
      </c>
      <c r="C94" s="10"/>
      <c r="D94" s="3" t="s">
        <v>584</v>
      </c>
      <c r="E94" s="4" t="s">
        <v>413</v>
      </c>
      <c r="F94" s="5">
        <v>2</v>
      </c>
      <c r="G94" s="6">
        <v>75</v>
      </c>
      <c r="H94" s="7">
        <f>G94*F94</f>
        <v>150</v>
      </c>
    </row>
    <row r="95" spans="1:8" x14ac:dyDescent="0.25">
      <c r="A95" s="10"/>
      <c r="B95" s="10"/>
      <c r="C95" s="10"/>
      <c r="D95" s="3"/>
      <c r="E95" s="4"/>
      <c r="F95" s="5"/>
      <c r="G95" s="6"/>
      <c r="H95" s="7"/>
    </row>
    <row r="96" spans="1:8" ht="55.2" x14ac:dyDescent="0.25">
      <c r="A96" s="10" t="s">
        <v>585</v>
      </c>
      <c r="B96" s="10" t="s">
        <v>586</v>
      </c>
      <c r="C96" s="10"/>
      <c r="D96" s="3" t="s">
        <v>587</v>
      </c>
      <c r="E96" s="4" t="s">
        <v>413</v>
      </c>
      <c r="F96" s="5">
        <v>2</v>
      </c>
      <c r="G96" s="6">
        <v>550</v>
      </c>
      <c r="H96" s="7">
        <f>G96*F96</f>
        <v>1100</v>
      </c>
    </row>
    <row r="97" spans="1:8" x14ac:dyDescent="0.25">
      <c r="A97" s="10"/>
      <c r="B97" s="10"/>
      <c r="C97" s="10"/>
      <c r="D97" s="3"/>
      <c r="E97" s="4"/>
      <c r="F97" s="5"/>
      <c r="G97" s="6"/>
      <c r="H97" s="7"/>
    </row>
    <row r="98" spans="1:8" ht="55.2" x14ac:dyDescent="0.25">
      <c r="A98" s="10" t="s">
        <v>588</v>
      </c>
      <c r="B98" s="10" t="s">
        <v>586</v>
      </c>
      <c r="C98" s="10"/>
      <c r="D98" s="3" t="s">
        <v>589</v>
      </c>
      <c r="E98" s="4" t="s">
        <v>413</v>
      </c>
      <c r="F98" s="5">
        <v>1</v>
      </c>
      <c r="G98" s="6">
        <v>575</v>
      </c>
      <c r="H98" s="7">
        <f>G98*F98</f>
        <v>575</v>
      </c>
    </row>
    <row r="99" spans="1:8" x14ac:dyDescent="0.25">
      <c r="A99" s="10"/>
      <c r="B99" s="10"/>
      <c r="C99" s="10"/>
      <c r="D99" s="3"/>
      <c r="E99" s="4"/>
      <c r="F99" s="5"/>
      <c r="G99" s="6"/>
      <c r="H99" s="7"/>
    </row>
    <row r="100" spans="1:8" ht="55.2" x14ac:dyDescent="0.25">
      <c r="A100" s="10" t="s">
        <v>590</v>
      </c>
      <c r="B100" s="10" t="s">
        <v>586</v>
      </c>
      <c r="C100" s="10"/>
      <c r="D100" s="3" t="s">
        <v>591</v>
      </c>
      <c r="E100" s="4" t="s">
        <v>413</v>
      </c>
      <c r="F100" s="5">
        <v>1</v>
      </c>
      <c r="G100" s="6">
        <v>1450</v>
      </c>
      <c r="H100" s="7">
        <f>G100*F100</f>
        <v>1450</v>
      </c>
    </row>
    <row r="101" spans="1:8" x14ac:dyDescent="0.25">
      <c r="A101" s="10"/>
      <c r="B101" s="10"/>
      <c r="C101" s="10"/>
      <c r="D101" s="3"/>
      <c r="E101" s="4"/>
      <c r="F101" s="5"/>
      <c r="G101" s="6"/>
      <c r="H101" s="7"/>
    </row>
    <row r="102" spans="1:8" ht="55.2" x14ac:dyDescent="0.25">
      <c r="A102" s="10" t="s">
        <v>592</v>
      </c>
      <c r="B102" s="10" t="s">
        <v>586</v>
      </c>
      <c r="C102" s="10"/>
      <c r="D102" s="3" t="s">
        <v>593</v>
      </c>
      <c r="E102" s="4" t="s">
        <v>413</v>
      </c>
      <c r="F102" s="5">
        <v>4</v>
      </c>
      <c r="G102" s="6">
        <v>480</v>
      </c>
      <c r="H102" s="7">
        <f>G102*F102</f>
        <v>1920</v>
      </c>
    </row>
    <row r="103" spans="1:8" x14ac:dyDescent="0.25">
      <c r="A103" s="10"/>
      <c r="B103" s="10"/>
      <c r="C103" s="10"/>
      <c r="D103" s="3"/>
      <c r="E103" s="4"/>
      <c r="F103" s="5"/>
      <c r="G103" s="6"/>
      <c r="H103" s="7"/>
    </row>
    <row r="104" spans="1:8" ht="55.2" x14ac:dyDescent="0.25">
      <c r="A104" s="10" t="s">
        <v>594</v>
      </c>
      <c r="B104" s="10" t="s">
        <v>586</v>
      </c>
      <c r="C104" s="10"/>
      <c r="D104" s="3" t="s">
        <v>595</v>
      </c>
      <c r="E104" s="4" t="s">
        <v>413</v>
      </c>
      <c r="F104" s="5">
        <v>1</v>
      </c>
      <c r="G104" s="6">
        <v>85</v>
      </c>
      <c r="H104" s="7">
        <f>G104*F104</f>
        <v>85</v>
      </c>
    </row>
    <row r="105" spans="1:8" ht="55.2" x14ac:dyDescent="0.25">
      <c r="A105" s="10" t="s">
        <v>596</v>
      </c>
      <c r="B105" s="10" t="s">
        <v>586</v>
      </c>
      <c r="C105" s="10"/>
      <c r="D105" s="3" t="s">
        <v>597</v>
      </c>
      <c r="E105" s="4" t="s">
        <v>413</v>
      </c>
      <c r="F105" s="5">
        <v>1</v>
      </c>
      <c r="G105" s="6">
        <v>450</v>
      </c>
      <c r="H105" s="7">
        <f>G105*F105</f>
        <v>450</v>
      </c>
    </row>
    <row r="106" spans="1:8" x14ac:dyDescent="0.25">
      <c r="A106" s="10"/>
      <c r="B106" s="10"/>
      <c r="C106" s="10"/>
      <c r="D106" s="3"/>
      <c r="E106" s="4"/>
      <c r="F106" s="5"/>
      <c r="G106" s="6"/>
      <c r="H106" s="7"/>
    </row>
    <row r="107" spans="1:8" ht="55.2" x14ac:dyDescent="0.25">
      <c r="A107" s="10" t="s">
        <v>598</v>
      </c>
      <c r="B107" s="10" t="s">
        <v>586</v>
      </c>
      <c r="C107" s="10"/>
      <c r="D107" s="3" t="s">
        <v>599</v>
      </c>
      <c r="E107" s="4" t="s">
        <v>413</v>
      </c>
      <c r="F107" s="5">
        <v>1</v>
      </c>
      <c r="G107" s="6">
        <v>2250</v>
      </c>
      <c r="H107" s="7">
        <f>G107*F107</f>
        <v>2250</v>
      </c>
    </row>
    <row r="108" spans="1:8" ht="14.4" thickBot="1" x14ac:dyDescent="0.3">
      <c r="A108" s="10"/>
      <c r="B108" s="10"/>
      <c r="C108" s="30"/>
      <c r="D108" s="62"/>
      <c r="E108" s="30"/>
      <c r="F108" s="30"/>
      <c r="G108" s="63"/>
      <c r="H108" s="64"/>
    </row>
    <row r="109" spans="1:8" ht="14.4" thickBot="1" x14ac:dyDescent="0.3">
      <c r="A109" s="502" t="s">
        <v>427</v>
      </c>
      <c r="B109" s="503"/>
      <c r="C109" s="503"/>
      <c r="D109" s="503"/>
      <c r="E109" s="503"/>
      <c r="F109" s="503"/>
      <c r="G109" s="503"/>
      <c r="H109" s="65">
        <f>SUM(H74:H108)</f>
        <v>1741360</v>
      </c>
    </row>
    <row r="110" spans="1:8" ht="27.6" customHeight="1" x14ac:dyDescent="0.25">
      <c r="A110" s="566" t="str">
        <f>A69</f>
        <v>TENDER FOR REFURBISHMENT OF TWO MAGALIES RESERVOIRS</v>
      </c>
      <c r="B110" s="566"/>
      <c r="C110" s="566"/>
      <c r="D110" s="566"/>
      <c r="E110" s="566"/>
      <c r="F110" s="566"/>
      <c r="G110" s="566"/>
      <c r="H110" s="566"/>
    </row>
    <row r="111" spans="1:8" x14ac:dyDescent="0.25">
      <c r="A111" s="567" t="str">
        <f>A70</f>
        <v xml:space="preserve">CONTRACT NO: </v>
      </c>
      <c r="B111" s="567"/>
      <c r="C111" s="567"/>
      <c r="D111" s="567"/>
      <c r="E111" s="567"/>
      <c r="F111" s="567"/>
      <c r="G111" s="567"/>
      <c r="H111" s="567"/>
    </row>
    <row r="112" spans="1:8" ht="14.4" thickBot="1" x14ac:dyDescent="0.3">
      <c r="A112" s="567" t="str">
        <f>A71</f>
        <v xml:space="preserve">SERIES 10: ELECTRICAL &amp; INSTRUMENTATION INSTALLATION </v>
      </c>
      <c r="B112" s="567"/>
      <c r="C112" s="567"/>
      <c r="D112" s="567"/>
      <c r="E112" s="567"/>
      <c r="F112" s="567"/>
      <c r="G112" s="567"/>
      <c r="H112" s="567"/>
    </row>
    <row r="113" spans="1:22" ht="14.4" thickBot="1" x14ac:dyDescent="0.3">
      <c r="A113" s="495" t="s">
        <v>3</v>
      </c>
      <c r="B113" s="495" t="s">
        <v>4</v>
      </c>
      <c r="C113" s="495" t="s">
        <v>5</v>
      </c>
      <c r="D113" s="495" t="s">
        <v>6</v>
      </c>
      <c r="E113" s="495" t="s">
        <v>7</v>
      </c>
      <c r="F113" s="495" t="s">
        <v>8</v>
      </c>
      <c r="G113" s="514" t="s">
        <v>9</v>
      </c>
      <c r="H113" s="41" t="s">
        <v>10</v>
      </c>
    </row>
    <row r="114" spans="1:22" ht="14.4" thickBot="1" x14ac:dyDescent="0.3">
      <c r="A114" s="496"/>
      <c r="B114" s="496"/>
      <c r="C114" s="496"/>
      <c r="D114" s="496"/>
      <c r="E114" s="496"/>
      <c r="F114" s="496"/>
      <c r="G114" s="496"/>
      <c r="H114" s="43" t="s">
        <v>11</v>
      </c>
    </row>
    <row r="115" spans="1:22" ht="14.4" thickBot="1" x14ac:dyDescent="0.3">
      <c r="A115" s="499" t="s">
        <v>63</v>
      </c>
      <c r="B115" s="500"/>
      <c r="C115" s="500"/>
      <c r="D115" s="500"/>
      <c r="E115" s="500"/>
      <c r="F115" s="500"/>
      <c r="G115" s="501"/>
      <c r="H115" s="53">
        <f>H109</f>
        <v>1741360</v>
      </c>
    </row>
    <row r="116" spans="1:22" x14ac:dyDescent="0.25">
      <c r="A116" s="66" t="s">
        <v>35</v>
      </c>
      <c r="B116" s="67"/>
      <c r="C116" s="24"/>
      <c r="D116" s="2" t="s">
        <v>600</v>
      </c>
      <c r="E116" s="24"/>
      <c r="F116" s="18"/>
      <c r="G116" s="19"/>
      <c r="H116" s="7"/>
    </row>
    <row r="117" spans="1:22" ht="82.8" x14ac:dyDescent="0.25">
      <c r="A117" s="66">
        <v>10.5</v>
      </c>
      <c r="B117" s="10" t="s">
        <v>601</v>
      </c>
      <c r="C117" s="10"/>
      <c r="D117" s="2" t="s">
        <v>602</v>
      </c>
      <c r="E117" s="10"/>
      <c r="F117" s="5"/>
      <c r="G117" s="6"/>
      <c r="H117" s="7"/>
    </row>
    <row r="118" spans="1:22" x14ac:dyDescent="0.25">
      <c r="A118" s="66"/>
      <c r="B118" s="10"/>
      <c r="C118" s="10"/>
      <c r="D118" s="2"/>
      <c r="E118" s="10"/>
      <c r="F118" s="5"/>
      <c r="G118" s="6"/>
      <c r="H118" s="7"/>
    </row>
    <row r="119" spans="1:22" ht="41.4" x14ac:dyDescent="0.25">
      <c r="A119" s="10" t="s">
        <v>603</v>
      </c>
      <c r="B119" s="10" t="s">
        <v>604</v>
      </c>
      <c r="C119" s="10"/>
      <c r="D119" s="3" t="s">
        <v>605</v>
      </c>
      <c r="E119" s="4" t="s">
        <v>119</v>
      </c>
      <c r="F119" s="5">
        <v>40</v>
      </c>
      <c r="G119" s="6">
        <v>40</v>
      </c>
      <c r="H119" s="7">
        <f t="shared" ref="H119:H124" si="0">G119*F119</f>
        <v>1600</v>
      </c>
      <c r="P119" s="68"/>
      <c r="Q119" s="68"/>
      <c r="R119" s="69"/>
      <c r="S119" s="68"/>
      <c r="T119" s="68"/>
      <c r="U119" s="70"/>
      <c r="V119" s="71"/>
    </row>
    <row r="120" spans="1:22" ht="41.4" x14ac:dyDescent="0.25">
      <c r="A120" s="10" t="s">
        <v>606</v>
      </c>
      <c r="B120" s="10" t="s">
        <v>604</v>
      </c>
      <c r="C120" s="10"/>
      <c r="D120" s="3" t="s">
        <v>607</v>
      </c>
      <c r="E120" s="4" t="s">
        <v>119</v>
      </c>
      <c r="F120" s="5">
        <v>20</v>
      </c>
      <c r="G120" s="6">
        <v>55</v>
      </c>
      <c r="H120" s="7">
        <f t="shared" si="0"/>
        <v>1100</v>
      </c>
      <c r="P120" s="68"/>
      <c r="Q120" s="68"/>
      <c r="R120" s="69"/>
      <c r="S120" s="68"/>
      <c r="T120" s="68"/>
      <c r="U120" s="70"/>
      <c r="V120" s="71"/>
    </row>
    <row r="121" spans="1:22" ht="41.4" x14ac:dyDescent="0.25">
      <c r="A121" s="10" t="s">
        <v>608</v>
      </c>
      <c r="B121" s="10" t="s">
        <v>604</v>
      </c>
      <c r="C121" s="10"/>
      <c r="D121" s="3" t="s">
        <v>609</v>
      </c>
      <c r="E121" s="4" t="s">
        <v>119</v>
      </c>
      <c r="F121" s="5">
        <v>12</v>
      </c>
      <c r="G121" s="6">
        <v>145</v>
      </c>
      <c r="H121" s="7">
        <f t="shared" si="0"/>
        <v>1740</v>
      </c>
      <c r="P121" s="68"/>
      <c r="Q121" s="68"/>
      <c r="R121" s="25"/>
      <c r="S121" s="26"/>
      <c r="T121" s="27"/>
      <c r="U121" s="70"/>
      <c r="V121" s="71"/>
    </row>
    <row r="122" spans="1:22" ht="41.4" x14ac:dyDescent="0.25">
      <c r="A122" s="10" t="s">
        <v>610</v>
      </c>
      <c r="B122" s="10" t="s">
        <v>604</v>
      </c>
      <c r="C122" s="10"/>
      <c r="D122" s="3" t="s">
        <v>611</v>
      </c>
      <c r="E122" s="4" t="s">
        <v>119</v>
      </c>
      <c r="F122" s="5">
        <v>10</v>
      </c>
      <c r="G122" s="6">
        <v>55</v>
      </c>
      <c r="H122" s="7">
        <f t="shared" si="0"/>
        <v>550</v>
      </c>
      <c r="P122" s="68"/>
      <c r="Q122" s="68"/>
      <c r="R122" s="25"/>
      <c r="S122" s="26"/>
      <c r="T122" s="27"/>
      <c r="U122" s="70"/>
      <c r="V122" s="71"/>
    </row>
    <row r="123" spans="1:22" ht="41.4" x14ac:dyDescent="0.25">
      <c r="A123" s="10" t="s">
        <v>612</v>
      </c>
      <c r="B123" s="10" t="s">
        <v>604</v>
      </c>
      <c r="C123" s="10"/>
      <c r="D123" s="3" t="s">
        <v>613</v>
      </c>
      <c r="E123" s="4" t="s">
        <v>413</v>
      </c>
      <c r="F123" s="5">
        <v>12</v>
      </c>
      <c r="G123" s="6">
        <v>125</v>
      </c>
      <c r="H123" s="7">
        <f t="shared" si="0"/>
        <v>1500</v>
      </c>
      <c r="P123" s="68"/>
      <c r="Q123" s="68"/>
      <c r="R123" s="69"/>
      <c r="S123" s="68"/>
      <c r="T123" s="68"/>
      <c r="U123" s="70"/>
      <c r="V123" s="71"/>
    </row>
    <row r="124" spans="1:22" ht="41.4" x14ac:dyDescent="0.25">
      <c r="A124" s="10" t="s">
        <v>614</v>
      </c>
      <c r="B124" s="10" t="s">
        <v>604</v>
      </c>
      <c r="C124" s="10"/>
      <c r="D124" s="3" t="s">
        <v>615</v>
      </c>
      <c r="E124" s="4" t="s">
        <v>413</v>
      </c>
      <c r="F124" s="5">
        <v>5</v>
      </c>
      <c r="G124" s="6">
        <v>125</v>
      </c>
      <c r="H124" s="7">
        <f t="shared" si="0"/>
        <v>625</v>
      </c>
      <c r="P124" s="68"/>
      <c r="Q124" s="68"/>
      <c r="R124" s="69"/>
      <c r="S124" s="68"/>
      <c r="T124" s="68"/>
      <c r="U124" s="70"/>
      <c r="V124" s="71"/>
    </row>
    <row r="125" spans="1:22" x14ac:dyDescent="0.25">
      <c r="A125" s="10"/>
      <c r="B125" s="10"/>
      <c r="C125" s="10"/>
      <c r="D125" s="3"/>
      <c r="E125" s="4"/>
      <c r="F125" s="5"/>
      <c r="G125" s="6"/>
      <c r="H125" s="7"/>
      <c r="P125" s="68"/>
      <c r="Q125" s="68"/>
      <c r="R125" s="69"/>
      <c r="S125" s="68"/>
      <c r="T125" s="68"/>
      <c r="U125" s="70"/>
      <c r="V125" s="71"/>
    </row>
    <row r="126" spans="1:22" ht="41.4" x14ac:dyDescent="0.25">
      <c r="A126" s="10" t="s">
        <v>616</v>
      </c>
      <c r="B126" s="10" t="s">
        <v>617</v>
      </c>
      <c r="C126" s="10"/>
      <c r="D126" s="9" t="s">
        <v>618</v>
      </c>
      <c r="E126" s="4" t="s">
        <v>119</v>
      </c>
      <c r="F126" s="5">
        <v>40</v>
      </c>
      <c r="G126" s="6">
        <v>60</v>
      </c>
      <c r="H126" s="7">
        <f>G126*F126</f>
        <v>2400</v>
      </c>
      <c r="P126" s="68"/>
      <c r="Q126" s="68"/>
      <c r="R126" s="69"/>
      <c r="S126" s="68"/>
      <c r="T126" s="68"/>
      <c r="U126" s="70"/>
      <c r="V126" s="71"/>
    </row>
    <row r="127" spans="1:22" x14ac:dyDescent="0.25">
      <c r="A127" s="10"/>
      <c r="B127" s="10"/>
      <c r="C127" s="10"/>
      <c r="D127" s="9"/>
      <c r="E127" s="4"/>
      <c r="F127" s="5"/>
      <c r="G127" s="6"/>
      <c r="H127" s="7"/>
      <c r="P127" s="68"/>
      <c r="Q127" s="68"/>
      <c r="R127" s="69"/>
      <c r="S127" s="68"/>
      <c r="T127" s="68"/>
      <c r="U127" s="70"/>
      <c r="V127" s="71"/>
    </row>
    <row r="128" spans="1:22" ht="41.4" x14ac:dyDescent="0.25">
      <c r="A128" s="10" t="s">
        <v>619</v>
      </c>
      <c r="B128" s="10" t="s">
        <v>617</v>
      </c>
      <c r="C128" s="10"/>
      <c r="D128" s="9" t="s">
        <v>620</v>
      </c>
      <c r="E128" s="4" t="s">
        <v>119</v>
      </c>
      <c r="F128" s="5">
        <v>30</v>
      </c>
      <c r="G128" s="6">
        <v>75</v>
      </c>
      <c r="H128" s="7">
        <f>G128*F128</f>
        <v>2250</v>
      </c>
    </row>
    <row r="129" spans="1:8" x14ac:dyDescent="0.25">
      <c r="A129" s="10"/>
      <c r="B129" s="10"/>
      <c r="C129" s="10"/>
      <c r="D129" s="9"/>
      <c r="E129" s="4"/>
      <c r="F129" s="5"/>
      <c r="G129" s="6"/>
      <c r="H129" s="7"/>
    </row>
    <row r="130" spans="1:8" ht="41.4" x14ac:dyDescent="0.25">
      <c r="A130" s="10" t="s">
        <v>621</v>
      </c>
      <c r="B130" s="10" t="s">
        <v>617</v>
      </c>
      <c r="C130" s="10"/>
      <c r="D130" s="9" t="s">
        <v>622</v>
      </c>
      <c r="E130" s="4" t="s">
        <v>119</v>
      </c>
      <c r="F130" s="5">
        <v>40</v>
      </c>
      <c r="G130" s="6">
        <v>80</v>
      </c>
      <c r="H130" s="7">
        <f>G130*F130</f>
        <v>3200</v>
      </c>
    </row>
    <row r="131" spans="1:8" x14ac:dyDescent="0.25">
      <c r="A131" s="10"/>
      <c r="B131" s="10"/>
      <c r="C131" s="10"/>
      <c r="D131" s="9"/>
      <c r="E131" s="4"/>
      <c r="F131" s="5"/>
      <c r="G131" s="6"/>
      <c r="H131" s="7"/>
    </row>
    <row r="132" spans="1:8" ht="41.4" x14ac:dyDescent="0.25">
      <c r="A132" s="10" t="s">
        <v>623</v>
      </c>
      <c r="B132" s="10" t="s">
        <v>624</v>
      </c>
      <c r="C132" s="10"/>
      <c r="D132" s="9" t="s">
        <v>625</v>
      </c>
      <c r="E132" s="4" t="s">
        <v>119</v>
      </c>
      <c r="F132" s="5">
        <v>15</v>
      </c>
      <c r="G132" s="6">
        <v>475</v>
      </c>
      <c r="H132" s="7">
        <f>G132*F132</f>
        <v>7125</v>
      </c>
    </row>
    <row r="133" spans="1:8" x14ac:dyDescent="0.25">
      <c r="A133" s="72"/>
      <c r="B133" s="72"/>
      <c r="C133" s="10"/>
      <c r="D133" s="3"/>
      <c r="E133" s="4"/>
      <c r="F133" s="5"/>
      <c r="G133" s="6"/>
      <c r="H133" s="7"/>
    </row>
    <row r="134" spans="1:8" x14ac:dyDescent="0.25">
      <c r="A134" s="72"/>
      <c r="B134" s="73"/>
      <c r="C134" s="10"/>
      <c r="D134" s="2" t="s">
        <v>626</v>
      </c>
      <c r="E134" s="4"/>
      <c r="F134" s="5"/>
      <c r="G134" s="6"/>
      <c r="H134" s="7"/>
    </row>
    <row r="135" spans="1:8" ht="55.2" x14ac:dyDescent="0.25">
      <c r="A135" s="72">
        <v>10.6</v>
      </c>
      <c r="B135" s="72" t="s">
        <v>627</v>
      </c>
      <c r="C135" s="10"/>
      <c r="D135" s="28" t="s">
        <v>628</v>
      </c>
      <c r="E135" s="4"/>
      <c r="F135" s="5"/>
      <c r="G135" s="6"/>
      <c r="H135" s="7"/>
    </row>
    <row r="136" spans="1:8" ht="27.6" x14ac:dyDescent="0.25">
      <c r="A136" s="10" t="s">
        <v>629</v>
      </c>
      <c r="B136" s="10" t="s">
        <v>630</v>
      </c>
      <c r="C136" s="10"/>
      <c r="D136" s="9" t="s">
        <v>631</v>
      </c>
      <c r="E136" s="4" t="s">
        <v>413</v>
      </c>
      <c r="F136" s="5">
        <v>2</v>
      </c>
      <c r="G136" s="6">
        <v>1150</v>
      </c>
      <c r="H136" s="7">
        <f>G136*F136</f>
        <v>2300</v>
      </c>
    </row>
    <row r="137" spans="1:8" ht="27.6" x14ac:dyDescent="0.25">
      <c r="A137" s="10" t="s">
        <v>632</v>
      </c>
      <c r="B137" s="10" t="s">
        <v>630</v>
      </c>
      <c r="C137" s="10"/>
      <c r="D137" s="74" t="s">
        <v>633</v>
      </c>
      <c r="E137" s="4" t="s">
        <v>413</v>
      </c>
      <c r="F137" s="5">
        <v>2</v>
      </c>
      <c r="G137" s="6">
        <v>975</v>
      </c>
      <c r="H137" s="7">
        <f>G137*F137</f>
        <v>1950</v>
      </c>
    </row>
    <row r="138" spans="1:8" ht="27.6" x14ac:dyDescent="0.25">
      <c r="A138" s="10" t="s">
        <v>634</v>
      </c>
      <c r="B138" s="10" t="s">
        <v>630</v>
      </c>
      <c r="C138" s="10"/>
      <c r="D138" s="9" t="s">
        <v>635</v>
      </c>
      <c r="E138" s="4" t="s">
        <v>413</v>
      </c>
      <c r="F138" s="5">
        <v>1</v>
      </c>
      <c r="G138" s="6">
        <v>4525</v>
      </c>
      <c r="H138" s="7">
        <f>G138*F138</f>
        <v>4525</v>
      </c>
    </row>
    <row r="139" spans="1:8" ht="27.6" x14ac:dyDescent="0.25">
      <c r="A139" s="10" t="s">
        <v>636</v>
      </c>
      <c r="B139" s="10" t="s">
        <v>630</v>
      </c>
      <c r="C139" s="10"/>
      <c r="D139" s="9" t="s">
        <v>637</v>
      </c>
      <c r="E139" s="4" t="s">
        <v>413</v>
      </c>
      <c r="F139" s="5">
        <v>6</v>
      </c>
      <c r="G139" s="6">
        <v>2750</v>
      </c>
      <c r="H139" s="7">
        <f>G139*F139</f>
        <v>16500</v>
      </c>
    </row>
    <row r="140" spans="1:8" ht="27.6" x14ac:dyDescent="0.25">
      <c r="A140" s="10" t="s">
        <v>638</v>
      </c>
      <c r="B140" s="10" t="s">
        <v>630</v>
      </c>
      <c r="C140" s="10"/>
      <c r="D140" s="9" t="s">
        <v>639</v>
      </c>
      <c r="E140" s="4" t="s">
        <v>20</v>
      </c>
      <c r="F140" s="5">
        <v>6</v>
      </c>
      <c r="G140" s="6">
        <v>4250</v>
      </c>
      <c r="H140" s="7">
        <f>G140*F140</f>
        <v>25500</v>
      </c>
    </row>
    <row r="141" spans="1:8" x14ac:dyDescent="0.25">
      <c r="A141" s="72"/>
      <c r="B141" s="72"/>
      <c r="C141" s="10"/>
      <c r="D141" s="3"/>
      <c r="E141" s="4"/>
      <c r="F141" s="5"/>
      <c r="G141" s="6"/>
      <c r="H141" s="7"/>
    </row>
    <row r="142" spans="1:8" ht="41.4" x14ac:dyDescent="0.25">
      <c r="A142" s="72">
        <v>10.7</v>
      </c>
      <c r="B142" s="72" t="s">
        <v>640</v>
      </c>
      <c r="C142" s="10"/>
      <c r="D142" s="2" t="s">
        <v>641</v>
      </c>
      <c r="E142" s="10"/>
      <c r="F142" s="4"/>
      <c r="G142" s="6"/>
      <c r="H142" s="7"/>
    </row>
    <row r="143" spans="1:8" x14ac:dyDescent="0.25">
      <c r="A143" s="10" t="s">
        <v>642</v>
      </c>
      <c r="B143" s="10"/>
      <c r="C143" s="10"/>
      <c r="D143" s="9" t="s">
        <v>643</v>
      </c>
      <c r="E143" s="4" t="s">
        <v>413</v>
      </c>
      <c r="F143" s="5">
        <v>2</v>
      </c>
      <c r="G143" s="6">
        <v>225</v>
      </c>
      <c r="H143" s="7">
        <f>G143*F143</f>
        <v>450</v>
      </c>
    </row>
    <row r="144" spans="1:8" x14ac:dyDescent="0.25">
      <c r="A144" s="10" t="s">
        <v>644</v>
      </c>
      <c r="B144" s="10"/>
      <c r="C144" s="10"/>
      <c r="D144" s="75" t="s">
        <v>645</v>
      </c>
      <c r="E144" s="4" t="s">
        <v>413</v>
      </c>
      <c r="F144" s="5">
        <v>2</v>
      </c>
      <c r="G144" s="6">
        <v>225</v>
      </c>
      <c r="H144" s="7">
        <f>G144*F144</f>
        <v>450</v>
      </c>
    </row>
    <row r="145" spans="1:8" x14ac:dyDescent="0.25">
      <c r="A145" s="10" t="s">
        <v>646</v>
      </c>
      <c r="B145" s="10"/>
      <c r="C145" s="10"/>
      <c r="D145" s="9" t="s">
        <v>647</v>
      </c>
      <c r="E145" s="4" t="s">
        <v>413</v>
      </c>
      <c r="F145" s="5">
        <v>1</v>
      </c>
      <c r="G145" s="6">
        <v>1100</v>
      </c>
      <c r="H145" s="7">
        <f>G145*F145</f>
        <v>1100</v>
      </c>
    </row>
    <row r="146" spans="1:8" x14ac:dyDescent="0.25">
      <c r="A146" s="10" t="s">
        <v>648</v>
      </c>
      <c r="B146" s="10"/>
      <c r="C146" s="10"/>
      <c r="D146" s="9" t="s">
        <v>649</v>
      </c>
      <c r="E146" s="4" t="s">
        <v>413</v>
      </c>
      <c r="F146" s="5">
        <v>6</v>
      </c>
      <c r="G146" s="6">
        <v>1100</v>
      </c>
      <c r="H146" s="7">
        <f>G146*F146</f>
        <v>6600</v>
      </c>
    </row>
    <row r="147" spans="1:8" x14ac:dyDescent="0.25">
      <c r="A147" s="10" t="s">
        <v>650</v>
      </c>
      <c r="B147" s="10"/>
      <c r="C147" s="10"/>
      <c r="D147" s="9" t="s">
        <v>651</v>
      </c>
      <c r="E147" s="4" t="s">
        <v>413</v>
      </c>
      <c r="F147" s="5">
        <v>6</v>
      </c>
      <c r="G147" s="6">
        <v>1100</v>
      </c>
      <c r="H147" s="7">
        <f>G147*F147</f>
        <v>6600</v>
      </c>
    </row>
    <row r="148" spans="1:8" x14ac:dyDescent="0.25">
      <c r="A148" s="66"/>
      <c r="B148" s="66"/>
      <c r="C148" s="10"/>
      <c r="D148" s="9"/>
      <c r="E148" s="4"/>
      <c r="F148" s="5"/>
      <c r="G148" s="6"/>
      <c r="H148" s="7"/>
    </row>
    <row r="149" spans="1:8" ht="27.6" x14ac:dyDescent="0.25">
      <c r="A149" s="66"/>
      <c r="B149" s="67"/>
      <c r="C149" s="10"/>
      <c r="D149" s="2" t="s">
        <v>652</v>
      </c>
      <c r="E149" s="4"/>
      <c r="F149" s="5"/>
      <c r="G149" s="6"/>
      <c r="H149" s="7"/>
    </row>
    <row r="150" spans="1:8" ht="55.2" x14ac:dyDescent="0.25">
      <c r="A150" s="66">
        <v>10.8</v>
      </c>
      <c r="B150" s="66" t="s">
        <v>653</v>
      </c>
      <c r="C150" s="10"/>
      <c r="D150" s="2" t="s">
        <v>654</v>
      </c>
      <c r="E150" s="4"/>
      <c r="F150" s="5"/>
      <c r="G150" s="6"/>
      <c r="H150" s="7"/>
    </row>
    <row r="151" spans="1:8" ht="6.75" customHeight="1" x14ac:dyDescent="0.25">
      <c r="A151" s="76"/>
      <c r="B151" s="76"/>
      <c r="C151" s="10"/>
      <c r="D151" s="9"/>
      <c r="E151" s="10"/>
      <c r="F151" s="5"/>
      <c r="G151" s="6"/>
      <c r="H151" s="7"/>
    </row>
    <row r="152" spans="1:8" x14ac:dyDescent="0.25">
      <c r="A152" s="10" t="s">
        <v>655</v>
      </c>
      <c r="B152" s="10"/>
      <c r="C152" s="10"/>
      <c r="D152" s="3" t="s">
        <v>656</v>
      </c>
      <c r="E152" s="10" t="s">
        <v>119</v>
      </c>
      <c r="F152" s="5">
        <v>100</v>
      </c>
      <c r="G152" s="6">
        <v>40</v>
      </c>
      <c r="H152" s="7">
        <f>G152*F152</f>
        <v>4000</v>
      </c>
    </row>
    <row r="153" spans="1:8" x14ac:dyDescent="0.25">
      <c r="A153" s="10" t="s">
        <v>657</v>
      </c>
      <c r="B153" s="10"/>
      <c r="C153" s="10"/>
      <c r="D153" s="3" t="s">
        <v>658</v>
      </c>
      <c r="E153" s="10" t="s">
        <v>119</v>
      </c>
      <c r="F153" s="5">
        <v>120</v>
      </c>
      <c r="G153" s="6">
        <v>50</v>
      </c>
      <c r="H153" s="7">
        <f>G153*F153</f>
        <v>6000</v>
      </c>
    </row>
    <row r="154" spans="1:8" x14ac:dyDescent="0.25">
      <c r="A154" s="10" t="s">
        <v>659</v>
      </c>
      <c r="B154" s="10"/>
      <c r="C154" s="10"/>
      <c r="D154" s="3" t="s">
        <v>660</v>
      </c>
      <c r="E154" s="4" t="s">
        <v>119</v>
      </c>
      <c r="F154" s="5">
        <v>60</v>
      </c>
      <c r="G154" s="6">
        <v>50</v>
      </c>
      <c r="H154" s="7">
        <f>G154*F154</f>
        <v>3000</v>
      </c>
    </row>
    <row r="155" spans="1:8" ht="14.4" thickBot="1" x14ac:dyDescent="0.3">
      <c r="A155" s="10" t="s">
        <v>661</v>
      </c>
      <c r="B155" s="10"/>
      <c r="C155" s="30"/>
      <c r="D155" s="11" t="s">
        <v>662</v>
      </c>
      <c r="E155" s="12" t="s">
        <v>119</v>
      </c>
      <c r="F155" s="13">
        <v>60</v>
      </c>
      <c r="G155" s="14">
        <v>55</v>
      </c>
      <c r="H155" s="7">
        <f>G155*F155</f>
        <v>3300</v>
      </c>
    </row>
    <row r="156" spans="1:8" ht="14.4" thickBot="1" x14ac:dyDescent="0.3">
      <c r="A156" s="502" t="s">
        <v>427</v>
      </c>
      <c r="B156" s="503"/>
      <c r="C156" s="503"/>
      <c r="D156" s="503"/>
      <c r="E156" s="503"/>
      <c r="F156" s="503"/>
      <c r="G156" s="503"/>
      <c r="H156" s="65">
        <f>SUM(H115:H155)</f>
        <v>1845725</v>
      </c>
    </row>
    <row r="157" spans="1:8" ht="25.95" customHeight="1" x14ac:dyDescent="0.25">
      <c r="A157" s="566" t="str">
        <f>A110</f>
        <v>TENDER FOR REFURBISHMENT OF TWO MAGALIES RESERVOIRS</v>
      </c>
      <c r="B157" s="566"/>
      <c r="C157" s="566"/>
      <c r="D157" s="566"/>
      <c r="E157" s="566"/>
      <c r="F157" s="566"/>
      <c r="G157" s="566"/>
      <c r="H157" s="566"/>
    </row>
    <row r="158" spans="1:8" x14ac:dyDescent="0.25">
      <c r="A158" s="567" t="str">
        <f>A111</f>
        <v xml:space="preserve">CONTRACT NO: </v>
      </c>
      <c r="B158" s="567"/>
      <c r="C158" s="567"/>
      <c r="D158" s="567"/>
      <c r="E158" s="567"/>
      <c r="F158" s="567"/>
      <c r="G158" s="567"/>
      <c r="H158" s="567"/>
    </row>
    <row r="159" spans="1:8" ht="14.4" thickBot="1" x14ac:dyDescent="0.3">
      <c r="A159" s="567" t="str">
        <f>A112</f>
        <v xml:space="preserve">SERIES 10: ELECTRICAL &amp; INSTRUMENTATION INSTALLATION </v>
      </c>
      <c r="B159" s="567"/>
      <c r="C159" s="567"/>
      <c r="D159" s="567"/>
      <c r="E159" s="567"/>
      <c r="F159" s="567"/>
      <c r="G159" s="567"/>
      <c r="H159" s="567"/>
    </row>
    <row r="160" spans="1:8" ht="14.4" thickBot="1" x14ac:dyDescent="0.3">
      <c r="A160" s="495" t="s">
        <v>3</v>
      </c>
      <c r="B160" s="495" t="s">
        <v>4</v>
      </c>
      <c r="C160" s="495" t="s">
        <v>5</v>
      </c>
      <c r="D160" s="495" t="s">
        <v>6</v>
      </c>
      <c r="E160" s="495" t="s">
        <v>7</v>
      </c>
      <c r="F160" s="495" t="s">
        <v>8</v>
      </c>
      <c r="G160" s="514" t="s">
        <v>9</v>
      </c>
      <c r="H160" s="41" t="s">
        <v>10</v>
      </c>
    </row>
    <row r="161" spans="1:9" ht="14.4" thickBot="1" x14ac:dyDescent="0.3">
      <c r="A161" s="496"/>
      <c r="B161" s="496"/>
      <c r="C161" s="496"/>
      <c r="D161" s="496"/>
      <c r="E161" s="496"/>
      <c r="F161" s="496"/>
      <c r="G161" s="496"/>
      <c r="H161" s="43" t="s">
        <v>11</v>
      </c>
    </row>
    <row r="162" spans="1:9" ht="14.4" thickBot="1" x14ac:dyDescent="0.3">
      <c r="A162" s="499" t="s">
        <v>63</v>
      </c>
      <c r="B162" s="500"/>
      <c r="C162" s="500"/>
      <c r="D162" s="500"/>
      <c r="E162" s="500"/>
      <c r="F162" s="500"/>
      <c r="G162" s="501"/>
      <c r="H162" s="53">
        <f>H156</f>
        <v>1845725</v>
      </c>
    </row>
    <row r="163" spans="1:9" x14ac:dyDescent="0.25">
      <c r="A163" s="50"/>
      <c r="B163" s="77"/>
      <c r="C163" s="44"/>
      <c r="D163" s="16"/>
      <c r="E163" s="17"/>
      <c r="F163" s="18"/>
      <c r="G163" s="19"/>
      <c r="H163" s="7"/>
    </row>
    <row r="164" spans="1:9" x14ac:dyDescent="0.25">
      <c r="A164" s="10" t="s">
        <v>663</v>
      </c>
      <c r="B164" s="44"/>
      <c r="C164" s="44"/>
      <c r="D164" s="3" t="s">
        <v>664</v>
      </c>
      <c r="E164" s="4" t="s">
        <v>119</v>
      </c>
      <c r="F164" s="5">
        <v>50</v>
      </c>
      <c r="G164" s="6">
        <v>85</v>
      </c>
      <c r="H164" s="7">
        <f t="shared" ref="H164:H169" si="1">G164*F164</f>
        <v>4250</v>
      </c>
    </row>
    <row r="165" spans="1:9" x14ac:dyDescent="0.25">
      <c r="A165" s="10" t="s">
        <v>665</v>
      </c>
      <c r="B165" s="44"/>
      <c r="C165" s="44"/>
      <c r="D165" s="3" t="s">
        <v>666</v>
      </c>
      <c r="E165" s="10" t="s">
        <v>119</v>
      </c>
      <c r="F165" s="5">
        <v>20</v>
      </c>
      <c r="G165" s="6">
        <v>675</v>
      </c>
      <c r="H165" s="7">
        <f t="shared" si="1"/>
        <v>13500</v>
      </c>
    </row>
    <row r="166" spans="1:9" x14ac:dyDescent="0.25">
      <c r="A166" s="10" t="s">
        <v>667</v>
      </c>
      <c r="B166" s="44"/>
      <c r="C166" s="44"/>
      <c r="D166" s="3" t="s">
        <v>668</v>
      </c>
      <c r="E166" s="10" t="s">
        <v>119</v>
      </c>
      <c r="F166" s="5">
        <v>120</v>
      </c>
      <c r="G166" s="6">
        <v>22</v>
      </c>
      <c r="H166" s="7">
        <f t="shared" si="1"/>
        <v>2640</v>
      </c>
    </row>
    <row r="167" spans="1:9" x14ac:dyDescent="0.25">
      <c r="A167" s="10" t="s">
        <v>669</v>
      </c>
      <c r="B167" s="44"/>
      <c r="C167" s="44"/>
      <c r="D167" s="3" t="s">
        <v>670</v>
      </c>
      <c r="E167" s="10" t="s">
        <v>119</v>
      </c>
      <c r="F167" s="5">
        <v>80</v>
      </c>
      <c r="G167" s="6">
        <v>27</v>
      </c>
      <c r="H167" s="7">
        <f t="shared" si="1"/>
        <v>2160</v>
      </c>
    </row>
    <row r="168" spans="1:9" x14ac:dyDescent="0.25">
      <c r="A168" s="10" t="s">
        <v>671</v>
      </c>
      <c r="B168" s="44"/>
      <c r="C168" s="44"/>
      <c r="D168" s="3" t="s">
        <v>672</v>
      </c>
      <c r="E168" s="10" t="s">
        <v>119</v>
      </c>
      <c r="F168" s="5">
        <v>80</v>
      </c>
      <c r="G168" s="6">
        <v>145</v>
      </c>
      <c r="H168" s="7">
        <f t="shared" si="1"/>
        <v>11600</v>
      </c>
      <c r="I168" s="78"/>
    </row>
    <row r="169" spans="1:9" x14ac:dyDescent="0.25">
      <c r="A169" s="10" t="s">
        <v>673</v>
      </c>
      <c r="B169" s="44"/>
      <c r="C169" s="44"/>
      <c r="D169" s="3" t="s">
        <v>674</v>
      </c>
      <c r="E169" s="10" t="s">
        <v>119</v>
      </c>
      <c r="F169" s="5">
        <v>50</v>
      </c>
      <c r="G169" s="6">
        <v>65</v>
      </c>
      <c r="H169" s="7">
        <f t="shared" si="1"/>
        <v>3250</v>
      </c>
      <c r="I169" s="78"/>
    </row>
    <row r="170" spans="1:9" x14ac:dyDescent="0.25">
      <c r="A170" s="50"/>
      <c r="B170" s="77"/>
      <c r="C170" s="44"/>
      <c r="D170" s="3"/>
      <c r="E170" s="10"/>
      <c r="F170" s="5"/>
      <c r="G170" s="6"/>
      <c r="H170" s="8"/>
      <c r="I170" s="78"/>
    </row>
    <row r="171" spans="1:9" ht="55.2" x14ac:dyDescent="0.25">
      <c r="A171" s="10">
        <v>10.9</v>
      </c>
      <c r="B171" s="44" t="s">
        <v>675</v>
      </c>
      <c r="C171" s="44"/>
      <c r="D171" s="2" t="s">
        <v>676</v>
      </c>
      <c r="E171" s="10"/>
      <c r="F171" s="10"/>
      <c r="G171" s="10"/>
      <c r="H171" s="46"/>
    </row>
    <row r="172" spans="1:9" x14ac:dyDescent="0.25">
      <c r="A172" s="79"/>
      <c r="B172" s="80"/>
      <c r="C172" s="44"/>
      <c r="D172" s="45"/>
      <c r="E172" s="10"/>
      <c r="F172" s="10"/>
      <c r="G172" s="10"/>
      <c r="H172" s="46"/>
    </row>
    <row r="173" spans="1:9" x14ac:dyDescent="0.25">
      <c r="A173" s="10" t="s">
        <v>677</v>
      </c>
      <c r="B173" s="44"/>
      <c r="C173" s="44"/>
      <c r="D173" s="3" t="s">
        <v>656</v>
      </c>
      <c r="E173" s="10" t="s">
        <v>119</v>
      </c>
      <c r="F173" s="5">
        <v>100</v>
      </c>
      <c r="G173" s="6">
        <v>30</v>
      </c>
      <c r="H173" s="7">
        <f t="shared" ref="H173:H182" si="2">G173*F173</f>
        <v>3000</v>
      </c>
    </row>
    <row r="174" spans="1:9" x14ac:dyDescent="0.25">
      <c r="A174" s="10" t="s">
        <v>678</v>
      </c>
      <c r="B174" s="44"/>
      <c r="C174" s="44"/>
      <c r="D174" s="3" t="s">
        <v>658</v>
      </c>
      <c r="E174" s="10" t="s">
        <v>119</v>
      </c>
      <c r="F174" s="5">
        <v>120</v>
      </c>
      <c r="G174" s="6">
        <v>40</v>
      </c>
      <c r="H174" s="7">
        <f t="shared" si="2"/>
        <v>4800</v>
      </c>
    </row>
    <row r="175" spans="1:9" x14ac:dyDescent="0.25">
      <c r="A175" s="10" t="s">
        <v>679</v>
      </c>
      <c r="B175" s="44"/>
      <c r="C175" s="44"/>
      <c r="D175" s="3" t="s">
        <v>660</v>
      </c>
      <c r="E175" s="4" t="s">
        <v>119</v>
      </c>
      <c r="F175" s="5">
        <v>60</v>
      </c>
      <c r="G175" s="6">
        <v>35</v>
      </c>
      <c r="H175" s="7">
        <f t="shared" si="2"/>
        <v>2100</v>
      </c>
    </row>
    <row r="176" spans="1:9" x14ac:dyDescent="0.25">
      <c r="A176" s="10" t="s">
        <v>680</v>
      </c>
      <c r="B176" s="44"/>
      <c r="C176" s="44"/>
      <c r="D176" s="3" t="s">
        <v>662</v>
      </c>
      <c r="E176" s="4" t="s">
        <v>119</v>
      </c>
      <c r="F176" s="5">
        <v>60</v>
      </c>
      <c r="G176" s="6">
        <v>40</v>
      </c>
      <c r="H176" s="7">
        <f t="shared" si="2"/>
        <v>2400</v>
      </c>
    </row>
    <row r="177" spans="1:9" x14ac:dyDescent="0.25">
      <c r="A177" s="10" t="s">
        <v>681</v>
      </c>
      <c r="B177" s="44"/>
      <c r="C177" s="44"/>
      <c r="D177" s="3" t="s">
        <v>664</v>
      </c>
      <c r="E177" s="4" t="s">
        <v>119</v>
      </c>
      <c r="F177" s="5">
        <v>50</v>
      </c>
      <c r="G177" s="6">
        <v>35</v>
      </c>
      <c r="H177" s="7">
        <f t="shared" si="2"/>
        <v>1750</v>
      </c>
    </row>
    <row r="178" spans="1:9" x14ac:dyDescent="0.25">
      <c r="A178" s="10" t="s">
        <v>682</v>
      </c>
      <c r="B178" s="44"/>
      <c r="C178" s="44"/>
      <c r="D178" s="3" t="s">
        <v>666</v>
      </c>
      <c r="E178" s="10" t="s">
        <v>119</v>
      </c>
      <c r="F178" s="5">
        <v>20</v>
      </c>
      <c r="G178" s="6">
        <v>100</v>
      </c>
      <c r="H178" s="7">
        <f t="shared" si="2"/>
        <v>2000</v>
      </c>
    </row>
    <row r="179" spans="1:9" x14ac:dyDescent="0.25">
      <c r="A179" s="10" t="s">
        <v>683</v>
      </c>
      <c r="B179" s="44"/>
      <c r="C179" s="44"/>
      <c r="D179" s="3" t="s">
        <v>668</v>
      </c>
      <c r="E179" s="10" t="s">
        <v>119</v>
      </c>
      <c r="F179" s="5">
        <v>120</v>
      </c>
      <c r="G179" s="6">
        <v>145</v>
      </c>
      <c r="H179" s="7">
        <f t="shared" si="2"/>
        <v>17400</v>
      </c>
    </row>
    <row r="180" spans="1:9" x14ac:dyDescent="0.25">
      <c r="A180" s="10" t="s">
        <v>684</v>
      </c>
      <c r="B180" s="44"/>
      <c r="C180" s="44"/>
      <c r="D180" s="3" t="s">
        <v>670</v>
      </c>
      <c r="E180" s="10" t="s">
        <v>119</v>
      </c>
      <c r="F180" s="5">
        <v>80</v>
      </c>
      <c r="G180" s="6">
        <v>185</v>
      </c>
      <c r="H180" s="7">
        <f t="shared" si="2"/>
        <v>14800</v>
      </c>
    </row>
    <row r="181" spans="1:9" x14ac:dyDescent="0.25">
      <c r="A181" s="10" t="s">
        <v>685</v>
      </c>
      <c r="B181" s="44"/>
      <c r="C181" s="44"/>
      <c r="D181" s="3" t="s">
        <v>672</v>
      </c>
      <c r="E181" s="10" t="s">
        <v>119</v>
      </c>
      <c r="F181" s="5">
        <v>80</v>
      </c>
      <c r="G181" s="6">
        <v>30</v>
      </c>
      <c r="H181" s="7">
        <f t="shared" si="2"/>
        <v>2400</v>
      </c>
    </row>
    <row r="182" spans="1:9" x14ac:dyDescent="0.25">
      <c r="A182" s="10" t="s">
        <v>686</v>
      </c>
      <c r="B182" s="44"/>
      <c r="C182" s="44"/>
      <c r="D182" s="3" t="s">
        <v>674</v>
      </c>
      <c r="E182" s="10" t="s">
        <v>119</v>
      </c>
      <c r="F182" s="5">
        <v>50</v>
      </c>
      <c r="G182" s="6">
        <v>30</v>
      </c>
      <c r="H182" s="7">
        <f t="shared" si="2"/>
        <v>1500</v>
      </c>
      <c r="I182" s="78"/>
    </row>
    <row r="183" spans="1:9" x14ac:dyDescent="0.25">
      <c r="A183" s="50"/>
      <c r="B183" s="77"/>
      <c r="C183" s="44"/>
      <c r="D183" s="3"/>
      <c r="E183" s="10"/>
      <c r="F183" s="5"/>
      <c r="G183" s="6"/>
      <c r="H183" s="8"/>
      <c r="I183" s="78"/>
    </row>
    <row r="184" spans="1:9" ht="69" x14ac:dyDescent="0.25">
      <c r="A184" s="81">
        <v>10.1</v>
      </c>
      <c r="B184" s="77" t="s">
        <v>687</v>
      </c>
      <c r="C184" s="44"/>
      <c r="D184" s="2" t="s">
        <v>688</v>
      </c>
      <c r="E184" s="4"/>
      <c r="F184" s="5"/>
      <c r="G184" s="6"/>
      <c r="H184" s="7"/>
      <c r="I184" s="78"/>
    </row>
    <row r="185" spans="1:9" x14ac:dyDescent="0.25">
      <c r="A185" s="10" t="s">
        <v>689</v>
      </c>
      <c r="B185" s="44"/>
      <c r="C185" s="44"/>
      <c r="D185" s="3" t="s">
        <v>656</v>
      </c>
      <c r="E185" s="10" t="s">
        <v>413</v>
      </c>
      <c r="F185" s="5">
        <v>16</v>
      </c>
      <c r="G185" s="6">
        <v>250</v>
      </c>
      <c r="H185" s="7">
        <f t="shared" ref="H185:H194" si="3">G185*F185</f>
        <v>4000</v>
      </c>
      <c r="I185" s="78"/>
    </row>
    <row r="186" spans="1:9" x14ac:dyDescent="0.25">
      <c r="A186" s="10" t="s">
        <v>690</v>
      </c>
      <c r="B186" s="44"/>
      <c r="C186" s="44"/>
      <c r="D186" s="3" t="s">
        <v>658</v>
      </c>
      <c r="E186" s="10" t="s">
        <v>413</v>
      </c>
      <c r="F186" s="5">
        <v>16</v>
      </c>
      <c r="G186" s="6">
        <v>250</v>
      </c>
      <c r="H186" s="7">
        <f t="shared" si="3"/>
        <v>4000</v>
      </c>
    </row>
    <row r="187" spans="1:9" x14ac:dyDescent="0.25">
      <c r="A187" s="10" t="s">
        <v>691</v>
      </c>
      <c r="B187" s="44"/>
      <c r="C187" s="44"/>
      <c r="D187" s="3" t="s">
        <v>660</v>
      </c>
      <c r="E187" s="10" t="s">
        <v>413</v>
      </c>
      <c r="F187" s="5">
        <v>8</v>
      </c>
      <c r="G187" s="6">
        <v>275</v>
      </c>
      <c r="H187" s="7">
        <f t="shared" si="3"/>
        <v>2200</v>
      </c>
    </row>
    <row r="188" spans="1:9" x14ac:dyDescent="0.25">
      <c r="A188" s="10" t="s">
        <v>692</v>
      </c>
      <c r="B188" s="44"/>
      <c r="C188" s="44"/>
      <c r="D188" s="3" t="s">
        <v>662</v>
      </c>
      <c r="E188" s="10" t="s">
        <v>413</v>
      </c>
      <c r="F188" s="5">
        <v>8</v>
      </c>
      <c r="G188" s="6">
        <v>275</v>
      </c>
      <c r="H188" s="7">
        <f t="shared" si="3"/>
        <v>2200</v>
      </c>
    </row>
    <row r="189" spans="1:9" x14ac:dyDescent="0.25">
      <c r="A189" s="10" t="s">
        <v>693</v>
      </c>
      <c r="B189" s="44"/>
      <c r="C189" s="44"/>
      <c r="D189" s="3" t="s">
        <v>664</v>
      </c>
      <c r="E189" s="10" t="s">
        <v>413</v>
      </c>
      <c r="F189" s="5">
        <v>8</v>
      </c>
      <c r="G189" s="6">
        <v>275</v>
      </c>
      <c r="H189" s="7">
        <f t="shared" si="3"/>
        <v>2200</v>
      </c>
    </row>
    <row r="190" spans="1:9" x14ac:dyDescent="0.25">
      <c r="A190" s="10" t="s">
        <v>694</v>
      </c>
      <c r="B190" s="44"/>
      <c r="C190" s="44"/>
      <c r="D190" s="3" t="s">
        <v>666</v>
      </c>
      <c r="E190" s="10" t="s">
        <v>413</v>
      </c>
      <c r="F190" s="5">
        <v>4</v>
      </c>
      <c r="G190" s="6">
        <v>850</v>
      </c>
      <c r="H190" s="7">
        <f t="shared" si="3"/>
        <v>3400</v>
      </c>
    </row>
    <row r="191" spans="1:9" x14ac:dyDescent="0.25">
      <c r="A191" s="10" t="s">
        <v>695</v>
      </c>
      <c r="B191" s="44"/>
      <c r="C191" s="44"/>
      <c r="D191" s="3" t="s">
        <v>668</v>
      </c>
      <c r="E191" s="10" t="s">
        <v>413</v>
      </c>
      <c r="F191" s="5">
        <v>12</v>
      </c>
      <c r="G191" s="6">
        <v>75</v>
      </c>
      <c r="H191" s="7">
        <f t="shared" si="3"/>
        <v>900</v>
      </c>
    </row>
    <row r="192" spans="1:9" x14ac:dyDescent="0.25">
      <c r="A192" s="10" t="s">
        <v>696</v>
      </c>
      <c r="B192" s="44"/>
      <c r="C192" s="44"/>
      <c r="D192" s="3" t="s">
        <v>670</v>
      </c>
      <c r="E192" s="10" t="s">
        <v>413</v>
      </c>
      <c r="F192" s="5">
        <v>12</v>
      </c>
      <c r="G192" s="6">
        <v>85</v>
      </c>
      <c r="H192" s="7">
        <f t="shared" si="3"/>
        <v>1020</v>
      </c>
    </row>
    <row r="193" spans="1:9" x14ac:dyDescent="0.25">
      <c r="A193" s="10" t="s">
        <v>697</v>
      </c>
      <c r="B193" s="44"/>
      <c r="C193" s="44"/>
      <c r="D193" s="3" t="s">
        <v>672</v>
      </c>
      <c r="E193" s="10" t="s">
        <v>413</v>
      </c>
      <c r="F193" s="5">
        <v>4</v>
      </c>
      <c r="G193" s="6">
        <v>1900</v>
      </c>
      <c r="H193" s="7">
        <f t="shared" si="3"/>
        <v>7600</v>
      </c>
    </row>
    <row r="194" spans="1:9" x14ac:dyDescent="0.25">
      <c r="A194" s="10" t="s">
        <v>698</v>
      </c>
      <c r="B194" s="44"/>
      <c r="C194" s="44"/>
      <c r="D194" s="3" t="s">
        <v>674</v>
      </c>
      <c r="E194" s="10" t="s">
        <v>413</v>
      </c>
      <c r="F194" s="5">
        <v>4</v>
      </c>
      <c r="G194" s="6">
        <v>105</v>
      </c>
      <c r="H194" s="7">
        <f t="shared" si="3"/>
        <v>420</v>
      </c>
    </row>
    <row r="195" spans="1:9" x14ac:dyDescent="0.25">
      <c r="A195" s="10"/>
      <c r="B195" s="44"/>
      <c r="C195" s="44"/>
      <c r="D195" s="3"/>
      <c r="E195" s="10"/>
      <c r="F195" s="5"/>
      <c r="G195" s="6"/>
      <c r="H195" s="7"/>
    </row>
    <row r="196" spans="1:9" ht="27.6" x14ac:dyDescent="0.25">
      <c r="A196" s="10">
        <v>10.11</v>
      </c>
      <c r="B196" s="44" t="s">
        <v>699</v>
      </c>
      <c r="C196" s="44"/>
      <c r="D196" s="45" t="s">
        <v>700</v>
      </c>
      <c r="E196" s="10"/>
      <c r="F196" s="10"/>
      <c r="G196" s="10"/>
      <c r="H196" s="46"/>
    </row>
    <row r="197" spans="1:9" x14ac:dyDescent="0.25">
      <c r="A197" s="10"/>
      <c r="B197" s="44"/>
      <c r="C197" s="44"/>
      <c r="D197" s="49"/>
      <c r="E197" s="10"/>
      <c r="F197" s="10"/>
      <c r="G197" s="10"/>
      <c r="H197" s="46"/>
    </row>
    <row r="198" spans="1:9" x14ac:dyDescent="0.25">
      <c r="A198" s="10" t="s">
        <v>701</v>
      </c>
      <c r="B198" s="44"/>
      <c r="C198" s="44"/>
      <c r="D198" s="49" t="s">
        <v>702</v>
      </c>
      <c r="E198" s="10" t="s">
        <v>119</v>
      </c>
      <c r="F198" s="10">
        <v>10</v>
      </c>
      <c r="G198" s="6">
        <v>250</v>
      </c>
      <c r="H198" s="7">
        <f t="shared" ref="H198:H204" si="4">G198*F198</f>
        <v>2500</v>
      </c>
    </row>
    <row r="199" spans="1:9" x14ac:dyDescent="0.25">
      <c r="A199" s="10" t="s">
        <v>703</v>
      </c>
      <c r="B199" s="44"/>
      <c r="C199" s="44"/>
      <c r="D199" s="49" t="s">
        <v>704</v>
      </c>
      <c r="E199" s="10" t="s">
        <v>413</v>
      </c>
      <c r="F199" s="10">
        <v>2</v>
      </c>
      <c r="G199" s="6">
        <v>275</v>
      </c>
      <c r="H199" s="7">
        <f t="shared" si="4"/>
        <v>550</v>
      </c>
    </row>
    <row r="200" spans="1:9" x14ac:dyDescent="0.25">
      <c r="A200" s="10" t="s">
        <v>705</v>
      </c>
      <c r="B200" s="44"/>
      <c r="C200" s="44"/>
      <c r="D200" s="49" t="s">
        <v>706</v>
      </c>
      <c r="E200" s="10" t="s">
        <v>413</v>
      </c>
      <c r="F200" s="10">
        <v>2</v>
      </c>
      <c r="G200" s="6">
        <v>275</v>
      </c>
      <c r="H200" s="7">
        <f t="shared" si="4"/>
        <v>550</v>
      </c>
      <c r="I200" s="78"/>
    </row>
    <row r="201" spans="1:9" x14ac:dyDescent="0.25">
      <c r="A201" s="10" t="s">
        <v>707</v>
      </c>
      <c r="B201" s="44"/>
      <c r="C201" s="44"/>
      <c r="D201" s="49" t="s">
        <v>708</v>
      </c>
      <c r="E201" s="10" t="s">
        <v>119</v>
      </c>
      <c r="F201" s="10">
        <v>20</v>
      </c>
      <c r="G201" s="6">
        <v>275</v>
      </c>
      <c r="H201" s="7">
        <f t="shared" si="4"/>
        <v>5500</v>
      </c>
    </row>
    <row r="202" spans="1:9" x14ac:dyDescent="0.25">
      <c r="A202" s="10" t="s">
        <v>709</v>
      </c>
      <c r="B202" s="44"/>
      <c r="C202" s="44"/>
      <c r="D202" s="49" t="s">
        <v>710</v>
      </c>
      <c r="E202" s="10" t="s">
        <v>119</v>
      </c>
      <c r="F202" s="10">
        <v>40</v>
      </c>
      <c r="G202" s="6">
        <v>275</v>
      </c>
      <c r="H202" s="7">
        <f t="shared" si="4"/>
        <v>11000</v>
      </c>
    </row>
    <row r="203" spans="1:9" x14ac:dyDescent="0.25">
      <c r="A203" s="10" t="s">
        <v>711</v>
      </c>
      <c r="B203" s="44"/>
      <c r="C203" s="44"/>
      <c r="D203" s="49" t="s">
        <v>712</v>
      </c>
      <c r="E203" s="10" t="s">
        <v>20</v>
      </c>
      <c r="F203" s="10">
        <v>4</v>
      </c>
      <c r="G203" s="6">
        <v>850</v>
      </c>
      <c r="H203" s="7">
        <f t="shared" si="4"/>
        <v>3400</v>
      </c>
    </row>
    <row r="204" spans="1:9" ht="14.4" thickBot="1" x14ac:dyDescent="0.3">
      <c r="A204" s="10" t="s">
        <v>713</v>
      </c>
      <c r="B204" s="44"/>
      <c r="C204" s="44"/>
      <c r="D204" s="62" t="s">
        <v>714</v>
      </c>
      <c r="E204" s="30" t="s">
        <v>20</v>
      </c>
      <c r="F204" s="30">
        <v>4</v>
      </c>
      <c r="G204" s="14">
        <v>825</v>
      </c>
      <c r="H204" s="7">
        <f t="shared" si="4"/>
        <v>3300</v>
      </c>
    </row>
    <row r="205" spans="1:9" ht="14.4" thickBot="1" x14ac:dyDescent="0.3">
      <c r="A205" s="502" t="s">
        <v>427</v>
      </c>
      <c r="B205" s="503"/>
      <c r="C205" s="503"/>
      <c r="D205" s="503"/>
      <c r="E205" s="503"/>
      <c r="F205" s="503"/>
      <c r="G205" s="503"/>
      <c r="H205" s="65">
        <f>SUM(H162:H204)</f>
        <v>1990015</v>
      </c>
    </row>
    <row r="206" spans="1:9" ht="27.6" customHeight="1" x14ac:dyDescent="0.25">
      <c r="A206" s="566" t="str">
        <f>A157</f>
        <v>TENDER FOR REFURBISHMENT OF TWO MAGALIES RESERVOIRS</v>
      </c>
      <c r="B206" s="566"/>
      <c r="C206" s="566"/>
      <c r="D206" s="566"/>
      <c r="E206" s="566"/>
      <c r="F206" s="566"/>
      <c r="G206" s="566"/>
      <c r="H206" s="566"/>
    </row>
    <row r="207" spans="1:9" x14ac:dyDescent="0.25">
      <c r="A207" s="567" t="str">
        <f>A158</f>
        <v xml:space="preserve">CONTRACT NO: </v>
      </c>
      <c r="B207" s="567"/>
      <c r="C207" s="567"/>
      <c r="D207" s="567"/>
      <c r="E207" s="567"/>
      <c r="F207" s="567"/>
      <c r="G207" s="567"/>
      <c r="H207" s="567"/>
    </row>
    <row r="208" spans="1:9" ht="14.4" thickBot="1" x14ac:dyDescent="0.3">
      <c r="A208" s="567" t="str">
        <f>A159</f>
        <v xml:space="preserve">SERIES 10: ELECTRICAL &amp; INSTRUMENTATION INSTALLATION </v>
      </c>
      <c r="B208" s="567"/>
      <c r="C208" s="567"/>
      <c r="D208" s="567"/>
      <c r="E208" s="567"/>
      <c r="F208" s="567"/>
      <c r="G208" s="567"/>
      <c r="H208" s="567"/>
    </row>
    <row r="209" spans="1:9" ht="14.4" thickBot="1" x14ac:dyDescent="0.3">
      <c r="A209" s="495" t="s">
        <v>3</v>
      </c>
      <c r="B209" s="495" t="s">
        <v>4</v>
      </c>
      <c r="C209" s="495" t="s">
        <v>5</v>
      </c>
      <c r="D209" s="495" t="s">
        <v>6</v>
      </c>
      <c r="E209" s="495" t="s">
        <v>7</v>
      </c>
      <c r="F209" s="495" t="s">
        <v>8</v>
      </c>
      <c r="G209" s="514" t="s">
        <v>9</v>
      </c>
      <c r="H209" s="41" t="s">
        <v>10</v>
      </c>
    </row>
    <row r="210" spans="1:9" ht="14.4" thickBot="1" x14ac:dyDescent="0.3">
      <c r="A210" s="496"/>
      <c r="B210" s="496"/>
      <c r="C210" s="496"/>
      <c r="D210" s="496"/>
      <c r="E210" s="496"/>
      <c r="F210" s="496"/>
      <c r="G210" s="496"/>
      <c r="H210" s="43" t="s">
        <v>11</v>
      </c>
    </row>
    <row r="211" spans="1:9" ht="14.4" thickBot="1" x14ac:dyDescent="0.3">
      <c r="A211" s="499" t="s">
        <v>63</v>
      </c>
      <c r="B211" s="500"/>
      <c r="C211" s="500"/>
      <c r="D211" s="500"/>
      <c r="E211" s="500"/>
      <c r="F211" s="500"/>
      <c r="G211" s="501"/>
      <c r="H211" s="53">
        <f>H205</f>
        <v>1990015</v>
      </c>
    </row>
    <row r="212" spans="1:9" x14ac:dyDescent="0.25">
      <c r="A212" s="10"/>
      <c r="B212" s="44"/>
      <c r="C212" s="44"/>
      <c r="D212" s="16"/>
      <c r="E212" s="24"/>
      <c r="F212" s="18"/>
      <c r="G212" s="19"/>
      <c r="H212" s="7"/>
    </row>
    <row r="213" spans="1:9" ht="55.2" x14ac:dyDescent="0.25">
      <c r="A213" s="10">
        <v>10.119999999999999</v>
      </c>
      <c r="B213" s="82" t="s">
        <v>715</v>
      </c>
      <c r="C213" s="44"/>
      <c r="D213" s="2" t="s">
        <v>716</v>
      </c>
      <c r="E213" s="10"/>
      <c r="F213" s="5"/>
      <c r="G213" s="6"/>
      <c r="H213" s="7"/>
    </row>
    <row r="214" spans="1:9" ht="27.6" x14ac:dyDescent="0.25">
      <c r="A214" s="10" t="s">
        <v>717</v>
      </c>
      <c r="B214" s="44"/>
      <c r="C214" s="44"/>
      <c r="D214" s="3" t="s">
        <v>718</v>
      </c>
      <c r="E214" s="10" t="s">
        <v>119</v>
      </c>
      <c r="F214" s="5">
        <v>140</v>
      </c>
      <c r="G214" s="6">
        <v>65</v>
      </c>
      <c r="H214" s="7">
        <f>G214*F214</f>
        <v>9100</v>
      </c>
    </row>
    <row r="215" spans="1:9" x14ac:dyDescent="0.25">
      <c r="A215" s="10" t="s">
        <v>719</v>
      </c>
      <c r="B215" s="44"/>
      <c r="C215" s="44"/>
      <c r="D215" s="3" t="s">
        <v>720</v>
      </c>
      <c r="E215" s="10" t="s">
        <v>119</v>
      </c>
      <c r="F215" s="5">
        <v>140</v>
      </c>
      <c r="G215" s="6">
        <v>45</v>
      </c>
      <c r="H215" s="7">
        <f>G215*F215</f>
        <v>6300</v>
      </c>
    </row>
    <row r="216" spans="1:9" x14ac:dyDescent="0.25">
      <c r="A216" s="10" t="s">
        <v>721</v>
      </c>
      <c r="B216" s="44"/>
      <c r="C216" s="44"/>
      <c r="D216" s="9" t="s">
        <v>722</v>
      </c>
      <c r="E216" s="10" t="s">
        <v>119</v>
      </c>
      <c r="F216" s="5">
        <v>140</v>
      </c>
      <c r="G216" s="6">
        <v>12.5</v>
      </c>
      <c r="H216" s="7">
        <f>G216*F216</f>
        <v>1750</v>
      </c>
      <c r="I216" s="78"/>
    </row>
    <row r="217" spans="1:9" x14ac:dyDescent="0.25">
      <c r="A217" s="10" t="s">
        <v>723</v>
      </c>
      <c r="B217" s="44"/>
      <c r="C217" s="44"/>
      <c r="D217" s="9" t="s">
        <v>724</v>
      </c>
      <c r="E217" s="10" t="s">
        <v>413</v>
      </c>
      <c r="F217" s="5">
        <v>12</v>
      </c>
      <c r="G217" s="6">
        <v>195</v>
      </c>
      <c r="H217" s="7">
        <f>G217*F217</f>
        <v>2340</v>
      </c>
      <c r="I217" s="78"/>
    </row>
    <row r="218" spans="1:9" x14ac:dyDescent="0.25">
      <c r="A218" s="10"/>
      <c r="B218" s="44"/>
      <c r="C218" s="44"/>
      <c r="D218" s="3"/>
      <c r="E218" s="10"/>
      <c r="F218" s="5"/>
      <c r="G218" s="6"/>
      <c r="H218" s="8"/>
      <c r="I218" s="78"/>
    </row>
    <row r="219" spans="1:9" ht="55.2" x14ac:dyDescent="0.25">
      <c r="A219" s="10">
        <v>10.130000000000001</v>
      </c>
      <c r="B219" s="82" t="s">
        <v>725</v>
      </c>
      <c r="C219" s="44"/>
      <c r="D219" s="2" t="s">
        <v>726</v>
      </c>
      <c r="E219" s="4"/>
      <c r="F219" s="5"/>
      <c r="G219" s="6"/>
      <c r="H219" s="8"/>
      <c r="I219" s="78"/>
    </row>
    <row r="220" spans="1:9" x14ac:dyDescent="0.25">
      <c r="A220" s="10"/>
      <c r="B220" s="44"/>
      <c r="C220" s="44"/>
      <c r="D220" s="2"/>
      <c r="E220" s="4"/>
      <c r="F220" s="5"/>
      <c r="G220" s="6"/>
      <c r="H220" s="8"/>
    </row>
    <row r="221" spans="1:9" x14ac:dyDescent="0.25">
      <c r="A221" s="10" t="s">
        <v>727</v>
      </c>
      <c r="B221" s="44"/>
      <c r="C221" s="44"/>
      <c r="D221" s="3" t="s">
        <v>728</v>
      </c>
      <c r="E221" s="4" t="s">
        <v>413</v>
      </c>
      <c r="F221" s="5">
        <v>1</v>
      </c>
      <c r="G221" s="6">
        <v>1400</v>
      </c>
      <c r="H221" s="7">
        <f>G221*F221</f>
        <v>1400</v>
      </c>
    </row>
    <row r="222" spans="1:9" ht="27.6" x14ac:dyDescent="0.25">
      <c r="A222" s="10" t="s">
        <v>729</v>
      </c>
      <c r="B222" s="44"/>
      <c r="C222" s="44"/>
      <c r="D222" s="3" t="s">
        <v>730</v>
      </c>
      <c r="E222" s="4" t="s">
        <v>413</v>
      </c>
      <c r="F222" s="5">
        <v>1</v>
      </c>
      <c r="G222" s="6">
        <v>475</v>
      </c>
      <c r="H222" s="7">
        <f>G222*F222</f>
        <v>475</v>
      </c>
    </row>
    <row r="223" spans="1:9" x14ac:dyDescent="0.25">
      <c r="A223" s="10" t="s">
        <v>731</v>
      </c>
      <c r="B223" s="44"/>
      <c r="C223" s="44"/>
      <c r="D223" s="9" t="s">
        <v>732</v>
      </c>
      <c r="E223" s="4" t="s">
        <v>413</v>
      </c>
      <c r="F223" s="5">
        <v>1</v>
      </c>
      <c r="G223" s="6">
        <v>550</v>
      </c>
      <c r="H223" s="7">
        <f>G223*F223</f>
        <v>550</v>
      </c>
    </row>
    <row r="224" spans="1:9" ht="27.6" x14ac:dyDescent="0.25">
      <c r="A224" s="10" t="s">
        <v>733</v>
      </c>
      <c r="B224" s="44"/>
      <c r="C224" s="44"/>
      <c r="D224" s="9" t="s">
        <v>734</v>
      </c>
      <c r="E224" s="4" t="s">
        <v>413</v>
      </c>
      <c r="F224" s="5">
        <v>1</v>
      </c>
      <c r="G224" s="6">
        <v>550</v>
      </c>
      <c r="H224" s="7">
        <f>G224*F224</f>
        <v>550</v>
      </c>
    </row>
    <row r="225" spans="1:8" x14ac:dyDescent="0.25">
      <c r="A225" s="10"/>
      <c r="B225" s="44"/>
      <c r="C225" s="44"/>
      <c r="D225" s="9"/>
      <c r="E225" s="4"/>
      <c r="F225" s="5"/>
      <c r="G225" s="6"/>
      <c r="H225" s="7"/>
    </row>
    <row r="226" spans="1:8" x14ac:dyDescent="0.25">
      <c r="A226" s="10"/>
      <c r="B226" s="82"/>
      <c r="C226" s="44"/>
      <c r="D226" s="45" t="s">
        <v>735</v>
      </c>
      <c r="E226" s="10"/>
      <c r="F226" s="10"/>
      <c r="G226" s="6"/>
      <c r="H226" s="7"/>
    </row>
    <row r="227" spans="1:8" x14ac:dyDescent="0.25">
      <c r="A227" s="10"/>
      <c r="B227" s="44"/>
      <c r="C227" s="44"/>
      <c r="D227" s="45" t="s">
        <v>736</v>
      </c>
      <c r="E227" s="10"/>
      <c r="F227" s="10"/>
      <c r="G227" s="6"/>
      <c r="H227" s="7"/>
    </row>
    <row r="228" spans="1:8" ht="75.75" customHeight="1" x14ac:dyDescent="0.25">
      <c r="A228" s="10">
        <v>10.14</v>
      </c>
      <c r="B228" s="44" t="s">
        <v>737</v>
      </c>
      <c r="C228" s="44"/>
      <c r="D228" s="9" t="s">
        <v>738</v>
      </c>
      <c r="E228" s="10"/>
      <c r="F228" s="5"/>
      <c r="G228" s="6"/>
      <c r="H228" s="7"/>
    </row>
    <row r="229" spans="1:8" x14ac:dyDescent="0.25">
      <c r="A229" s="10"/>
      <c r="B229" s="44"/>
      <c r="C229" s="44"/>
      <c r="D229" s="9"/>
      <c r="E229" s="10"/>
      <c r="F229" s="5"/>
      <c r="G229" s="6"/>
      <c r="H229" s="7"/>
    </row>
    <row r="230" spans="1:8" ht="55.2" x14ac:dyDescent="0.25">
      <c r="A230" s="10" t="s">
        <v>739</v>
      </c>
      <c r="B230" s="44" t="s">
        <v>740</v>
      </c>
      <c r="C230" s="44"/>
      <c r="D230" s="9" t="s">
        <v>741</v>
      </c>
      <c r="E230" s="10" t="s">
        <v>204</v>
      </c>
      <c r="F230" s="5">
        <v>1</v>
      </c>
      <c r="G230" s="6">
        <v>65000</v>
      </c>
      <c r="H230" s="7">
        <f>G230*F230</f>
        <v>65000</v>
      </c>
    </row>
    <row r="231" spans="1:8" x14ac:dyDescent="0.25">
      <c r="A231" s="10"/>
      <c r="B231" s="44"/>
      <c r="C231" s="44"/>
      <c r="D231" s="9"/>
      <c r="E231" s="10"/>
      <c r="F231" s="5"/>
      <c r="G231" s="6"/>
      <c r="H231" s="7"/>
    </row>
    <row r="232" spans="1:8" ht="41.4" x14ac:dyDescent="0.25">
      <c r="A232" s="10" t="s">
        <v>742</v>
      </c>
      <c r="B232" s="44" t="s">
        <v>743</v>
      </c>
      <c r="C232" s="44"/>
      <c r="D232" s="9" t="s">
        <v>744</v>
      </c>
      <c r="E232" s="10" t="s">
        <v>204</v>
      </c>
      <c r="F232" s="5">
        <v>1</v>
      </c>
      <c r="G232" s="6">
        <v>125000</v>
      </c>
      <c r="H232" s="7">
        <f>G232*F232</f>
        <v>125000</v>
      </c>
    </row>
    <row r="233" spans="1:8" x14ac:dyDescent="0.25">
      <c r="A233" s="10"/>
      <c r="B233" s="44"/>
      <c r="C233" s="44"/>
      <c r="D233" s="9"/>
      <c r="E233" s="10"/>
      <c r="F233" s="5"/>
      <c r="G233" s="6"/>
      <c r="H233" s="7"/>
    </row>
    <row r="234" spans="1:8" ht="41.4" x14ac:dyDescent="0.25">
      <c r="A234" s="10" t="s">
        <v>745</v>
      </c>
      <c r="B234" s="44" t="s">
        <v>746</v>
      </c>
      <c r="C234" s="44"/>
      <c r="D234" s="9" t="s">
        <v>747</v>
      </c>
      <c r="E234" s="10" t="s">
        <v>413</v>
      </c>
      <c r="F234" s="5">
        <v>1</v>
      </c>
      <c r="G234" s="6">
        <v>20000</v>
      </c>
      <c r="H234" s="7">
        <f>G234*F234</f>
        <v>20000</v>
      </c>
    </row>
    <row r="235" spans="1:8" x14ac:dyDescent="0.25">
      <c r="A235" s="10"/>
      <c r="B235" s="44"/>
      <c r="C235" s="44"/>
      <c r="D235" s="9"/>
      <c r="E235" s="10"/>
      <c r="F235" s="5"/>
      <c r="G235" s="6"/>
      <c r="H235" s="7"/>
    </row>
    <row r="236" spans="1:8" ht="41.4" x14ac:dyDescent="0.25">
      <c r="A236" s="10" t="s">
        <v>748</v>
      </c>
      <c r="B236" s="44" t="s">
        <v>749</v>
      </c>
      <c r="C236" s="44"/>
      <c r="D236" s="9" t="s">
        <v>750</v>
      </c>
      <c r="E236" s="10" t="s">
        <v>204</v>
      </c>
      <c r="F236" s="5">
        <v>1</v>
      </c>
      <c r="G236" s="6">
        <v>3600</v>
      </c>
      <c r="H236" s="7">
        <f>G236*F236</f>
        <v>3600</v>
      </c>
    </row>
    <row r="237" spans="1:8" ht="41.4" x14ac:dyDescent="0.25">
      <c r="A237" s="10" t="s">
        <v>751</v>
      </c>
      <c r="B237" s="44" t="s">
        <v>752</v>
      </c>
      <c r="C237" s="44"/>
      <c r="D237" s="9" t="s">
        <v>753</v>
      </c>
      <c r="E237" s="10" t="s">
        <v>754</v>
      </c>
      <c r="F237" s="5">
        <v>2</v>
      </c>
      <c r="G237" s="6">
        <v>3500</v>
      </c>
      <c r="H237" s="7">
        <f>G237*F237</f>
        <v>7000</v>
      </c>
    </row>
    <row r="238" spans="1:8" x14ac:dyDescent="0.25">
      <c r="A238" s="10"/>
      <c r="B238" s="44"/>
      <c r="C238" s="44"/>
      <c r="D238" s="9"/>
      <c r="E238" s="10"/>
      <c r="F238" s="5"/>
      <c r="G238" s="6"/>
      <c r="H238" s="7"/>
    </row>
    <row r="239" spans="1:8" ht="41.4" x14ac:dyDescent="0.25">
      <c r="A239" s="10" t="s">
        <v>755</v>
      </c>
      <c r="B239" s="44" t="s">
        <v>746</v>
      </c>
      <c r="C239" s="44"/>
      <c r="D239" s="9" t="s">
        <v>756</v>
      </c>
      <c r="E239" s="10" t="s">
        <v>204</v>
      </c>
      <c r="F239" s="5">
        <v>1</v>
      </c>
      <c r="G239" s="6">
        <v>7500</v>
      </c>
      <c r="H239" s="7">
        <f>G239*F239</f>
        <v>7500</v>
      </c>
    </row>
    <row r="240" spans="1:8" x14ac:dyDescent="0.25">
      <c r="A240" s="10"/>
      <c r="B240" s="77"/>
      <c r="C240" s="44"/>
      <c r="D240" s="2"/>
      <c r="E240" s="10"/>
      <c r="F240" s="5"/>
      <c r="G240" s="6"/>
      <c r="H240" s="7"/>
    </row>
    <row r="241" spans="1:9" ht="41.4" x14ac:dyDescent="0.25">
      <c r="A241" s="10" t="s">
        <v>757</v>
      </c>
      <c r="B241" s="44" t="s">
        <v>758</v>
      </c>
      <c r="C241" s="44"/>
      <c r="D241" s="3" t="s">
        <v>759</v>
      </c>
      <c r="E241" s="4" t="s">
        <v>204</v>
      </c>
      <c r="F241" s="5">
        <v>1</v>
      </c>
      <c r="G241" s="6">
        <v>5500</v>
      </c>
      <c r="H241" s="7">
        <f>G241*F241</f>
        <v>5500</v>
      </c>
    </row>
    <row r="242" spans="1:9" ht="14.4" thickBot="1" x14ac:dyDescent="0.3">
      <c r="A242" s="10"/>
      <c r="B242" s="44"/>
      <c r="C242" s="44"/>
      <c r="D242" s="29"/>
      <c r="E242" s="30"/>
      <c r="F242" s="13"/>
      <c r="G242" s="14"/>
      <c r="H242" s="7"/>
    </row>
    <row r="243" spans="1:9" ht="14.4" thickBot="1" x14ac:dyDescent="0.3">
      <c r="A243" s="502" t="s">
        <v>427</v>
      </c>
      <c r="B243" s="503"/>
      <c r="C243" s="503"/>
      <c r="D243" s="503"/>
      <c r="E243" s="503"/>
      <c r="F243" s="503"/>
      <c r="G243" s="503"/>
      <c r="H243" s="65">
        <f>SUM(H211:H242)</f>
        <v>2246080</v>
      </c>
    </row>
    <row r="244" spans="1:9" ht="27.6" customHeight="1" x14ac:dyDescent="0.25">
      <c r="A244" s="566" t="str">
        <f>A206</f>
        <v>TENDER FOR REFURBISHMENT OF TWO MAGALIES RESERVOIRS</v>
      </c>
      <c r="B244" s="566"/>
      <c r="C244" s="566"/>
      <c r="D244" s="566"/>
      <c r="E244" s="566"/>
      <c r="F244" s="566"/>
      <c r="G244" s="566"/>
      <c r="H244" s="566"/>
    </row>
    <row r="245" spans="1:9" x14ac:dyDescent="0.25">
      <c r="A245" s="567" t="str">
        <f>A207</f>
        <v xml:space="preserve">CONTRACT NO: </v>
      </c>
      <c r="B245" s="567"/>
      <c r="C245" s="567"/>
      <c r="D245" s="567"/>
      <c r="E245" s="567"/>
      <c r="F245" s="567"/>
      <c r="G245" s="567"/>
      <c r="H245" s="567"/>
    </row>
    <row r="246" spans="1:9" ht="14.4" thickBot="1" x14ac:dyDescent="0.3">
      <c r="A246" s="567" t="str">
        <f>A208</f>
        <v xml:space="preserve">SERIES 10: ELECTRICAL &amp; INSTRUMENTATION INSTALLATION </v>
      </c>
      <c r="B246" s="567"/>
      <c r="C246" s="567"/>
      <c r="D246" s="567"/>
      <c r="E246" s="567"/>
      <c r="F246" s="567"/>
      <c r="G246" s="567"/>
      <c r="H246" s="567"/>
    </row>
    <row r="247" spans="1:9" ht="14.4" thickBot="1" x14ac:dyDescent="0.3">
      <c r="A247" s="495" t="s">
        <v>3</v>
      </c>
      <c r="B247" s="495" t="s">
        <v>4</v>
      </c>
      <c r="C247" s="495" t="s">
        <v>5</v>
      </c>
      <c r="D247" s="495" t="s">
        <v>6</v>
      </c>
      <c r="E247" s="495" t="s">
        <v>7</v>
      </c>
      <c r="F247" s="495" t="s">
        <v>8</v>
      </c>
      <c r="G247" s="514" t="s">
        <v>9</v>
      </c>
      <c r="H247" s="41" t="s">
        <v>10</v>
      </c>
    </row>
    <row r="248" spans="1:9" ht="14.4" thickBot="1" x14ac:dyDescent="0.3">
      <c r="A248" s="496"/>
      <c r="B248" s="496"/>
      <c r="C248" s="496"/>
      <c r="D248" s="496"/>
      <c r="E248" s="496"/>
      <c r="F248" s="496"/>
      <c r="G248" s="496"/>
      <c r="H248" s="43" t="s">
        <v>11</v>
      </c>
    </row>
    <row r="249" spans="1:9" ht="14.4" thickBot="1" x14ac:dyDescent="0.3">
      <c r="A249" s="499" t="s">
        <v>63</v>
      </c>
      <c r="B249" s="500"/>
      <c r="C249" s="500"/>
      <c r="D249" s="500"/>
      <c r="E249" s="500"/>
      <c r="F249" s="500"/>
      <c r="G249" s="501"/>
      <c r="H249" s="53">
        <f>H243</f>
        <v>2246080</v>
      </c>
    </row>
    <row r="250" spans="1:9" x14ac:dyDescent="0.25">
      <c r="A250" s="10"/>
      <c r="B250" s="10"/>
      <c r="C250" s="44"/>
      <c r="D250" s="83"/>
      <c r="E250" s="24"/>
      <c r="F250" s="24"/>
      <c r="G250" s="24"/>
      <c r="H250" s="46"/>
    </row>
    <row r="251" spans="1:9" ht="55.2" x14ac:dyDescent="0.25">
      <c r="A251" s="10" t="s">
        <v>760</v>
      </c>
      <c r="B251" s="10" t="s">
        <v>761</v>
      </c>
      <c r="C251" s="44"/>
      <c r="D251" s="3" t="s">
        <v>762</v>
      </c>
      <c r="E251" s="4" t="s">
        <v>204</v>
      </c>
      <c r="F251" s="5">
        <v>1</v>
      </c>
      <c r="G251" s="6">
        <v>12000</v>
      </c>
      <c r="H251" s="7">
        <f>G251*F251</f>
        <v>12000</v>
      </c>
    </row>
    <row r="252" spans="1:9" x14ac:dyDescent="0.25">
      <c r="A252" s="50"/>
      <c r="B252" s="50"/>
      <c r="C252" s="44"/>
      <c r="D252" s="9"/>
      <c r="E252" s="10"/>
      <c r="F252" s="5"/>
      <c r="G252" s="6"/>
      <c r="H252" s="7"/>
    </row>
    <row r="253" spans="1:9" ht="69" x14ac:dyDescent="0.25">
      <c r="A253" s="10" t="s">
        <v>763</v>
      </c>
      <c r="B253" s="10" t="s">
        <v>761</v>
      </c>
      <c r="C253" s="44"/>
      <c r="D253" s="3" t="s">
        <v>764</v>
      </c>
      <c r="E253" s="4" t="s">
        <v>204</v>
      </c>
      <c r="F253" s="5">
        <v>1</v>
      </c>
      <c r="G253" s="6">
        <v>15000</v>
      </c>
      <c r="H253" s="7">
        <f>G253*F253</f>
        <v>15000</v>
      </c>
    </row>
    <row r="254" spans="1:9" x14ac:dyDescent="0.25">
      <c r="A254" s="10"/>
      <c r="B254" s="10"/>
      <c r="C254" s="44"/>
      <c r="D254" s="3"/>
      <c r="E254" s="4"/>
      <c r="F254" s="5"/>
      <c r="G254" s="6"/>
      <c r="H254" s="7"/>
      <c r="I254" s="78"/>
    </row>
    <row r="255" spans="1:9" ht="96.6" x14ac:dyDescent="0.25">
      <c r="A255" s="10" t="s">
        <v>765</v>
      </c>
      <c r="B255" s="10" t="s">
        <v>761</v>
      </c>
      <c r="C255" s="44"/>
      <c r="D255" s="3" t="s">
        <v>766</v>
      </c>
      <c r="E255" s="4" t="s">
        <v>204</v>
      </c>
      <c r="F255" s="5">
        <v>1</v>
      </c>
      <c r="G255" s="6">
        <v>7250</v>
      </c>
      <c r="H255" s="7">
        <f>G255*F255</f>
        <v>7250</v>
      </c>
      <c r="I255" s="78"/>
    </row>
    <row r="256" spans="1:9" x14ac:dyDescent="0.25">
      <c r="A256" s="10"/>
      <c r="B256" s="10"/>
      <c r="C256" s="44"/>
      <c r="D256" s="2"/>
      <c r="E256" s="4"/>
      <c r="F256" s="5"/>
      <c r="G256" s="6"/>
      <c r="H256" s="7"/>
      <c r="I256" s="78"/>
    </row>
    <row r="257" spans="1:8" ht="41.4" x14ac:dyDescent="0.25">
      <c r="A257" s="10" t="s">
        <v>767</v>
      </c>
      <c r="B257" s="10" t="s">
        <v>768</v>
      </c>
      <c r="C257" s="44"/>
      <c r="D257" s="3" t="s">
        <v>769</v>
      </c>
      <c r="E257" s="4" t="s">
        <v>204</v>
      </c>
      <c r="F257" s="5">
        <v>1</v>
      </c>
      <c r="G257" s="6">
        <v>5000</v>
      </c>
      <c r="H257" s="7">
        <f>G257*F257</f>
        <v>5000</v>
      </c>
    </row>
    <row r="258" spans="1:8" x14ac:dyDescent="0.25">
      <c r="A258" s="10"/>
      <c r="B258" s="10"/>
      <c r="C258" s="44"/>
      <c r="D258" s="3"/>
      <c r="E258" s="4"/>
      <c r="F258" s="5"/>
      <c r="G258" s="6"/>
      <c r="H258" s="7"/>
    </row>
    <row r="259" spans="1:8" ht="151.80000000000001" x14ac:dyDescent="0.25">
      <c r="A259" s="10" t="s">
        <v>770</v>
      </c>
      <c r="B259" s="10" t="s">
        <v>771</v>
      </c>
      <c r="C259" s="44"/>
      <c r="D259" s="9" t="s">
        <v>772</v>
      </c>
      <c r="E259" s="10" t="s">
        <v>204</v>
      </c>
      <c r="F259" s="5">
        <v>1</v>
      </c>
      <c r="G259" s="6">
        <v>27500</v>
      </c>
      <c r="H259" s="7">
        <f>G259*F259</f>
        <v>27500</v>
      </c>
    </row>
    <row r="260" spans="1:8" x14ac:dyDescent="0.25">
      <c r="A260" s="10"/>
      <c r="B260" s="10"/>
      <c r="C260" s="44"/>
      <c r="D260" s="9"/>
      <c r="E260" s="4"/>
      <c r="F260" s="5"/>
      <c r="G260" s="6"/>
      <c r="H260" s="7"/>
    </row>
    <row r="261" spans="1:8" ht="55.2" x14ac:dyDescent="0.25">
      <c r="A261" s="10" t="s">
        <v>773</v>
      </c>
      <c r="B261" s="10" t="s">
        <v>774</v>
      </c>
      <c r="C261" s="44"/>
      <c r="D261" s="9" t="s">
        <v>775</v>
      </c>
      <c r="E261" s="4" t="s">
        <v>204</v>
      </c>
      <c r="F261" s="5">
        <v>1</v>
      </c>
      <c r="G261" s="6">
        <v>5000</v>
      </c>
      <c r="H261" s="7">
        <f>G261*F261</f>
        <v>5000</v>
      </c>
    </row>
    <row r="262" spans="1:8" x14ac:dyDescent="0.25">
      <c r="A262" s="50"/>
      <c r="B262" s="50"/>
      <c r="C262" s="44"/>
      <c r="D262" s="49"/>
      <c r="E262" s="10"/>
      <c r="F262" s="10"/>
      <c r="G262" s="10"/>
      <c r="H262" s="7"/>
    </row>
    <row r="263" spans="1:8" ht="55.2" x14ac:dyDescent="0.25">
      <c r="A263" s="10" t="s">
        <v>776</v>
      </c>
      <c r="B263" s="10" t="s">
        <v>777</v>
      </c>
      <c r="C263" s="44"/>
      <c r="D263" s="49" t="s">
        <v>778</v>
      </c>
      <c r="E263" s="10" t="s">
        <v>204</v>
      </c>
      <c r="F263" s="10">
        <v>1</v>
      </c>
      <c r="G263" s="6">
        <v>4750</v>
      </c>
      <c r="H263" s="7">
        <f>G263*F263</f>
        <v>4750</v>
      </c>
    </row>
    <row r="264" spans="1:8" x14ac:dyDescent="0.25">
      <c r="A264" s="50"/>
      <c r="B264" s="50"/>
      <c r="C264" s="44"/>
      <c r="D264" s="49"/>
      <c r="E264" s="10"/>
      <c r="F264" s="10"/>
      <c r="G264" s="10"/>
      <c r="H264" s="7"/>
    </row>
    <row r="265" spans="1:8" ht="63" customHeight="1" x14ac:dyDescent="0.25">
      <c r="A265" s="10" t="s">
        <v>779</v>
      </c>
      <c r="B265" s="10" t="s">
        <v>780</v>
      </c>
      <c r="C265" s="49"/>
      <c r="D265" s="9" t="s">
        <v>781</v>
      </c>
      <c r="E265" s="10" t="s">
        <v>204</v>
      </c>
      <c r="F265" s="10">
        <v>1</v>
      </c>
      <c r="G265" s="57">
        <v>12500</v>
      </c>
      <c r="H265" s="7">
        <f>G265*F265</f>
        <v>12500</v>
      </c>
    </row>
    <row r="266" spans="1:8" x14ac:dyDescent="0.25">
      <c r="A266" s="50"/>
      <c r="B266" s="50"/>
      <c r="C266" s="44"/>
      <c r="D266" s="49"/>
      <c r="E266" s="10"/>
      <c r="F266" s="10"/>
      <c r="G266" s="57"/>
      <c r="H266" s="7"/>
    </row>
    <row r="267" spans="1:8" ht="55.8" thickBot="1" x14ac:dyDescent="0.3">
      <c r="A267" s="10" t="s">
        <v>782</v>
      </c>
      <c r="B267" s="10" t="s">
        <v>783</v>
      </c>
      <c r="C267" s="44"/>
      <c r="D267" s="29" t="s">
        <v>784</v>
      </c>
      <c r="E267" s="30" t="s">
        <v>204</v>
      </c>
      <c r="F267" s="30">
        <v>1</v>
      </c>
      <c r="G267" s="63">
        <v>7500</v>
      </c>
      <c r="H267" s="7">
        <f>G267*F267</f>
        <v>7500</v>
      </c>
    </row>
    <row r="268" spans="1:8" ht="14.4" thickBot="1" x14ac:dyDescent="0.3">
      <c r="A268" s="502" t="s">
        <v>427</v>
      </c>
      <c r="B268" s="503"/>
      <c r="C268" s="503"/>
      <c r="D268" s="503"/>
      <c r="E268" s="503"/>
      <c r="F268" s="503"/>
      <c r="G268" s="503"/>
      <c r="H268" s="65">
        <f>SUM(H249:H267)</f>
        <v>2342580</v>
      </c>
    </row>
    <row r="269" spans="1:8" ht="27.6" customHeight="1" x14ac:dyDescent="0.25">
      <c r="A269" s="566" t="str">
        <f>A244</f>
        <v>TENDER FOR REFURBISHMENT OF TWO MAGALIES RESERVOIRS</v>
      </c>
      <c r="B269" s="566"/>
      <c r="C269" s="566"/>
      <c r="D269" s="566"/>
      <c r="E269" s="566"/>
      <c r="F269" s="566"/>
      <c r="G269" s="566"/>
      <c r="H269" s="566"/>
    </row>
    <row r="270" spans="1:8" x14ac:dyDescent="0.25">
      <c r="A270" s="567" t="str">
        <f>A245</f>
        <v xml:space="preserve">CONTRACT NO: </v>
      </c>
      <c r="B270" s="567"/>
      <c r="C270" s="567"/>
      <c r="D270" s="567"/>
      <c r="E270" s="567"/>
      <c r="F270" s="567"/>
      <c r="G270" s="567"/>
      <c r="H270" s="567"/>
    </row>
    <row r="271" spans="1:8" ht="14.4" thickBot="1" x14ac:dyDescent="0.3">
      <c r="A271" s="567" t="str">
        <f>A246</f>
        <v xml:space="preserve">SERIES 10: ELECTRICAL &amp; INSTRUMENTATION INSTALLATION </v>
      </c>
      <c r="B271" s="567"/>
      <c r="C271" s="567"/>
      <c r="D271" s="567"/>
      <c r="E271" s="567"/>
      <c r="F271" s="567"/>
      <c r="G271" s="567"/>
      <c r="H271" s="567"/>
    </row>
    <row r="272" spans="1:8" ht="14.4" thickBot="1" x14ac:dyDescent="0.3">
      <c r="A272" s="495" t="s">
        <v>3</v>
      </c>
      <c r="B272" s="495" t="s">
        <v>4</v>
      </c>
      <c r="C272" s="495" t="s">
        <v>5</v>
      </c>
      <c r="D272" s="495" t="s">
        <v>6</v>
      </c>
      <c r="E272" s="495" t="s">
        <v>7</v>
      </c>
      <c r="F272" s="495" t="s">
        <v>8</v>
      </c>
      <c r="G272" s="514" t="s">
        <v>9</v>
      </c>
      <c r="H272" s="41" t="s">
        <v>10</v>
      </c>
    </row>
    <row r="273" spans="1:8" ht="14.4" thickBot="1" x14ac:dyDescent="0.3">
      <c r="A273" s="496"/>
      <c r="B273" s="496"/>
      <c r="C273" s="496"/>
      <c r="D273" s="496"/>
      <c r="E273" s="496"/>
      <c r="F273" s="496"/>
      <c r="G273" s="496"/>
      <c r="H273" s="43" t="s">
        <v>11</v>
      </c>
    </row>
    <row r="274" spans="1:8" ht="14.4" thickBot="1" x14ac:dyDescent="0.3">
      <c r="A274" s="499" t="s">
        <v>63</v>
      </c>
      <c r="B274" s="500"/>
      <c r="C274" s="509"/>
      <c r="D274" s="500"/>
      <c r="E274" s="500"/>
      <c r="F274" s="500"/>
      <c r="G274" s="501"/>
      <c r="H274" s="53">
        <f>H268</f>
        <v>2342580</v>
      </c>
    </row>
    <row r="275" spans="1:8" x14ac:dyDescent="0.25">
      <c r="A275" s="50"/>
      <c r="B275" s="84"/>
      <c r="C275" s="85"/>
      <c r="D275" s="86"/>
      <c r="E275" s="24"/>
      <c r="F275" s="24"/>
      <c r="G275" s="87"/>
      <c r="H275" s="31"/>
    </row>
    <row r="276" spans="1:8" ht="27.6" x14ac:dyDescent="0.25">
      <c r="A276" s="10" t="s">
        <v>785</v>
      </c>
      <c r="B276" s="68" t="s">
        <v>786</v>
      </c>
      <c r="C276" s="88"/>
      <c r="D276" s="32" t="s">
        <v>787</v>
      </c>
      <c r="E276" s="10" t="s">
        <v>204</v>
      </c>
      <c r="F276" s="5">
        <v>1</v>
      </c>
      <c r="G276" s="6">
        <v>2500</v>
      </c>
      <c r="H276" s="7">
        <f>G276*F276</f>
        <v>2500</v>
      </c>
    </row>
    <row r="277" spans="1:8" x14ac:dyDescent="0.25">
      <c r="A277" s="10"/>
      <c r="B277" s="68"/>
      <c r="C277" s="88"/>
      <c r="D277" s="32"/>
      <c r="E277" s="10"/>
      <c r="F277" s="5"/>
      <c r="G277" s="6"/>
      <c r="H277" s="7"/>
    </row>
    <row r="278" spans="1:8" ht="82.8" x14ac:dyDescent="0.25">
      <c r="A278" s="10" t="s">
        <v>788</v>
      </c>
      <c r="B278" s="68" t="s">
        <v>789</v>
      </c>
      <c r="C278" s="88"/>
      <c r="D278" s="32" t="s">
        <v>790</v>
      </c>
      <c r="E278" s="4" t="s">
        <v>88</v>
      </c>
      <c r="F278" s="5">
        <v>1</v>
      </c>
      <c r="G278" s="6">
        <v>100000</v>
      </c>
      <c r="H278" s="7">
        <f>G278*F278</f>
        <v>100000</v>
      </c>
    </row>
    <row r="279" spans="1:8" x14ac:dyDescent="0.25">
      <c r="A279" s="10"/>
      <c r="B279" s="68"/>
      <c r="C279" s="88"/>
      <c r="D279" s="32"/>
      <c r="E279" s="4"/>
      <c r="F279" s="5"/>
      <c r="G279" s="6"/>
      <c r="H279" s="7"/>
    </row>
    <row r="280" spans="1:8" x14ac:dyDescent="0.25">
      <c r="A280" s="10" t="s">
        <v>791</v>
      </c>
      <c r="B280" s="68" t="s">
        <v>792</v>
      </c>
      <c r="C280" s="88"/>
      <c r="D280" s="32" t="s">
        <v>793</v>
      </c>
      <c r="E280" s="4" t="s">
        <v>65</v>
      </c>
      <c r="F280" s="5">
        <f>H278</f>
        <v>100000</v>
      </c>
      <c r="G280" s="33">
        <v>0.1</v>
      </c>
      <c r="H280" s="7">
        <f>G280*F280</f>
        <v>10000</v>
      </c>
    </row>
    <row r="281" spans="1:8" x14ac:dyDescent="0.25">
      <c r="A281" s="10"/>
      <c r="B281" s="68"/>
      <c r="C281" s="88"/>
      <c r="D281" s="89"/>
      <c r="E281" s="10"/>
      <c r="F281" s="10"/>
      <c r="G281" s="10"/>
      <c r="H281" s="46"/>
    </row>
    <row r="282" spans="1:8" ht="55.2" x14ac:dyDescent="0.25">
      <c r="A282" s="10" t="s">
        <v>794</v>
      </c>
      <c r="B282" s="68" t="s">
        <v>795</v>
      </c>
      <c r="C282" s="88"/>
      <c r="D282" s="32" t="s">
        <v>796</v>
      </c>
      <c r="E282" s="10" t="s">
        <v>88</v>
      </c>
      <c r="F282" s="10">
        <v>1</v>
      </c>
      <c r="G282" s="57">
        <v>47500</v>
      </c>
      <c r="H282" s="7">
        <f>G282*F282</f>
        <v>47500</v>
      </c>
    </row>
    <row r="283" spans="1:8" x14ac:dyDescent="0.25">
      <c r="A283" s="50"/>
      <c r="B283" s="84"/>
      <c r="C283" s="88"/>
      <c r="D283" s="90"/>
      <c r="E283" s="10"/>
      <c r="F283" s="10"/>
      <c r="G283" s="57"/>
      <c r="H283" s="59"/>
    </row>
    <row r="284" spans="1:8" ht="27.6" x14ac:dyDescent="0.25">
      <c r="A284" s="10" t="s">
        <v>797</v>
      </c>
      <c r="B284" s="84" t="s">
        <v>798</v>
      </c>
      <c r="C284" s="88"/>
      <c r="D284" s="32" t="s">
        <v>793</v>
      </c>
      <c r="E284" s="4" t="s">
        <v>65</v>
      </c>
      <c r="F284" s="5">
        <f>H282</f>
        <v>47500</v>
      </c>
      <c r="G284" s="33">
        <v>0.1</v>
      </c>
      <c r="H284" s="7">
        <f>G284*F284</f>
        <v>4750</v>
      </c>
    </row>
    <row r="285" spans="1:8" x14ac:dyDescent="0.25">
      <c r="A285" s="50"/>
      <c r="B285" s="84"/>
      <c r="C285" s="88"/>
      <c r="D285" s="32"/>
      <c r="E285" s="10"/>
      <c r="F285" s="5"/>
      <c r="G285" s="6"/>
      <c r="H285" s="7"/>
    </row>
    <row r="286" spans="1:8" ht="27.6" x14ac:dyDescent="0.25">
      <c r="A286" s="50"/>
      <c r="B286" s="84"/>
      <c r="C286" s="88" t="s">
        <v>799</v>
      </c>
      <c r="D286" s="34" t="s">
        <v>800</v>
      </c>
      <c r="E286" s="10"/>
      <c r="F286" s="5"/>
      <c r="G286" s="6"/>
      <c r="H286" s="7"/>
    </row>
    <row r="287" spans="1:8" x14ac:dyDescent="0.25">
      <c r="A287" s="50"/>
      <c r="B287" s="84"/>
      <c r="C287" s="88"/>
      <c r="D287" s="32"/>
      <c r="E287" s="10"/>
      <c r="F287" s="5"/>
      <c r="G287" s="6"/>
      <c r="H287" s="7"/>
    </row>
    <row r="288" spans="1:8" ht="82.8" x14ac:dyDescent="0.25">
      <c r="A288" s="10">
        <v>10.15</v>
      </c>
      <c r="B288" s="68" t="s">
        <v>801</v>
      </c>
      <c r="C288" s="88"/>
      <c r="D288" s="35" t="s">
        <v>802</v>
      </c>
      <c r="E288" s="10" t="s">
        <v>204</v>
      </c>
      <c r="F288" s="5">
        <v>1</v>
      </c>
      <c r="G288" s="6">
        <v>12500</v>
      </c>
      <c r="H288" s="7">
        <f>G288*F288</f>
        <v>12500</v>
      </c>
    </row>
    <row r="289" spans="1:8" x14ac:dyDescent="0.25">
      <c r="A289" s="50"/>
      <c r="B289" s="84"/>
      <c r="C289" s="88"/>
      <c r="D289" s="35"/>
      <c r="E289" s="10"/>
      <c r="F289" s="5"/>
      <c r="G289" s="6"/>
      <c r="H289" s="7"/>
    </row>
    <row r="290" spans="1:8" ht="41.4" x14ac:dyDescent="0.25">
      <c r="A290" s="10">
        <v>10.16</v>
      </c>
      <c r="B290" s="68" t="s">
        <v>803</v>
      </c>
      <c r="C290" s="88"/>
      <c r="D290" s="32" t="s">
        <v>804</v>
      </c>
      <c r="E290" s="4" t="s">
        <v>88</v>
      </c>
      <c r="F290" s="5">
        <v>1</v>
      </c>
      <c r="G290" s="6">
        <v>50000</v>
      </c>
      <c r="H290" s="7">
        <f>G290*F290</f>
        <v>50000</v>
      </c>
    </row>
    <row r="291" spans="1:8" x14ac:dyDescent="0.25">
      <c r="A291" s="50"/>
      <c r="B291" s="84"/>
      <c r="C291" s="88"/>
      <c r="D291" s="32"/>
      <c r="E291" s="4"/>
      <c r="F291" s="5"/>
      <c r="G291" s="6"/>
      <c r="H291" s="7"/>
    </row>
    <row r="292" spans="1:8" ht="27.6" x14ac:dyDescent="0.25">
      <c r="A292" s="10">
        <v>10.17</v>
      </c>
      <c r="B292" s="68" t="s">
        <v>805</v>
      </c>
      <c r="C292" s="88"/>
      <c r="D292" s="32" t="s">
        <v>806</v>
      </c>
      <c r="E292" s="4" t="s">
        <v>65</v>
      </c>
      <c r="F292" s="5">
        <f>H290</f>
        <v>50000</v>
      </c>
      <c r="G292" s="33">
        <v>0.1</v>
      </c>
      <c r="H292" s="7">
        <f>G292*F292</f>
        <v>5000</v>
      </c>
    </row>
    <row r="293" spans="1:8" x14ac:dyDescent="0.25">
      <c r="A293" s="50"/>
      <c r="B293" s="84"/>
      <c r="C293" s="88"/>
      <c r="D293" s="32"/>
      <c r="E293" s="4"/>
      <c r="F293" s="5"/>
      <c r="G293" s="6"/>
      <c r="H293" s="7"/>
    </row>
    <row r="294" spans="1:8" x14ac:dyDescent="0.25">
      <c r="A294" s="10"/>
      <c r="B294" s="68"/>
      <c r="C294" s="88"/>
      <c r="D294" s="32"/>
      <c r="E294" s="4"/>
      <c r="F294" s="5"/>
      <c r="G294" s="6"/>
      <c r="H294" s="7"/>
    </row>
    <row r="295" spans="1:8" x14ac:dyDescent="0.25">
      <c r="A295" s="10"/>
      <c r="B295" s="68"/>
      <c r="C295" s="88"/>
      <c r="D295" s="32"/>
      <c r="E295" s="4"/>
      <c r="F295" s="5"/>
      <c r="G295" s="6"/>
      <c r="H295" s="7"/>
    </row>
    <row r="296" spans="1:8" x14ac:dyDescent="0.25">
      <c r="A296" s="10"/>
      <c r="B296" s="68"/>
      <c r="C296" s="88"/>
      <c r="D296" s="32"/>
      <c r="E296" s="4"/>
      <c r="F296" s="5"/>
      <c r="G296" s="6"/>
      <c r="H296" s="7"/>
    </row>
    <row r="297" spans="1:8" x14ac:dyDescent="0.25">
      <c r="A297" s="10"/>
      <c r="B297" s="68"/>
      <c r="C297" s="88"/>
      <c r="D297" s="90"/>
      <c r="E297" s="10"/>
      <c r="F297" s="10"/>
      <c r="G297" s="57"/>
      <c r="H297" s="59"/>
    </row>
    <row r="298" spans="1:8" x14ac:dyDescent="0.25">
      <c r="A298" s="10"/>
      <c r="B298" s="68"/>
      <c r="C298" s="88"/>
      <c r="D298" s="90"/>
      <c r="E298" s="10"/>
      <c r="F298" s="10"/>
      <c r="G298" s="57"/>
      <c r="H298" s="59"/>
    </row>
    <row r="299" spans="1:8" x14ac:dyDescent="0.25">
      <c r="A299" s="10"/>
      <c r="B299" s="68"/>
      <c r="C299" s="88"/>
      <c r="D299" s="90"/>
      <c r="E299" s="10"/>
      <c r="F299" s="10"/>
      <c r="G299" s="57"/>
      <c r="H299" s="37"/>
    </row>
    <row r="300" spans="1:8" x14ac:dyDescent="0.25">
      <c r="A300" s="10"/>
      <c r="B300" s="68"/>
      <c r="C300" s="88"/>
      <c r="D300" s="90"/>
      <c r="E300" s="10"/>
      <c r="F300" s="10"/>
      <c r="G300" s="57"/>
      <c r="H300" s="59"/>
    </row>
    <row r="301" spans="1:8" x14ac:dyDescent="0.25">
      <c r="A301" s="10"/>
      <c r="B301" s="68"/>
      <c r="C301" s="88"/>
      <c r="D301" s="90"/>
      <c r="E301" s="10"/>
      <c r="F301" s="10"/>
      <c r="G301" s="57"/>
      <c r="H301" s="37"/>
    </row>
    <row r="302" spans="1:8" ht="14.4" thickBot="1" x14ac:dyDescent="0.3">
      <c r="A302" s="30"/>
      <c r="B302" s="91"/>
      <c r="C302" s="92"/>
      <c r="D302" s="93"/>
      <c r="E302" s="30"/>
      <c r="F302" s="30"/>
      <c r="G302" s="63"/>
      <c r="H302" s="94"/>
    </row>
    <row r="303" spans="1:8" ht="14.4" thickBot="1" x14ac:dyDescent="0.3">
      <c r="A303" s="502" t="s">
        <v>91</v>
      </c>
      <c r="B303" s="503"/>
      <c r="C303" s="510"/>
      <c r="D303" s="503"/>
      <c r="E303" s="503"/>
      <c r="F303" s="503"/>
      <c r="G303" s="504"/>
      <c r="H303" s="95">
        <f>SUM(H274:H302)</f>
        <v>2574830</v>
      </c>
    </row>
  </sheetData>
  <mergeCells count="103">
    <mergeCell ref="G272:G273"/>
    <mergeCell ref="A274:G274"/>
    <mergeCell ref="A303:G303"/>
    <mergeCell ref="A272:A273"/>
    <mergeCell ref="B272:B273"/>
    <mergeCell ref="C272:C273"/>
    <mergeCell ref="D272:D273"/>
    <mergeCell ref="E272:E273"/>
    <mergeCell ref="F272:F273"/>
    <mergeCell ref="C209:C210"/>
    <mergeCell ref="A249:G249"/>
    <mergeCell ref="A268:G268"/>
    <mergeCell ref="A269:H269"/>
    <mergeCell ref="A270:H270"/>
    <mergeCell ref="A271:H271"/>
    <mergeCell ref="A247:A248"/>
    <mergeCell ref="B247:B248"/>
    <mergeCell ref="C247:C248"/>
    <mergeCell ref="D247:D248"/>
    <mergeCell ref="E247:E248"/>
    <mergeCell ref="F247:F248"/>
    <mergeCell ref="G209:G210"/>
    <mergeCell ref="A211:G211"/>
    <mergeCell ref="A243:G243"/>
    <mergeCell ref="A244:H244"/>
    <mergeCell ref="A245:H245"/>
    <mergeCell ref="A246:H246"/>
    <mergeCell ref="A209:A210"/>
    <mergeCell ref="B209:B210"/>
    <mergeCell ref="G247:G248"/>
    <mergeCell ref="D209:D210"/>
    <mergeCell ref="E209:E210"/>
    <mergeCell ref="F209:F210"/>
    <mergeCell ref="A115:G115"/>
    <mergeCell ref="A156:G156"/>
    <mergeCell ref="A157:H157"/>
    <mergeCell ref="A158:H158"/>
    <mergeCell ref="A159:H159"/>
    <mergeCell ref="A113:A114"/>
    <mergeCell ref="B113:B114"/>
    <mergeCell ref="C113:C114"/>
    <mergeCell ref="D113:D114"/>
    <mergeCell ref="E113:E114"/>
    <mergeCell ref="F113:F114"/>
    <mergeCell ref="G160:G161"/>
    <mergeCell ref="A162:G162"/>
    <mergeCell ref="A205:G205"/>
    <mergeCell ref="A206:H206"/>
    <mergeCell ref="A207:H207"/>
    <mergeCell ref="A208:H208"/>
    <mergeCell ref="A160:A161"/>
    <mergeCell ref="B160:B161"/>
    <mergeCell ref="C160:C161"/>
    <mergeCell ref="D160:D161"/>
    <mergeCell ref="E160:E161"/>
    <mergeCell ref="F160:F161"/>
    <mergeCell ref="A90:A91"/>
    <mergeCell ref="C90:C91"/>
    <mergeCell ref="A109:G109"/>
    <mergeCell ref="A110:H110"/>
    <mergeCell ref="A111:H111"/>
    <mergeCell ref="A112:H112"/>
    <mergeCell ref="G113:G114"/>
    <mergeCell ref="A74:G74"/>
    <mergeCell ref="A86:A87"/>
    <mergeCell ref="C86:C87"/>
    <mergeCell ref="D86:D87"/>
    <mergeCell ref="E86:E87"/>
    <mergeCell ref="F86:F87"/>
    <mergeCell ref="G86:G87"/>
    <mergeCell ref="A72:A73"/>
    <mergeCell ref="B72:B73"/>
    <mergeCell ref="C72:C73"/>
    <mergeCell ref="D72:D73"/>
    <mergeCell ref="E72:E73"/>
    <mergeCell ref="F72:F73"/>
    <mergeCell ref="G41:G42"/>
    <mergeCell ref="A43:G43"/>
    <mergeCell ref="A68:G68"/>
    <mergeCell ref="A69:H69"/>
    <mergeCell ref="A70:H70"/>
    <mergeCell ref="A71:H71"/>
    <mergeCell ref="G72:G73"/>
    <mergeCell ref="A37:G37"/>
    <mergeCell ref="A38:H38"/>
    <mergeCell ref="A39:H39"/>
    <mergeCell ref="A40:H40"/>
    <mergeCell ref="A41:A42"/>
    <mergeCell ref="B41:B42"/>
    <mergeCell ref="C41:C42"/>
    <mergeCell ref="D41:D42"/>
    <mergeCell ref="E41:E42"/>
    <mergeCell ref="F41:F42"/>
    <mergeCell ref="A1:H1"/>
    <mergeCell ref="A2:H2"/>
    <mergeCell ref="A3:H3"/>
    <mergeCell ref="A4:A5"/>
    <mergeCell ref="B4:B5"/>
    <mergeCell ref="C4:C5"/>
    <mergeCell ref="D4:D5"/>
    <mergeCell ref="E4:E5"/>
    <mergeCell ref="F4:F5"/>
    <mergeCell ref="G4:G5"/>
  </mergeCells>
  <pageMargins left="0.7" right="0.7" top="0.75" bottom="0.75" header="0.3" footer="0.3"/>
  <pageSetup paperSize="9" scale="51" orientation="portrait" r:id="rId1"/>
  <rowBreaks count="7" manualBreakCount="7">
    <brk id="37" max="6" man="1"/>
    <brk id="68" max="6" man="1"/>
    <brk id="109" max="6" man="1"/>
    <brk id="156" max="6" man="1"/>
    <brk id="205" max="6" man="1"/>
    <brk id="243" max="6" man="1"/>
    <brk id="268" max="6"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141768A38963F46B831B89A8DB5E118" ma:contentTypeVersion="13" ma:contentTypeDescription="Create a new document." ma:contentTypeScope="" ma:versionID="8879cccee16c59e5ae3961e47ee4559e">
  <xsd:schema xmlns:xsd="http://www.w3.org/2001/XMLSchema" xmlns:xs="http://www.w3.org/2001/XMLSchema" xmlns:p="http://schemas.microsoft.com/office/2006/metadata/properties" xmlns:ns2="9c192dab-d734-42cd-bb54-21650cca63c5" xmlns:ns3="dc0d90d3-1e08-426e-8942-008e8c8635a9" targetNamespace="http://schemas.microsoft.com/office/2006/metadata/properties" ma:root="true" ma:fieldsID="eb0f0cd97671668216f45c79d77a8249" ns2:_="" ns3:_="">
    <xsd:import namespace="9c192dab-d734-42cd-bb54-21650cca63c5"/>
    <xsd:import namespace="dc0d90d3-1e08-426e-8942-008e8c8635a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Location"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c192dab-d734-42cd-bb54-21650cca63c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2778b1c0-4f44-4a83-9803-64efe2dd71e8" ma:termSetId="09814cd3-568e-fe90-9814-8d621ff8fb84" ma:anchorId="fba54fb3-c3e1-fe81-a776-ca4b69148c4d" ma:open="true" ma:isKeyword="false">
      <xsd:complexType>
        <xsd:sequence>
          <xsd:element ref="pc:Terms" minOccurs="0" maxOccurs="1"/>
        </xsd:sequence>
      </xsd:complexType>
    </xsd:element>
    <xsd:element name="MediaServiceLocation" ma:index="18" nillable="true" ma:displayName="Location" ma:indexed="true" ma:internalName="MediaServiceLocatio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c0d90d3-1e08-426e-8942-008e8c8635a9"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2ef3bad5-ead3-48d2-ab18-86075517c3c1}" ma:internalName="TaxCatchAll" ma:showField="CatchAllData" ma:web="dc0d90d3-1e08-426e-8942-008e8c8635a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c192dab-d734-42cd-bb54-21650cca63c5">
      <Terms xmlns="http://schemas.microsoft.com/office/infopath/2007/PartnerControls"/>
    </lcf76f155ced4ddcb4097134ff3c332f>
    <TaxCatchAll xmlns="dc0d90d3-1e08-426e-8942-008e8c8635a9" xsi:nil="true"/>
  </documentManagement>
</p:properties>
</file>

<file path=customXml/itemProps1.xml><?xml version="1.0" encoding="utf-8"?>
<ds:datastoreItem xmlns:ds="http://schemas.openxmlformats.org/officeDocument/2006/customXml" ds:itemID="{24E89396-4ED6-409C-BC47-DC7FB1EB99E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c192dab-d734-42cd-bb54-21650cca63c5"/>
    <ds:schemaRef ds:uri="dc0d90d3-1e08-426e-8942-008e8c8635a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264893F-6C28-4C3A-AB55-01A45BFBFBAE}">
  <ds:schemaRefs>
    <ds:schemaRef ds:uri="http://schemas.microsoft.com/sharepoint/v3/contenttype/forms"/>
  </ds:schemaRefs>
</ds:datastoreItem>
</file>

<file path=customXml/itemProps3.xml><?xml version="1.0" encoding="utf-8"?>
<ds:datastoreItem xmlns:ds="http://schemas.openxmlformats.org/officeDocument/2006/customXml" ds:itemID="{41A2350E-9421-465B-8B69-4043022EBD59}">
  <ds:schemaRefs>
    <ds:schemaRef ds:uri="http://schemas.microsoft.com/office/2006/metadata/properties"/>
    <ds:schemaRef ds:uri="http://schemas.microsoft.com/office/infopath/2007/PartnerControls"/>
    <ds:schemaRef ds:uri="http://purl.org/dc/dcmitype/"/>
    <ds:schemaRef ds:uri="http://www.w3.org/XML/1998/namespace"/>
    <ds:schemaRef ds:uri="http://purl.org/dc/terms/"/>
    <ds:schemaRef ds:uri="http://schemas.microsoft.com/office/2006/documentManagement/types"/>
    <ds:schemaRef ds:uri="http://schemas.openxmlformats.org/package/2006/metadata/core-properties"/>
    <ds:schemaRef ds:uri="dc0d90d3-1e08-426e-8942-008e8c8635a9"/>
    <ds:schemaRef ds:uri="9c192dab-d734-42cd-bb54-21650cca63c5"/>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11</vt:i4>
      </vt:variant>
    </vt:vector>
  </HeadingPairs>
  <TitlesOfParts>
    <vt:vector size="22" baseType="lpstr">
      <vt:lpstr>Series 0 - General</vt:lpstr>
      <vt:lpstr>Series 1 - Ancillary Work</vt:lpstr>
      <vt:lpstr>Series 2 - Earthworks</vt:lpstr>
      <vt:lpstr>Series 4 - Water Retic &amp; Mains</vt:lpstr>
      <vt:lpstr>Series 5 - Drainage &amp; Erosion</vt:lpstr>
      <vt:lpstr>Series 6 - Roads &amp; Parking</vt:lpstr>
      <vt:lpstr>Series 7 - Structures</vt:lpstr>
      <vt:lpstr>Series 8 - Specific Works</vt:lpstr>
      <vt:lpstr>Series 9 - Quality Control</vt:lpstr>
      <vt:lpstr>BoQ Summary</vt:lpstr>
      <vt:lpstr>Series 10 - Magalies</vt:lpstr>
      <vt:lpstr>'BoQ Summary'!Print_Area</vt:lpstr>
      <vt:lpstr>'Series 0 - General'!Print_Area</vt:lpstr>
      <vt:lpstr>'Series 1 - Ancillary Work'!Print_Area</vt:lpstr>
      <vt:lpstr>'Series 10 - Magalies'!Print_Area</vt:lpstr>
      <vt:lpstr>'Series 2 - Earthworks'!Print_Area</vt:lpstr>
      <vt:lpstr>'Series 4 - Water Retic &amp; Mains'!Print_Area</vt:lpstr>
      <vt:lpstr>'Series 5 - Drainage &amp; Erosion'!Print_Area</vt:lpstr>
      <vt:lpstr>'Series 6 - Roads &amp; Parking'!Print_Area</vt:lpstr>
      <vt:lpstr>'Series 7 - Structures'!Print_Area</vt:lpstr>
      <vt:lpstr>'Series 8 - Specific Works'!Print_Area</vt:lpstr>
      <vt:lpstr>'Series 9 - Quality Control'!Print_Area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Kuben Govender</dc:creator>
  <cp:keywords/>
  <dc:description/>
  <cp:lastModifiedBy>Lukkie Thobejane-Selowe</cp:lastModifiedBy>
  <cp:revision/>
  <cp:lastPrinted>2026-09-02T07:08:51Z</cp:lastPrinted>
  <dcterms:created xsi:type="dcterms:W3CDTF">2025-09-02T09:43:58Z</dcterms:created>
  <dcterms:modified xsi:type="dcterms:W3CDTF">2026-09-02T07:27:22Z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0x0101008141768A38963F46B831B89A8DB5E118</vt:lpwstr>
  </property>
  <property fmtid="{D5CDD505-2E9C-101B-9397-08002B2CF9AE}" pid="4" name="ComplianceAssetId">
    <vt:lpwstr/>
  </property>
  <property fmtid="{D5CDD505-2E9C-101B-9397-08002B2CF9AE}" pid="5" name="_ExtendedDescription">
    <vt:lpwstr/>
  </property>
  <property fmtid="{D5CDD505-2E9C-101B-9397-08002B2CF9AE}" pid="6" name="TriggerFlowInfo">
    <vt:lpwstr/>
  </property>
  <property fmtid="{D5CDD505-2E9C-101B-9397-08002B2CF9AE}" pid="7" name="MSIP_Label_06b8b282-039c-4268-b238-c39b5146964b_Enabled">
    <vt:lpwstr>true</vt:lpwstr>
  </property>
  <property fmtid="{D5CDD505-2E9C-101B-9397-08002B2CF9AE}" pid="8" name="MSIP_Label_06b8b282-039c-4268-b238-c39b5146964b_SetDate">
    <vt:lpwstr>2026-03-26T02:39:00Z</vt:lpwstr>
  </property>
  <property fmtid="{D5CDD505-2E9C-101B-9397-08002B2CF9AE}" pid="9" name="MSIP_Label_06b8b282-039c-4268-b238-c39b5146964b_Method">
    <vt:lpwstr>Standard</vt:lpwstr>
  </property>
  <property fmtid="{D5CDD505-2E9C-101B-9397-08002B2CF9AE}" pid="10" name="MSIP_Label_06b8b282-039c-4268-b238-c39b5146964b_Name">
    <vt:lpwstr>COT General</vt:lpwstr>
  </property>
  <property fmtid="{D5CDD505-2E9C-101B-9397-08002B2CF9AE}" pid="11" name="MSIP_Label_06b8b282-039c-4268-b238-c39b5146964b_SiteId">
    <vt:lpwstr>611657a8-674f-4ffa-bf4b-95a387d65525</vt:lpwstr>
  </property>
  <property fmtid="{D5CDD505-2E9C-101B-9397-08002B2CF9AE}" pid="12" name="MSIP_Label_06b8b282-039c-4268-b238-c39b5146964b_ActionId">
    <vt:lpwstr>0101fee5-a7c2-4a24-83f7-5b6931f342fe</vt:lpwstr>
  </property>
  <property fmtid="{D5CDD505-2E9C-101B-9397-08002B2CF9AE}" pid="13" name="MSIP_Label_06b8b282-039c-4268-b238-c39b5146964b_ContentBits">
    <vt:lpwstr>0</vt:lpwstr>
  </property>
  <property fmtid="{D5CDD505-2E9C-101B-9397-08002B2CF9AE}" pid="14" name="MSIP_Label_06b8b282-039c-4268-b238-c39b5146964b_Tag">
    <vt:lpwstr>10, 3, 0, 1</vt:lpwstr>
  </property>
</Properties>
</file>