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phuriwur_ntcsa_co_za/Documents/ESKOM/Eskom/Priced BOQ/Apollo Substation/xxx/"/>
    </mc:Choice>
  </mc:AlternateContent>
  <xr:revisionPtr revIDLastSave="1161" documentId="8_{D13BC40D-1524-468A-A6F6-BF753EF6D70A}" xr6:coauthVersionLast="47" xr6:coauthVersionMax="47" xr10:uidLastSave="{4573D7A4-8DD9-44C6-A33B-F6B5384FA5BC}"/>
  <bookViews>
    <workbookView xWindow="-120" yWindow="-120" windowWidth="20730" windowHeight="11040" firstSheet="7" activeTab="7" xr2:uid="{5F461FB0-20C1-47D1-9E80-92FA6896E805}"/>
  </bookViews>
  <sheets>
    <sheet name="Aviation" sheetId="5" state="hidden" r:id="rId1"/>
    <sheet name="Compliance" sheetId="6" state="hidden" r:id="rId2"/>
    <sheet name="Secondary Plant_CS" sheetId="7" state="hidden" r:id="rId3"/>
    <sheet name="Live Line" sheetId="10" state="hidden" r:id="rId4"/>
    <sheet name="PWP " sheetId="11" state="hidden" r:id="rId5"/>
    <sheet name="Operations &amp; Maintenance" sheetId="12" state="hidden" r:id="rId6"/>
    <sheet name="Apollo&amp;CS Consolidated" sheetId="13" state="hidden" r:id="rId7"/>
    <sheet name="Cover Page" sheetId="17" r:id="rId8"/>
    <sheet name="Summary" sheetId="18" r:id="rId9"/>
    <sheet name="Gasket" sheetId="16" r:id="rId10"/>
  </sheets>
  <definedNames>
    <definedName name="_xlnm.Print_Area" localSheetId="8">Summary!$A$1:$D$17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8" l="1"/>
  <c r="C14" i="18"/>
  <c r="C13" i="18"/>
  <c r="F13" i="16" l="1"/>
  <c r="F16" i="16" l="1"/>
  <c r="C11" i="18" s="1"/>
  <c r="C19" i="17" s="1"/>
  <c r="B11" i="18"/>
  <c r="E136" i="13" l="1"/>
  <c r="G136" i="13" s="1"/>
  <c r="H136" i="13"/>
  <c r="E106" i="13"/>
  <c r="G106" i="13" s="1"/>
  <c r="H106" i="13"/>
  <c r="E102" i="13"/>
  <c r="G102" i="13" s="1"/>
  <c r="H102" i="13"/>
  <c r="E111" i="13"/>
  <c r="G111" i="13" s="1"/>
  <c r="E39" i="13"/>
  <c r="G39" i="13" s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3" i="13"/>
  <c r="H104" i="13"/>
  <c r="H105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7" i="13"/>
  <c r="H138" i="13"/>
  <c r="H139" i="13"/>
  <c r="H140" i="13"/>
  <c r="H6" i="13"/>
  <c r="D144" i="13"/>
  <c r="E7" i="13"/>
  <c r="G7" i="13" s="1"/>
  <c r="E9" i="13"/>
  <c r="E10" i="13"/>
  <c r="G10" i="13" s="1"/>
  <c r="E11" i="13"/>
  <c r="G11" i="13" s="1"/>
  <c r="E12" i="13"/>
  <c r="G12" i="13" s="1"/>
  <c r="E14" i="13"/>
  <c r="G14" i="13" s="1"/>
  <c r="E15" i="13"/>
  <c r="E16" i="13"/>
  <c r="G16" i="13" s="1"/>
  <c r="E17" i="13"/>
  <c r="G17" i="13" s="1"/>
  <c r="E18" i="13"/>
  <c r="G18" i="13" s="1"/>
  <c r="E19" i="13"/>
  <c r="G19" i="13" s="1"/>
  <c r="E20" i="13"/>
  <c r="G20" i="13" s="1"/>
  <c r="E21" i="13"/>
  <c r="G21" i="13" s="1"/>
  <c r="E22" i="13"/>
  <c r="G22" i="13" s="1"/>
  <c r="E23" i="13"/>
  <c r="G23" i="13" s="1"/>
  <c r="E24" i="13"/>
  <c r="G24" i="13" s="1"/>
  <c r="E25" i="13"/>
  <c r="G25" i="13" s="1"/>
  <c r="G26" i="13"/>
  <c r="G27" i="13"/>
  <c r="E28" i="13"/>
  <c r="G28" i="13" s="1"/>
  <c r="E29" i="13"/>
  <c r="G29" i="13" s="1"/>
  <c r="G30" i="13"/>
  <c r="E31" i="13"/>
  <c r="E33" i="13"/>
  <c r="G33" i="13" s="1"/>
  <c r="E34" i="13"/>
  <c r="G34" i="13" s="1"/>
  <c r="E35" i="13"/>
  <c r="G35" i="13" s="1"/>
  <c r="E36" i="13"/>
  <c r="G36" i="13" s="1"/>
  <c r="E37" i="13"/>
  <c r="G37" i="13" s="1"/>
  <c r="E38" i="13"/>
  <c r="G38" i="13" s="1"/>
  <c r="E40" i="13"/>
  <c r="E41" i="13"/>
  <c r="E42" i="13"/>
  <c r="G42" i="13" s="1"/>
  <c r="E43" i="13"/>
  <c r="G43" i="13" s="1"/>
  <c r="E44" i="13"/>
  <c r="G44" i="13" s="1"/>
  <c r="E45" i="13"/>
  <c r="E46" i="13"/>
  <c r="G46" i="13" s="1"/>
  <c r="E47" i="13"/>
  <c r="G47" i="13" s="1"/>
  <c r="E48" i="13"/>
  <c r="E49" i="13"/>
  <c r="G49" i="13" s="1"/>
  <c r="E50" i="13"/>
  <c r="G50" i="13" s="1"/>
  <c r="E51" i="13"/>
  <c r="G51" i="13" s="1"/>
  <c r="E52" i="13"/>
  <c r="G52" i="13" s="1"/>
  <c r="E53" i="13"/>
  <c r="E54" i="13"/>
  <c r="G54" i="13" s="1"/>
  <c r="E55" i="13"/>
  <c r="G55" i="13" s="1"/>
  <c r="E56" i="13"/>
  <c r="E57" i="13"/>
  <c r="E58" i="13"/>
  <c r="G58" i="13" s="1"/>
  <c r="E59" i="13"/>
  <c r="G59" i="13" s="1"/>
  <c r="E60" i="13"/>
  <c r="G60" i="13" s="1"/>
  <c r="E61" i="13"/>
  <c r="G61" i="13" s="1"/>
  <c r="E62" i="13"/>
  <c r="G62" i="13" s="1"/>
  <c r="E63" i="13"/>
  <c r="G63" i="13" s="1"/>
  <c r="E64" i="13"/>
  <c r="E65" i="13"/>
  <c r="G65" i="13" s="1"/>
  <c r="E66" i="13"/>
  <c r="G66" i="13" s="1"/>
  <c r="E67" i="13"/>
  <c r="G67" i="13" s="1"/>
  <c r="E68" i="13"/>
  <c r="G68" i="13" s="1"/>
  <c r="E69" i="13"/>
  <c r="G69" i="13" s="1"/>
  <c r="E70" i="13"/>
  <c r="G70" i="13" s="1"/>
  <c r="E72" i="13"/>
  <c r="G72" i="13" s="1"/>
  <c r="E73" i="13"/>
  <c r="E74" i="13"/>
  <c r="G74" i="13" s="1"/>
  <c r="E75" i="13"/>
  <c r="G75" i="13" s="1"/>
  <c r="E76" i="13"/>
  <c r="G76" i="13" s="1"/>
  <c r="E77" i="13"/>
  <c r="G77" i="13" s="1"/>
  <c r="E78" i="13"/>
  <c r="G78" i="13" s="1"/>
  <c r="E79" i="13"/>
  <c r="E80" i="13"/>
  <c r="G80" i="13" s="1"/>
  <c r="E81" i="13"/>
  <c r="E82" i="13"/>
  <c r="G82" i="13" s="1"/>
  <c r="E83" i="13"/>
  <c r="G83" i="13" s="1"/>
  <c r="E84" i="13"/>
  <c r="G84" i="13" s="1"/>
  <c r="E85" i="13"/>
  <c r="E86" i="13"/>
  <c r="G86" i="13" s="1"/>
  <c r="E87" i="13"/>
  <c r="G87" i="13" s="1"/>
  <c r="E88" i="13"/>
  <c r="G88" i="13" s="1"/>
  <c r="E89" i="13"/>
  <c r="E90" i="13"/>
  <c r="G90" i="13" s="1"/>
  <c r="E91" i="13"/>
  <c r="G91" i="13" s="1"/>
  <c r="E92" i="13"/>
  <c r="G92" i="13" s="1"/>
  <c r="E93" i="13"/>
  <c r="E94" i="13"/>
  <c r="G94" i="13" s="1"/>
  <c r="E95" i="13"/>
  <c r="E96" i="13"/>
  <c r="G96" i="13" s="1"/>
  <c r="E97" i="13"/>
  <c r="E98" i="13"/>
  <c r="G98" i="13" s="1"/>
  <c r="E99" i="13"/>
  <c r="G99" i="13" s="1"/>
  <c r="E100" i="13"/>
  <c r="G100" i="13" s="1"/>
  <c r="E101" i="13"/>
  <c r="G101" i="13" s="1"/>
  <c r="E103" i="13"/>
  <c r="G103" i="13" s="1"/>
  <c r="E104" i="13"/>
  <c r="G104" i="13" s="1"/>
  <c r="E105" i="13"/>
  <c r="G105" i="13" s="1"/>
  <c r="E107" i="13"/>
  <c r="G107" i="13" s="1"/>
  <c r="E108" i="13"/>
  <c r="G108" i="13" s="1"/>
  <c r="E109" i="13"/>
  <c r="G109" i="13" s="1"/>
  <c r="E110" i="13"/>
  <c r="G110" i="13" s="1"/>
  <c r="E112" i="13"/>
  <c r="G112" i="13" s="1"/>
  <c r="E113" i="13"/>
  <c r="G113" i="13" s="1"/>
  <c r="E114" i="13"/>
  <c r="G114" i="13" s="1"/>
  <c r="E115" i="13"/>
  <c r="G115" i="13" s="1"/>
  <c r="E116" i="13"/>
  <c r="G116" i="13" s="1"/>
  <c r="E117" i="13"/>
  <c r="G117" i="13" s="1"/>
  <c r="E118" i="13"/>
  <c r="G118" i="13" s="1"/>
  <c r="E119" i="13"/>
  <c r="G119" i="13" s="1"/>
  <c r="E120" i="13"/>
  <c r="G121" i="13" s="1"/>
  <c r="E121" i="13"/>
  <c r="E122" i="13"/>
  <c r="G122" i="13" s="1"/>
  <c r="E123" i="13"/>
  <c r="G123" i="13" s="1"/>
  <c r="E124" i="13"/>
  <c r="G124" i="13" s="1"/>
  <c r="E125" i="13"/>
  <c r="G125" i="13" s="1"/>
  <c r="E126" i="13"/>
  <c r="G126" i="13" s="1"/>
  <c r="E127" i="13"/>
  <c r="G127" i="13" s="1"/>
  <c r="E128" i="13"/>
  <c r="E129" i="13"/>
  <c r="G129" i="13" s="1"/>
  <c r="E130" i="13"/>
  <c r="G130" i="13" s="1"/>
  <c r="E131" i="13"/>
  <c r="G131" i="13" s="1"/>
  <c r="E132" i="13"/>
  <c r="G132" i="13" s="1"/>
  <c r="E133" i="13"/>
  <c r="E134" i="13"/>
  <c r="G134" i="13" s="1"/>
  <c r="E135" i="13"/>
  <c r="G135" i="13" s="1"/>
  <c r="E137" i="13"/>
  <c r="G137" i="13" s="1"/>
  <c r="E138" i="13"/>
  <c r="G138" i="13" s="1"/>
  <c r="E139" i="13"/>
  <c r="G139" i="13" s="1"/>
  <c r="E140" i="13"/>
  <c r="G140" i="13" s="1"/>
  <c r="E6" i="13"/>
  <c r="G6" i="13" s="1"/>
  <c r="G133" i="13"/>
  <c r="G128" i="13"/>
  <c r="G97" i="13"/>
  <c r="G95" i="13"/>
  <c r="G93" i="13"/>
  <c r="G89" i="13"/>
  <c r="G85" i="13"/>
  <c r="G81" i="13"/>
  <c r="G79" i="13"/>
  <c r="G73" i="13"/>
  <c r="G71" i="13"/>
  <c r="G64" i="13"/>
  <c r="G57" i="13"/>
  <c r="G56" i="13"/>
  <c r="G53" i="13"/>
  <c r="G48" i="13"/>
  <c r="G45" i="13"/>
  <c r="G41" i="13"/>
  <c r="G40" i="13"/>
  <c r="G32" i="13"/>
  <c r="G31" i="13"/>
  <c r="G15" i="13"/>
  <c r="G13" i="13"/>
  <c r="G9" i="13"/>
  <c r="G8" i="13"/>
  <c r="J142" i="5"/>
  <c r="G120" i="12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G120" i="13" l="1"/>
  <c r="G144" i="13" s="1"/>
  <c r="H144" i="13"/>
  <c r="D144" i="12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14" i="12"/>
  <c r="G113" i="12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6" i="11"/>
  <c r="D7" i="10"/>
  <c r="H7" i="10" s="1"/>
  <c r="D8" i="10"/>
  <c r="H8" i="10" s="1"/>
  <c r="D9" i="10"/>
  <c r="H9" i="10" s="1"/>
  <c r="D10" i="10"/>
  <c r="H10" i="10" s="1"/>
  <c r="D11" i="10"/>
  <c r="H11" i="10" s="1"/>
  <c r="D12" i="10"/>
  <c r="H12" i="10" s="1"/>
  <c r="D13" i="10"/>
  <c r="H13" i="10" s="1"/>
  <c r="D14" i="10"/>
  <c r="H14" i="10" s="1"/>
  <c r="D15" i="10"/>
  <c r="H15" i="10" s="1"/>
  <c r="D16" i="10"/>
  <c r="H16" i="10" s="1"/>
  <c r="D17" i="10"/>
  <c r="H17" i="10" s="1"/>
  <c r="D18" i="10"/>
  <c r="H18" i="10" s="1"/>
  <c r="D19" i="10"/>
  <c r="H19" i="10" s="1"/>
  <c r="D20" i="10"/>
  <c r="H20" i="10" s="1"/>
  <c r="D21" i="10"/>
  <c r="H21" i="10" s="1"/>
  <c r="D22" i="10"/>
  <c r="D23" i="10"/>
  <c r="H23" i="10" s="1"/>
  <c r="D24" i="10"/>
  <c r="H24" i="10" s="1"/>
  <c r="D25" i="10"/>
  <c r="H25" i="10" s="1"/>
  <c r="D26" i="10"/>
  <c r="H26" i="10" s="1"/>
  <c r="D27" i="10"/>
  <c r="H27" i="10" s="1"/>
  <c r="D28" i="10"/>
  <c r="H28" i="10" s="1"/>
  <c r="D29" i="10"/>
  <c r="H29" i="10" s="1"/>
  <c r="D30" i="10"/>
  <c r="D31" i="10"/>
  <c r="H31" i="10" s="1"/>
  <c r="D32" i="10"/>
  <c r="H32" i="10" s="1"/>
  <c r="D33" i="10"/>
  <c r="H33" i="10" s="1"/>
  <c r="D34" i="10"/>
  <c r="H34" i="10" s="1"/>
  <c r="D35" i="10"/>
  <c r="H35" i="10" s="1"/>
  <c r="D36" i="10"/>
  <c r="H36" i="10" s="1"/>
  <c r="D37" i="10"/>
  <c r="H37" i="10" s="1"/>
  <c r="D38" i="10"/>
  <c r="H38" i="10" s="1"/>
  <c r="D39" i="10"/>
  <c r="H39" i="10" s="1"/>
  <c r="D40" i="10"/>
  <c r="H40" i="10" s="1"/>
  <c r="D41" i="10"/>
  <c r="H41" i="10" s="1"/>
  <c r="D42" i="10"/>
  <c r="H42" i="10" s="1"/>
  <c r="D43" i="10"/>
  <c r="H43" i="10" s="1"/>
  <c r="D44" i="10"/>
  <c r="H44" i="10" s="1"/>
  <c r="D45" i="10"/>
  <c r="H45" i="10" s="1"/>
  <c r="D46" i="10"/>
  <c r="H46" i="10" s="1"/>
  <c r="D47" i="10"/>
  <c r="H47" i="10" s="1"/>
  <c r="D48" i="10"/>
  <c r="H48" i="10" s="1"/>
  <c r="D49" i="10"/>
  <c r="H49" i="10" s="1"/>
  <c r="D50" i="10"/>
  <c r="H50" i="10" s="1"/>
  <c r="D51" i="10"/>
  <c r="H51" i="10" s="1"/>
  <c r="D52" i="10"/>
  <c r="H52" i="10" s="1"/>
  <c r="D53" i="10"/>
  <c r="H53" i="10" s="1"/>
  <c r="D54" i="10"/>
  <c r="H54" i="10" s="1"/>
  <c r="D55" i="10"/>
  <c r="H55" i="10" s="1"/>
  <c r="D56" i="10"/>
  <c r="H56" i="10" s="1"/>
  <c r="D57" i="10"/>
  <c r="H57" i="10" s="1"/>
  <c r="D58" i="10"/>
  <c r="H58" i="10" s="1"/>
  <c r="D59" i="10"/>
  <c r="H59" i="10" s="1"/>
  <c r="D60" i="10"/>
  <c r="H60" i="10" s="1"/>
  <c r="D61" i="10"/>
  <c r="H61" i="10" s="1"/>
  <c r="D62" i="10"/>
  <c r="H62" i="10" s="1"/>
  <c r="D63" i="10"/>
  <c r="H63" i="10" s="1"/>
  <c r="D64" i="10"/>
  <c r="H64" i="10" s="1"/>
  <c r="D65" i="10"/>
  <c r="H65" i="10" s="1"/>
  <c r="D66" i="10"/>
  <c r="H66" i="10" s="1"/>
  <c r="D67" i="10"/>
  <c r="H67" i="10" s="1"/>
  <c r="D68" i="10"/>
  <c r="H68" i="10" s="1"/>
  <c r="D69" i="10"/>
  <c r="H69" i="10" s="1"/>
  <c r="D70" i="10"/>
  <c r="H70" i="10" s="1"/>
  <c r="D71" i="10"/>
  <c r="H71" i="10" s="1"/>
  <c r="D72" i="10"/>
  <c r="H72" i="10" s="1"/>
  <c r="D73" i="10"/>
  <c r="H73" i="10" s="1"/>
  <c r="D74" i="10"/>
  <c r="H74" i="10" s="1"/>
  <c r="D75" i="10"/>
  <c r="H75" i="10" s="1"/>
  <c r="D76" i="10"/>
  <c r="H76" i="10" s="1"/>
  <c r="D77" i="10"/>
  <c r="H77" i="10" s="1"/>
  <c r="D78" i="10"/>
  <c r="H78" i="10" s="1"/>
  <c r="D79" i="10"/>
  <c r="H79" i="10" s="1"/>
  <c r="D80" i="10"/>
  <c r="H80" i="10" s="1"/>
  <c r="D81" i="10"/>
  <c r="H81" i="10" s="1"/>
  <c r="D82" i="10"/>
  <c r="H82" i="10" s="1"/>
  <c r="D83" i="10"/>
  <c r="H83" i="10" s="1"/>
  <c r="D84" i="10"/>
  <c r="H84" i="10" s="1"/>
  <c r="D85" i="10"/>
  <c r="H85" i="10" s="1"/>
  <c r="D86" i="10"/>
  <c r="H86" i="10" s="1"/>
  <c r="D87" i="10"/>
  <c r="H87" i="10" s="1"/>
  <c r="D88" i="10"/>
  <c r="H88" i="10" s="1"/>
  <c r="D89" i="10"/>
  <c r="H89" i="10" s="1"/>
  <c r="D90" i="10"/>
  <c r="H90" i="10" s="1"/>
  <c r="D91" i="10"/>
  <c r="H91" i="10" s="1"/>
  <c r="D92" i="10"/>
  <c r="H92" i="10" s="1"/>
  <c r="D93" i="10"/>
  <c r="H93" i="10" s="1"/>
  <c r="D94" i="10"/>
  <c r="H94" i="10" s="1"/>
  <c r="D95" i="10"/>
  <c r="H95" i="10" s="1"/>
  <c r="D96" i="10"/>
  <c r="H96" i="10" s="1"/>
  <c r="D97" i="10"/>
  <c r="H97" i="10" s="1"/>
  <c r="D98" i="10"/>
  <c r="H98" i="10" s="1"/>
  <c r="D99" i="10"/>
  <c r="H99" i="10" s="1"/>
  <c r="D100" i="10"/>
  <c r="H100" i="10" s="1"/>
  <c r="D101" i="10"/>
  <c r="H101" i="10" s="1"/>
  <c r="D102" i="10"/>
  <c r="H102" i="10" s="1"/>
  <c r="D103" i="10"/>
  <c r="H103" i="10" s="1"/>
  <c r="D104" i="10"/>
  <c r="H104" i="10" s="1"/>
  <c r="D105" i="10"/>
  <c r="H105" i="10" s="1"/>
  <c r="D106" i="10"/>
  <c r="H106" i="10" s="1"/>
  <c r="D107" i="10"/>
  <c r="H107" i="10" s="1"/>
  <c r="D108" i="10"/>
  <c r="H108" i="10" s="1"/>
  <c r="D109" i="10"/>
  <c r="H109" i="10" s="1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D6" i="10"/>
  <c r="H6" i="10" s="1"/>
  <c r="D7" i="7"/>
  <c r="H7" i="7" s="1"/>
  <c r="D8" i="7"/>
  <c r="H8" i="7" s="1"/>
  <c r="D9" i="7"/>
  <c r="H9" i="7" s="1"/>
  <c r="D10" i="7"/>
  <c r="H10" i="7" s="1"/>
  <c r="D11" i="7"/>
  <c r="H11" i="7" s="1"/>
  <c r="D12" i="7"/>
  <c r="H12" i="7" s="1"/>
  <c r="D13" i="7"/>
  <c r="H13" i="7" s="1"/>
  <c r="D14" i="7"/>
  <c r="H14" i="7" s="1"/>
  <c r="D15" i="7"/>
  <c r="H15" i="7" s="1"/>
  <c r="D16" i="7"/>
  <c r="H16" i="7" s="1"/>
  <c r="D17" i="7"/>
  <c r="H17" i="7" s="1"/>
  <c r="D18" i="7"/>
  <c r="H18" i="7" s="1"/>
  <c r="D19" i="7"/>
  <c r="H19" i="7" s="1"/>
  <c r="D20" i="7"/>
  <c r="H20" i="7" s="1"/>
  <c r="D21" i="7"/>
  <c r="H21" i="7" s="1"/>
  <c r="D22" i="7"/>
  <c r="H22" i="7" s="1"/>
  <c r="D23" i="7"/>
  <c r="H23" i="7" s="1"/>
  <c r="D24" i="7"/>
  <c r="H24" i="7" s="1"/>
  <c r="D25" i="7"/>
  <c r="H25" i="7" s="1"/>
  <c r="D26" i="7"/>
  <c r="H26" i="7" s="1"/>
  <c r="D27" i="7"/>
  <c r="H27" i="7" s="1"/>
  <c r="D28" i="7"/>
  <c r="H28" i="7" s="1"/>
  <c r="D29" i="7"/>
  <c r="H29" i="7" s="1"/>
  <c r="D30" i="7"/>
  <c r="H30" i="7" s="1"/>
  <c r="D31" i="7"/>
  <c r="H31" i="7" s="1"/>
  <c r="D32" i="7"/>
  <c r="H32" i="7" s="1"/>
  <c r="D33" i="7"/>
  <c r="H33" i="7" s="1"/>
  <c r="D34" i="7"/>
  <c r="H34" i="7" s="1"/>
  <c r="D35" i="7"/>
  <c r="H35" i="7" s="1"/>
  <c r="D36" i="7"/>
  <c r="H36" i="7" s="1"/>
  <c r="D37" i="7"/>
  <c r="H37" i="7" s="1"/>
  <c r="D38" i="7"/>
  <c r="H38" i="7" s="1"/>
  <c r="D39" i="7"/>
  <c r="H39" i="7" s="1"/>
  <c r="D40" i="7"/>
  <c r="H40" i="7" s="1"/>
  <c r="D41" i="7"/>
  <c r="H41" i="7" s="1"/>
  <c r="D42" i="7"/>
  <c r="H42" i="7" s="1"/>
  <c r="D43" i="7"/>
  <c r="H43" i="7" s="1"/>
  <c r="D44" i="7"/>
  <c r="H44" i="7" s="1"/>
  <c r="D45" i="7"/>
  <c r="H45" i="7" s="1"/>
  <c r="D46" i="7"/>
  <c r="H46" i="7" s="1"/>
  <c r="D47" i="7"/>
  <c r="H47" i="7" s="1"/>
  <c r="D48" i="7"/>
  <c r="H48" i="7" s="1"/>
  <c r="D49" i="7"/>
  <c r="H49" i="7" s="1"/>
  <c r="D50" i="7"/>
  <c r="H50" i="7" s="1"/>
  <c r="D51" i="7"/>
  <c r="H51" i="7" s="1"/>
  <c r="D52" i="7"/>
  <c r="H52" i="7" s="1"/>
  <c r="D53" i="7"/>
  <c r="H53" i="7" s="1"/>
  <c r="D54" i="7"/>
  <c r="H54" i="7" s="1"/>
  <c r="D55" i="7"/>
  <c r="H55" i="7" s="1"/>
  <c r="D56" i="7"/>
  <c r="H56" i="7" s="1"/>
  <c r="D57" i="7"/>
  <c r="H57" i="7" s="1"/>
  <c r="D58" i="7"/>
  <c r="H58" i="7" s="1"/>
  <c r="D59" i="7"/>
  <c r="H59" i="7" s="1"/>
  <c r="D60" i="7"/>
  <c r="H60" i="7" s="1"/>
  <c r="D61" i="7"/>
  <c r="H61" i="7" s="1"/>
  <c r="D62" i="7"/>
  <c r="H62" i="7" s="1"/>
  <c r="D63" i="7"/>
  <c r="H63" i="7" s="1"/>
  <c r="D64" i="7"/>
  <c r="H64" i="7" s="1"/>
  <c r="D65" i="7"/>
  <c r="H65" i="7" s="1"/>
  <c r="D66" i="7"/>
  <c r="H66" i="7" s="1"/>
  <c r="D67" i="7"/>
  <c r="H67" i="7" s="1"/>
  <c r="D68" i="7"/>
  <c r="H68" i="7" s="1"/>
  <c r="D69" i="7"/>
  <c r="H69" i="7" s="1"/>
  <c r="D70" i="7"/>
  <c r="H70" i="7" s="1"/>
  <c r="D71" i="7"/>
  <c r="H71" i="7" s="1"/>
  <c r="D72" i="7"/>
  <c r="H72" i="7" s="1"/>
  <c r="D73" i="7"/>
  <c r="H73" i="7" s="1"/>
  <c r="D74" i="7"/>
  <c r="H74" i="7" s="1"/>
  <c r="D75" i="7"/>
  <c r="H75" i="7" s="1"/>
  <c r="D76" i="7"/>
  <c r="H76" i="7" s="1"/>
  <c r="D77" i="7"/>
  <c r="H77" i="7" s="1"/>
  <c r="D78" i="7"/>
  <c r="H78" i="7" s="1"/>
  <c r="D79" i="7"/>
  <c r="H79" i="7" s="1"/>
  <c r="D80" i="7"/>
  <c r="H80" i="7" s="1"/>
  <c r="D81" i="7"/>
  <c r="H81" i="7" s="1"/>
  <c r="D82" i="7"/>
  <c r="H82" i="7" s="1"/>
  <c r="D83" i="7"/>
  <c r="H83" i="7" s="1"/>
  <c r="D84" i="7"/>
  <c r="H84" i="7" s="1"/>
  <c r="D85" i="7"/>
  <c r="H85" i="7" s="1"/>
  <c r="D86" i="7"/>
  <c r="H86" i="7" s="1"/>
  <c r="D87" i="7"/>
  <c r="H87" i="7" s="1"/>
  <c r="D88" i="7"/>
  <c r="H88" i="7" s="1"/>
  <c r="D89" i="7"/>
  <c r="H89" i="7" s="1"/>
  <c r="D90" i="7"/>
  <c r="H90" i="7" s="1"/>
  <c r="D91" i="7"/>
  <c r="H91" i="7" s="1"/>
  <c r="D92" i="7"/>
  <c r="H92" i="7" s="1"/>
  <c r="D93" i="7"/>
  <c r="H93" i="7" s="1"/>
  <c r="D94" i="7"/>
  <c r="H94" i="7" s="1"/>
  <c r="D95" i="7"/>
  <c r="H95" i="7" s="1"/>
  <c r="D96" i="7"/>
  <c r="H96" i="7" s="1"/>
  <c r="D97" i="7"/>
  <c r="H97" i="7" s="1"/>
  <c r="D98" i="7"/>
  <c r="H98" i="7" s="1"/>
  <c r="D99" i="7"/>
  <c r="H99" i="7" s="1"/>
  <c r="D100" i="7"/>
  <c r="H100" i="7" s="1"/>
  <c r="D101" i="7"/>
  <c r="H101" i="7" s="1"/>
  <c r="D102" i="7"/>
  <c r="H102" i="7" s="1"/>
  <c r="D103" i="7"/>
  <c r="H103" i="7" s="1"/>
  <c r="D104" i="7"/>
  <c r="H104" i="7" s="1"/>
  <c r="D105" i="7"/>
  <c r="H105" i="7" s="1"/>
  <c r="D106" i="7"/>
  <c r="H106" i="7" s="1"/>
  <c r="D107" i="7"/>
  <c r="H107" i="7" s="1"/>
  <c r="D108" i="7"/>
  <c r="H108" i="7" s="1"/>
  <c r="D109" i="7"/>
  <c r="H109" i="7" s="1"/>
  <c r="D6" i="7"/>
  <c r="H6" i="7" s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7" i="6"/>
  <c r="D6" i="6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7" i="5"/>
  <c r="D6" i="5"/>
  <c r="H22" i="10"/>
  <c r="H30" i="10"/>
  <c r="G6" i="6"/>
  <c r="G110" i="12"/>
  <c r="G111" i="12"/>
  <c r="G112" i="12"/>
  <c r="G115" i="12"/>
  <c r="G116" i="12"/>
  <c r="G117" i="12"/>
  <c r="G118" i="12"/>
  <c r="G119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D144" i="6" l="1"/>
  <c r="D142" i="11"/>
  <c r="D142" i="5"/>
  <c r="D144" i="7"/>
  <c r="D142" i="10"/>
  <c r="H142" i="10"/>
  <c r="G144" i="12"/>
  <c r="H144" i="7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142" i="11" l="1"/>
  <c r="G109" i="6"/>
  <c r="G109" i="5"/>
  <c r="G108" i="6" l="1"/>
  <c r="G107" i="6"/>
  <c r="G106" i="6"/>
  <c r="G105" i="6"/>
  <c r="G104" i="6"/>
  <c r="G103" i="6"/>
  <c r="G102" i="6"/>
  <c r="G101" i="6"/>
  <c r="G100" i="6"/>
  <c r="G99" i="6"/>
  <c r="G98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144" i="6" l="1"/>
  <c r="G142" i="5"/>
  <c r="K142" i="10"/>
</calcChain>
</file>

<file path=xl/sharedStrings.xml><?xml version="1.0" encoding="utf-8"?>
<sst xmlns="http://schemas.openxmlformats.org/spreadsheetml/2006/main" count="2111" uniqueCount="506">
  <si>
    <t>Item</t>
  </si>
  <si>
    <t>Description</t>
  </si>
  <si>
    <t>Quantity/s Required</t>
  </si>
  <si>
    <t>Total Per Item</t>
  </si>
  <si>
    <t>Nr</t>
  </si>
  <si>
    <t>Unit Price</t>
  </si>
  <si>
    <t>Total Cost</t>
  </si>
  <si>
    <t>A4 Paper</t>
  </si>
  <si>
    <t>A3 Paper</t>
  </si>
  <si>
    <t>MS510 full Strip Stapler</t>
  </si>
  <si>
    <t>A4 Hard cover Notebook 384pg</t>
  </si>
  <si>
    <t>A4 Hard cover Notebook 192pg</t>
  </si>
  <si>
    <t>Staples</t>
  </si>
  <si>
    <t>Binding machine</t>
  </si>
  <si>
    <t>Prestik</t>
  </si>
  <si>
    <t>Staple Remover</t>
  </si>
  <si>
    <t>A4 Plastic Pockets</t>
  </si>
  <si>
    <t>Anti-static or Non-glare A4 Plastic Pockets with 2, 3 &amp; 4 ring binders</t>
  </si>
  <si>
    <t>Double Sided Sticky tape</t>
  </si>
  <si>
    <t>Paper Scissors</t>
  </si>
  <si>
    <t>Pencil Lead</t>
  </si>
  <si>
    <t>Pencil Holders</t>
  </si>
  <si>
    <t>Headphones</t>
  </si>
  <si>
    <t>Sticky Sheets</t>
  </si>
  <si>
    <t>A5 Note Books</t>
  </si>
  <si>
    <t>A5 Short hand Notebooks</t>
  </si>
  <si>
    <t>Whiteboard Markers</t>
  </si>
  <si>
    <t>A4 Plastic File Folder/ Bags</t>
  </si>
  <si>
    <t>10 pcs Plastic A4 Document Folder/ Bags  with Snap Button</t>
  </si>
  <si>
    <t>Croxley Superior Shatterproof Ruler 30cm</t>
  </si>
  <si>
    <t>A4 384 Page 4 Quire hardcover book (Croxley or Nexx)</t>
  </si>
  <si>
    <t>A4 192 Page 2 Quire hardcover book (Croxley or Nexx)</t>
  </si>
  <si>
    <t>Pritt glue stick 43g</t>
  </si>
  <si>
    <t>Pritt Glue Stick</t>
  </si>
  <si>
    <t xml:space="preserve">12 pcs Erasable Assorted Colours </t>
  </si>
  <si>
    <t>Whiteboard Cleaning Spray</t>
  </si>
  <si>
    <t>Comments</t>
  </si>
  <si>
    <t>Whiteboard Duster</t>
  </si>
  <si>
    <t>1 pc Magnetic Whiteboard Duster</t>
  </si>
  <si>
    <t>16 Pack Duracell Plus Heavy Duty AAA batteries</t>
  </si>
  <si>
    <t>Laminator Machine</t>
  </si>
  <si>
    <t>Fellowes/ HP A4 Laminating Machine</t>
  </si>
  <si>
    <t>5m Extension cord with 3 way Multiplug</t>
  </si>
  <si>
    <t>10m Extension cord with 3 way Multiplug</t>
  </si>
  <si>
    <t xml:space="preserve">Bostik Heavy Duty Mounting Tape </t>
  </si>
  <si>
    <t xml:space="preserve">Parrot / Treeline Staple Remover </t>
  </si>
  <si>
    <t>Laminating sheet</t>
  </si>
  <si>
    <t>A4 laminating Sheets</t>
  </si>
  <si>
    <t>Label Printer</t>
  </si>
  <si>
    <t>Calculator Scientific</t>
  </si>
  <si>
    <t>Laser Pointers</t>
  </si>
  <si>
    <t>A5 Hard Cover Note Books</t>
  </si>
  <si>
    <t>x1 Paper Binding Machine</t>
  </si>
  <si>
    <t>Binding Elements 22mm</t>
  </si>
  <si>
    <t>Bostik prestik 100g re-usable Putty Adhesive</t>
  </si>
  <si>
    <t>Binding elements 45mm</t>
  </si>
  <si>
    <t>A4 Flip File Books</t>
  </si>
  <si>
    <t>50 Pocket A4 Flip File Display Book</t>
  </si>
  <si>
    <t>30 Pocket A4 Flip File Display Book</t>
  </si>
  <si>
    <t>20 Pocket A4 Flip File Display Book</t>
  </si>
  <si>
    <t>12 Pocket A4 Flip File Display Book</t>
  </si>
  <si>
    <t>Cabinet File 6 Drawer</t>
  </si>
  <si>
    <t>Cabinet File Storage  Drawer 6: File Drawer Buddy</t>
  </si>
  <si>
    <t>1pc Round/Square Wooden Pen Holder/ Desk Organizer</t>
  </si>
  <si>
    <t xml:space="preserve">100 pcs Steel Paper Clips 50 mm </t>
  </si>
  <si>
    <t xml:space="preserve">100 pcs Steel Paper Clips 77 mm </t>
  </si>
  <si>
    <t>Binding elements 14 mm</t>
  </si>
  <si>
    <t>Binding elements 16 mm</t>
  </si>
  <si>
    <t>50 Pack binding elements 22 mm</t>
  </si>
  <si>
    <t>50 pack Standard Binding elements 28 mm</t>
  </si>
  <si>
    <t xml:space="preserve">100 pcs Steel Paper Clips 33 mm </t>
  </si>
  <si>
    <t>Paper clips 33 mm</t>
  </si>
  <si>
    <t>Paper clips 40 mm</t>
  </si>
  <si>
    <t>Paper clips 50 mm</t>
  </si>
  <si>
    <t>Paper clips 77 mm</t>
  </si>
  <si>
    <t>0.5 mm  Pencil Leads HB</t>
  </si>
  <si>
    <t>0.7 mm Pencil Leads HB</t>
  </si>
  <si>
    <t>10 pcs Highlighters Wallet Assorted</t>
  </si>
  <si>
    <t>Highlighters Wallet</t>
  </si>
  <si>
    <t>10 pcs Markers Felt Tip Assorted Non-Permanent</t>
  </si>
  <si>
    <t>Marker Felt Tip</t>
  </si>
  <si>
    <t>Marker Felt Tip Pens (Highlighter Pens)</t>
  </si>
  <si>
    <t xml:space="preserve">10 pcs Markers Felt Tip Assorted Permanent </t>
  </si>
  <si>
    <t>250 ml Whiteboard Cleaning Spray</t>
  </si>
  <si>
    <t>21,5 cm Stainless Steel Paper Scissors</t>
  </si>
  <si>
    <t>Ballpoint pens 0.7 mm Black</t>
  </si>
  <si>
    <t>Ballpoint pens 0.7 mm Assorted</t>
  </si>
  <si>
    <t>Ballpoint pens Gel Assorted</t>
  </si>
  <si>
    <t>Ballpoint pens Crystal 1 mm Black</t>
  </si>
  <si>
    <t>Ballpoint pen BL77 Black 0.7 mm</t>
  </si>
  <si>
    <t>Ballpoint pen BK Superb Assorted</t>
  </si>
  <si>
    <t>Ballpoint pen Crystal 1 mm Black</t>
  </si>
  <si>
    <t>12 pcs ball Point Super Grip Retractable 0.7mm Black</t>
  </si>
  <si>
    <t>Ballpoint pens Retractable Black</t>
  </si>
  <si>
    <t>Ballpoint pens Retractable Blue</t>
  </si>
  <si>
    <t>12 pcs ball Point Super Grip Retractable 0.7mm Blue</t>
  </si>
  <si>
    <t>ZL31 Fine Metal Point Correction Pen White</t>
  </si>
  <si>
    <t>ZL72 fine Point Correction Pen White</t>
  </si>
  <si>
    <t>Correction Pen White ZL31</t>
  </si>
  <si>
    <t>Correction Pen White ZL72</t>
  </si>
  <si>
    <t>Sharplet Clutch Pencil 0.9 mm Assorted</t>
  </si>
  <si>
    <t>Pencil Sharplet Clutch 0.9 mm</t>
  </si>
  <si>
    <t>Pencil Mechanical Clutch 0.7 mm</t>
  </si>
  <si>
    <t>Mechanical Clutch Pencil 0.7 mm Assorted</t>
  </si>
  <si>
    <t>Pencil Mechanical Clutch 0.5 mm</t>
  </si>
  <si>
    <t>Mechanical Clutch Cushion Point Pencils 0.5 mm</t>
  </si>
  <si>
    <t xml:space="preserve">Staedtler Wood Tradition 2B Pencil </t>
  </si>
  <si>
    <t>Pencil Wood Tradition 2B</t>
  </si>
  <si>
    <t>Pencil Sharperner Metal</t>
  </si>
  <si>
    <t>Metal 2 Hole Pencil Sharperner</t>
  </si>
  <si>
    <t>100 pcs Croxley Push Pins</t>
  </si>
  <si>
    <t>Push Pins</t>
  </si>
  <si>
    <t>100 pcs Croxley Flat Head Drawing Pins</t>
  </si>
  <si>
    <t>Drawing Pins Flat Head</t>
  </si>
  <si>
    <t>Brother Label Printer D450</t>
  </si>
  <si>
    <t>Brother Laminated Tape 12mm TZE 131 Black</t>
  </si>
  <si>
    <t>Label printer</t>
  </si>
  <si>
    <t>Sony Wireless headset for online meetings</t>
  </si>
  <si>
    <t>Jabra Evolve2 Wireless headset for online meetings</t>
  </si>
  <si>
    <t>A4 Pocket VSB Files</t>
  </si>
  <si>
    <t>A4 Twinlock Pocket VSB Index File PVC</t>
  </si>
  <si>
    <t>Paper Punch 2 Hole</t>
  </si>
  <si>
    <t>Paper Punch 4 Hole</t>
  </si>
  <si>
    <t>P215 Premium 2 Hole Punch Light Duty</t>
  </si>
  <si>
    <t>0.9 mm Pencil Leads HB</t>
  </si>
  <si>
    <t>P240 Premium 2 Hole 6 mm Punch Heavy Duty 40 Sheets</t>
  </si>
  <si>
    <t>P425 4 Hole 25 Sheet Paper Hole 25 Sheets</t>
  </si>
  <si>
    <t>Paper Punch Heavy Duty</t>
  </si>
  <si>
    <t>DP800 Heavy Duty Paper Punch 63 Sheets</t>
  </si>
  <si>
    <t>Paper Shredder</t>
  </si>
  <si>
    <t>Paper Shredder 9.25 inch 13 Galon</t>
  </si>
  <si>
    <t>12 Digit Big LCD Solar Battery Office Calculator</t>
  </si>
  <si>
    <t xml:space="preserve">Calculator Office 12 Digit </t>
  </si>
  <si>
    <t>Calculator DeskTop LS-80TE</t>
  </si>
  <si>
    <t>LS-80TE Desktop Office Calculator</t>
  </si>
  <si>
    <t>Sharp Double Digit Display, Battery 12 Digit</t>
  </si>
  <si>
    <t>Laser Pointers for Presentations up to 20 m reach</t>
  </si>
  <si>
    <t>Rulers Shatterproof</t>
  </si>
  <si>
    <t xml:space="preserve">Stainless Steel Ruler 30 cm </t>
  </si>
  <si>
    <t>Rulers Stainless Steel</t>
  </si>
  <si>
    <t>Stapler Heavy Duty</t>
  </si>
  <si>
    <t>HD210 Heavy Duty Stapler 210 Sheets</t>
  </si>
  <si>
    <t>Juno  210 Plus Paper Stapler</t>
  </si>
  <si>
    <t>Stapler Giant</t>
  </si>
  <si>
    <t>Stapler Standard</t>
  </si>
  <si>
    <t>Giant Stapler Heavy Duty 100 Sheets</t>
  </si>
  <si>
    <t>Buddy Mini 10 Sheet Plastic Stapler</t>
  </si>
  <si>
    <t xml:space="preserve">Stapler Mini </t>
  </si>
  <si>
    <t>Odyssey Unk Heavy Duty 60 Sheets Stapler</t>
  </si>
  <si>
    <t>Staples Heavy Duty</t>
  </si>
  <si>
    <t>26/6 primeline 5000 staples pack (standard)</t>
  </si>
  <si>
    <t xml:space="preserve">100 pcs Steel Paper Clips 40 mm </t>
  </si>
  <si>
    <t>50 Pack binding elements 6 mm</t>
  </si>
  <si>
    <t>50 Pack binding elements 51 mm</t>
  </si>
  <si>
    <t>Binding Elements 51 mm</t>
  </si>
  <si>
    <t>Binding Elements 45 mm</t>
  </si>
  <si>
    <t>Binding Elements 28 mm</t>
  </si>
  <si>
    <t>Binding Elements 16 mm</t>
  </si>
  <si>
    <t>Binding Elements 14 mm</t>
  </si>
  <si>
    <t>Binding Elements 6 mm</t>
  </si>
  <si>
    <t>10 m Extension Cord with 3 Way Multiplug</t>
  </si>
  <si>
    <t>5 m Extension Cord with 3 Way Multiplug</t>
  </si>
  <si>
    <t>23/6 1000 staples pack Heavy Duty 6 mm</t>
  </si>
  <si>
    <t>Staples Giant</t>
  </si>
  <si>
    <t>23/24 staples 24 mm leg length</t>
  </si>
  <si>
    <t>23/10 staples 10 mm leg length</t>
  </si>
  <si>
    <t>23/17 staples 17 mm leg length</t>
  </si>
  <si>
    <t xml:space="preserve">5000 pck Giant Staples 66/8 with width 8mm </t>
  </si>
  <si>
    <t>5000 pck Giant Staples 66/11 with width 13.15 mm</t>
  </si>
  <si>
    <t>Batteries AAA</t>
  </si>
  <si>
    <t>Batteries AA</t>
  </si>
  <si>
    <t>26/10 primeline 5000 staples pack (standard)</t>
  </si>
  <si>
    <t>Ballpoint Pens Retractable Gel Red</t>
  </si>
  <si>
    <t>Ballpoint pens Retractable Gel Blue</t>
  </si>
  <si>
    <t>Ballpoint pens Retractable Gel Black</t>
  </si>
  <si>
    <t>10 pck Ball point 0.7 mm Gel Assorted</t>
  </si>
  <si>
    <t>Tape Clear</t>
  </si>
  <si>
    <t>Tape Buff</t>
  </si>
  <si>
    <t>48 mm x 50 m Clear Buff Tape</t>
  </si>
  <si>
    <t>BL-G2 10 pck Red Ink 0.5 mm Pilot Gel Pens</t>
  </si>
  <si>
    <t>BL-G2 10 pck Blue Ink 0.5 mm  Pilot Gel Pens</t>
  </si>
  <si>
    <t>BL-G2 10 pck Black Ink 0.5 mm Pilot Gel Pens</t>
  </si>
  <si>
    <t>Selotape 48 mm x 50 mm Clear</t>
  </si>
  <si>
    <t>A5 192 Page Hardcover Notebooks</t>
  </si>
  <si>
    <t>A3 Sappi Typek White 80 gsm box of 5 reams/ 2500 sheets</t>
  </si>
  <si>
    <t>A4 Sappi Typek White 80 gsm box of 5 reams/2500 sheets</t>
  </si>
  <si>
    <t>Laminated Tape TZE -132</t>
  </si>
  <si>
    <t>Laminated Tape TZ -231</t>
  </si>
  <si>
    <t>Brother Laminated Tape 12mm TZ 231 Black on White</t>
  </si>
  <si>
    <t>Correction Tape 5 mm White</t>
  </si>
  <si>
    <t>Correction Tape White</t>
  </si>
  <si>
    <t>Tape Emergency/ Danger Tape</t>
  </si>
  <si>
    <t>Black on yellow emergency/ Danger Tape 9 mm</t>
  </si>
  <si>
    <t>Black on yellow emergency/ Danger Tape 18 mm</t>
  </si>
  <si>
    <t>12 Pack Duracell AA Batteries 1.5 V Alkaline</t>
  </si>
  <si>
    <t>400 pcs 76 x 76 mm sticky sheets Assorted</t>
  </si>
  <si>
    <t>400 pcs 51 mm x 51 mm Mini Cube Sticky Notes Assorted</t>
  </si>
  <si>
    <t>PS: Please insert your requirements if not indicated above.</t>
  </si>
  <si>
    <t>Office Stationary -  Aviation Department</t>
  </si>
  <si>
    <t>Office Stationary -  Compliance Department</t>
  </si>
  <si>
    <t>Office Stationary -  PWP_CS Department</t>
  </si>
  <si>
    <t>Office Stationary - Live Line Department</t>
  </si>
  <si>
    <t>Live Line Total Cost</t>
  </si>
  <si>
    <t>PWP Total Cost</t>
  </si>
  <si>
    <t>Office Stationary -  Secondary Plant_CS Department</t>
  </si>
  <si>
    <t>Secondary Plant Total Cost</t>
  </si>
  <si>
    <t>Compliance Total Cost</t>
  </si>
  <si>
    <t>Aviation Total Cost</t>
  </si>
  <si>
    <t>Quantities DC Workshop</t>
  </si>
  <si>
    <t>Quantity/s Powertel</t>
  </si>
  <si>
    <t xml:space="preserve"> Magnetic Flip Chart</t>
  </si>
  <si>
    <t>Castor Magnetic Flip Chart</t>
  </si>
  <si>
    <t xml:space="preserve">   </t>
  </si>
  <si>
    <t>Quantity/s Required (depots)</t>
  </si>
  <si>
    <t>Quantity/s Required (Head office)</t>
  </si>
  <si>
    <t xml:space="preserve">Duct tape </t>
  </si>
  <si>
    <t>Sellotape Duct Tape 48MMX25M Silver</t>
  </si>
  <si>
    <t>File Fastners</t>
  </si>
  <si>
    <t>Whiteboard</t>
  </si>
  <si>
    <t>Sign Here Flags</t>
  </si>
  <si>
    <t>Pop up flags</t>
  </si>
  <si>
    <t>Computer Screen Liquid</t>
  </si>
  <si>
    <t>250ml Computer Screen Cleaning Liquid</t>
  </si>
  <si>
    <t>File Dividers</t>
  </si>
  <si>
    <t>A4 1-31 Coloured Dividers</t>
  </si>
  <si>
    <t>A4 1-10 Coloured Dividers</t>
  </si>
  <si>
    <t>Plastic Sleeves</t>
  </si>
  <si>
    <t>Arch File</t>
  </si>
  <si>
    <t>Blue PVC 70 - 02</t>
  </si>
  <si>
    <t>Blue PVC 70 - 01</t>
  </si>
  <si>
    <t>Black PVC 70 - 02</t>
  </si>
  <si>
    <t>Black PVC 70 - 01</t>
  </si>
  <si>
    <t>Clipboard</t>
  </si>
  <si>
    <t>A4 Clipboard</t>
  </si>
  <si>
    <t>Envelopes</t>
  </si>
  <si>
    <t xml:space="preserve">Memo cubes </t>
  </si>
  <si>
    <t>white cube paper</t>
  </si>
  <si>
    <t>Desk Calendars</t>
  </si>
  <si>
    <t>A5 Diary</t>
  </si>
  <si>
    <t>Adapter</t>
  </si>
  <si>
    <t>1X16A + 2X5A + 1X Round adapter</t>
  </si>
  <si>
    <t>Plastic Self Adhesive book wrap roll</t>
  </si>
  <si>
    <t>2m long</t>
  </si>
  <si>
    <t>Desk Trays</t>
  </si>
  <si>
    <t>Desk cube</t>
  </si>
  <si>
    <t xml:space="preserve">Memo paper cube </t>
  </si>
  <si>
    <t>Pager</t>
  </si>
  <si>
    <t xml:space="preserve">Eraser </t>
  </si>
  <si>
    <t>Wall frame</t>
  </si>
  <si>
    <t>Noye the the units based across five departments at Apollo( Secondary plant.Lines and servitudes,Hv plant,PWP and Operations.</t>
  </si>
  <si>
    <t>The prices are sourced from online available platforms  might vary form store or establiment.</t>
  </si>
  <si>
    <t>Office Stationary -  Operations &amp; Maintenance Departments</t>
  </si>
  <si>
    <t>23/24 staples 24 mm leg length 1000 pack</t>
  </si>
  <si>
    <t>x1 Paper Binding Machine Deli</t>
  </si>
  <si>
    <t>50 pck Binding elements 45mm</t>
  </si>
  <si>
    <t xml:space="preserve">100 Pack A4 laminating Sheets </t>
  </si>
  <si>
    <t>BL-G2 12 pack Red Ink 0.5 mm Pilot Gel Pens</t>
  </si>
  <si>
    <t>BL-G2 12 pack Blue Ink 0.5 mm  Pilot Gel Pens</t>
  </si>
  <si>
    <t>BL-G2 12 pack Black Ink 0.5 mm Pilot Gel Pens</t>
  </si>
  <si>
    <t>12 Pack Ballpoint pen BK77 Superb Assorted</t>
  </si>
  <si>
    <t>60 Pack BIC Click Medium Ballpoint Pens Black</t>
  </si>
  <si>
    <t>12 Pack Ballpoint pen BL77 Black 0.7 mm</t>
  </si>
  <si>
    <t>10 pcs Collosso Highlighters Wallet Assorted</t>
  </si>
  <si>
    <t>Castor Magnetic Flip Chart 1000 x 640mm</t>
  </si>
  <si>
    <t>Magnetic Flip Chart</t>
  </si>
  <si>
    <t>Total</t>
  </si>
  <si>
    <t>Ops &amp; Maintenance Total Cost</t>
  </si>
  <si>
    <t>12 Pack Sharplet Clutch Pencil 0.9 mm Assorted</t>
  </si>
  <si>
    <t>12 Pack Mechanical Clutch Pencil 0.7 mm Assorted</t>
  </si>
  <si>
    <t>12 Pack Mechanical Clutch Pencils 0.5 mm</t>
  </si>
  <si>
    <t xml:space="preserve">12 Pack Staedtler Wood Tradition 2B Pencil </t>
  </si>
  <si>
    <t>12 Pack 0.9 mm Pencil Leads HB (singles)</t>
  </si>
  <si>
    <t>12 Pack 0.5 mm  Pencil Leads HB (singles)</t>
  </si>
  <si>
    <t>12 Pack 0.7 mm Pencil Leads HB  (singles)</t>
  </si>
  <si>
    <t>Primeline Metal 2 Hole Pencil Sharperner</t>
  </si>
  <si>
    <t>Bostik Heavy Duty Mounting Tape 1mx20mmx3mm</t>
  </si>
  <si>
    <t>1pc Round/Square Mesh Pen Holder</t>
  </si>
  <si>
    <t>Brother Laminated Tape 12mm TZE 131 Black on Clear</t>
  </si>
  <si>
    <t>Laminated Tape TZE -131</t>
  </si>
  <si>
    <t>Brother P-Touch Label printer</t>
  </si>
  <si>
    <t>Pentel Correction Tape 5mmx5m White</t>
  </si>
  <si>
    <t>Black on yellow emergency/ Danger Tape 75 mm x 500 mm</t>
  </si>
  <si>
    <t>Black on yellow emergency/ Danger Tape 75 mmx 100 mm</t>
  </si>
  <si>
    <t>Jabra Evolve 20 Wired headset for online meetings</t>
  </si>
  <si>
    <t>Logitech Zone 305 wireless headset</t>
  </si>
  <si>
    <t>50 Pack File Steel Fasteners 80 mm</t>
  </si>
  <si>
    <t>Deli white Square Wall Mount Magnetic board 600 mm x 900 mm</t>
  </si>
  <si>
    <t>Deli white Square Wall Mount Magnetic board 600 mm x 450 mm</t>
  </si>
  <si>
    <t>Deli white Square Wall Mount Magnetic board 1200 mm x 900 mm</t>
  </si>
  <si>
    <t>50 Pack Post It Sign Here Flags Assorted</t>
  </si>
  <si>
    <t>200 Pack Pop Up Flags Assorted 45 mm x 12 mm</t>
  </si>
  <si>
    <t>A4 Jan - Dec Monthly Index Dividers assorted</t>
  </si>
  <si>
    <t>A4 Unprinted/ Blank Coloured Dividers</t>
  </si>
  <si>
    <t>A4 Plastic Filing Sleeves 100's</t>
  </si>
  <si>
    <t xml:space="preserve">100 Pack A4 Plain - White Envelopes </t>
  </si>
  <si>
    <t>Plain - White Standard 90 mm x 152 mm Envelopes 100's</t>
  </si>
  <si>
    <t>Rubber Finger Pager</t>
  </si>
  <si>
    <t>Croxley Pencil Eraser box of 20</t>
  </si>
  <si>
    <t>In/out Desk Tray set</t>
  </si>
  <si>
    <t>Desk Calenders</t>
  </si>
  <si>
    <t>A3 wall frame</t>
  </si>
  <si>
    <t>A4 wall frame</t>
  </si>
  <si>
    <t>vs</t>
  </si>
  <si>
    <t>R1.469m</t>
  </si>
  <si>
    <t>5-Year Finance Plan</t>
  </si>
  <si>
    <t>Forecasted by Depts</t>
  </si>
  <si>
    <t>Consolidated Quantities</t>
  </si>
  <si>
    <t>Total of Recommended Quantities</t>
  </si>
  <si>
    <t>5.69m</t>
  </si>
  <si>
    <t>Requested</t>
  </si>
  <si>
    <t>Finance budget</t>
  </si>
  <si>
    <t>Stapler Standard (big)</t>
  </si>
  <si>
    <t>1.469 625m</t>
  </si>
  <si>
    <t>Total Per Item: Consolidated</t>
  </si>
  <si>
    <t>Apollo&amp;CS</t>
  </si>
  <si>
    <t>PiLog number</t>
  </si>
  <si>
    <t>0754242</t>
  </si>
  <si>
    <t>0655051</t>
  </si>
  <si>
    <t>0655046</t>
  </si>
  <si>
    <t>0713333</t>
  </si>
  <si>
    <t>0157100</t>
  </si>
  <si>
    <t>0682807</t>
  </si>
  <si>
    <t>0747124</t>
  </si>
  <si>
    <t>0655060</t>
  </si>
  <si>
    <t>0655761</t>
  </si>
  <si>
    <t>0655068</t>
  </si>
  <si>
    <t>0655917</t>
  </si>
  <si>
    <t>0662613</t>
  </si>
  <si>
    <t>Rexel Staple Remover Black</t>
  </si>
  <si>
    <t>0655624</t>
  </si>
  <si>
    <t>0655626</t>
  </si>
  <si>
    <t>0542592</t>
  </si>
  <si>
    <t>0703877</t>
  </si>
  <si>
    <t>0674737</t>
  </si>
  <si>
    <t>0744540</t>
  </si>
  <si>
    <t>10m Extension cord with Multiplug 2 pin non rounded</t>
  </si>
  <si>
    <t>0691723</t>
  </si>
  <si>
    <t>0685094</t>
  </si>
  <si>
    <t>4 Pack Duracell Plus Heavy Duty AAA batteries</t>
  </si>
  <si>
    <t>0609010</t>
  </si>
  <si>
    <t>4 Pack Duracell AA Batteries 1.5 V Alkaline</t>
  </si>
  <si>
    <t>0683742</t>
  </si>
  <si>
    <t>100 pcs Steel Paper Clips 50 mm Assorted</t>
  </si>
  <si>
    <t>100 pcs Steel Paper Clips 32 mm plastic coated</t>
  </si>
  <si>
    <t>0017412</t>
  </si>
  <si>
    <t xml:space="preserve">50 pcs Steel Paper Clips 78 mm </t>
  </si>
  <si>
    <t>0534818</t>
  </si>
  <si>
    <t>0654009</t>
  </si>
  <si>
    <t xml:space="preserve">Steel Paper Clips 40 mm </t>
  </si>
  <si>
    <t>0724875</t>
  </si>
  <si>
    <t xml:space="preserve">x1 Paper Binding Machine </t>
  </si>
  <si>
    <t>0650293</t>
  </si>
  <si>
    <t>0650302</t>
  </si>
  <si>
    <t>0654147</t>
  </si>
  <si>
    <t>0655239</t>
  </si>
  <si>
    <t>100 Pack Binding elements 14 mm</t>
  </si>
  <si>
    <t>0650303</t>
  </si>
  <si>
    <t>100 Pack binding elements 6 mm</t>
  </si>
  <si>
    <t>0654144</t>
  </si>
  <si>
    <t>100 pack Standard Binding elements 28 mm</t>
  </si>
  <si>
    <t>0704732</t>
  </si>
  <si>
    <t>Laminating Machine/ Laminator Heat Seal, Style: 340001, Document Size: A4</t>
  </si>
  <si>
    <t>0701366</t>
  </si>
  <si>
    <t>100 Pack A4 laminating Sheets 150 Microns, Finish: Clear</t>
  </si>
  <si>
    <t>0672301</t>
  </si>
  <si>
    <t>48 mm x 50 m Buff Tape, Colour: Clear, Adhesive</t>
  </si>
  <si>
    <t xml:space="preserve">Tape Buff </t>
  </si>
  <si>
    <t>0655480</t>
  </si>
  <si>
    <t>BL-G2 10 pack Black Ink 1 mm Pilot Gel Pens</t>
  </si>
  <si>
    <t>0761986</t>
  </si>
  <si>
    <t>50 pcs R-Pen Treeline Ballpoint Super Grip Retractable Black</t>
  </si>
  <si>
    <t>0535043</t>
  </si>
  <si>
    <t>Ballpoint pen BL77 Black 0.7 mm Fine, Metal Tip</t>
  </si>
  <si>
    <t>0711468</t>
  </si>
  <si>
    <t>BL-G2 Colour: Blue 0.7 mm  Pilot Ink Type: Gel Pens</t>
  </si>
  <si>
    <t>0696609</t>
  </si>
  <si>
    <t>UniBall Gel Roller Pen 0.7mm Colour: Red, Ink Type: Gel</t>
  </si>
  <si>
    <t>0731891</t>
  </si>
  <si>
    <t>6 pcs Marker Felt Tip Size:1.5mm, Highlighters Wallet Assorted</t>
  </si>
  <si>
    <t>0683514</t>
  </si>
  <si>
    <t xml:space="preserve">8 pcs Markers/Highlighters Felt Tip Size: 0.2mm  Assorted </t>
  </si>
  <si>
    <t>0654273</t>
  </si>
  <si>
    <t>12 pcs Marker Felt Tip Type: Bullet, Colour: Assorted, Tip Size 4.5cm</t>
  </si>
  <si>
    <t>Whiteboard Duster/Eraser</t>
  </si>
  <si>
    <t>Magnetic Whiteboard Duster /Eraser 50 x 95 mm, Plastic</t>
  </si>
  <si>
    <t>0726340</t>
  </si>
  <si>
    <t>0739162</t>
  </si>
  <si>
    <t>Quantities recommended/adjusted</t>
  </si>
  <si>
    <t>0696921</t>
  </si>
  <si>
    <t xml:space="preserve"> A4 Plastic Pockets with 2, 3 &amp; 4 ring binders</t>
  </si>
  <si>
    <t>0655428</t>
  </si>
  <si>
    <t>100 Pack A4 Twinlock Pocket Visible Index File PVC, Colour: Clear</t>
  </si>
  <si>
    <t>0683508</t>
  </si>
  <si>
    <t>Plastic A4 Document: Carry Folder with Snap Button, Colour: Assorted</t>
  </si>
  <si>
    <t>0655387</t>
  </si>
  <si>
    <t>0652872</t>
  </si>
  <si>
    <t>0652871</t>
  </si>
  <si>
    <t>10 Pocket A4 Flip File Display Book, Colour: Clear</t>
  </si>
  <si>
    <t>20 Pocket A4 Flip File Display Book,Colour: Clear</t>
  </si>
  <si>
    <t>30 Pocket A4 Flip File Display Book, Colour: Clear</t>
  </si>
  <si>
    <t>Bostik, Prestik</t>
  </si>
  <si>
    <t>100g, Adhesive Type: Prestik</t>
  </si>
  <si>
    <t>0727582</t>
  </si>
  <si>
    <t>0694330</t>
  </si>
  <si>
    <t>Heavy Duty Mounting Tape Width 12 x Length 3300 mm, Material White foam</t>
  </si>
  <si>
    <t>0736857</t>
  </si>
  <si>
    <t>0652761</t>
  </si>
  <si>
    <t>Stainless Steel Paper Scissors, Length: 220mm Colour: Orange</t>
  </si>
  <si>
    <t>0655632</t>
  </si>
  <si>
    <t>0652868</t>
  </si>
  <si>
    <t>Brother P-Touch Label printer, Hand held</t>
  </si>
  <si>
    <t>0158667</t>
  </si>
  <si>
    <t>0587319</t>
  </si>
  <si>
    <t>Laminated Tape 24 mm</t>
  </si>
  <si>
    <t>Brother Laminated Tape 24 mm Black on White</t>
  </si>
  <si>
    <t>0698132</t>
  </si>
  <si>
    <t>Brother Laminated Tape 9 mm TZE 121 Black on Clear</t>
  </si>
  <si>
    <t>Laminated Tape TZE 121</t>
  </si>
  <si>
    <t>0712191</t>
  </si>
  <si>
    <t>300 pcs 76 x 76 mm sticky sheets Assorted</t>
  </si>
  <si>
    <t>0696928</t>
  </si>
  <si>
    <t>HEADSET VT600UNC - USB MONO, MICROPHONE TYPE: ECM</t>
  </si>
  <si>
    <t>0684780</t>
  </si>
  <si>
    <t>HEADSET  JABRA, MODEL GN2100, MON FLEXBOOM SL NC 3-IN-1 C/W, JABRA QD CORD TO 2.5MM WITH PTT</t>
  </si>
  <si>
    <t>0765814</t>
  </si>
  <si>
    <t>HEADSET: TYPE: SOUND BLOCK; POTENTIAL: 5 V; LENOVO THINK PAD X 1 WIRELESS ACTIVE NOISE CANCELLATION HEADSET BLACK AND IRON GREY 4X D0U47635; USB CHARGE</t>
  </si>
  <si>
    <t>0683902</t>
  </si>
  <si>
    <t>300 pcs 38 mm x 51 mm Mini Cube Sticky Notes Assorted</t>
  </si>
  <si>
    <t>0736343</t>
  </si>
  <si>
    <t>200 Sheet size: 45 MM X 12 MM MM; COLOUR: NEON 5 COLOUR;  RULED: NO; MARGINE: NO; POP UP FLAGS</t>
  </si>
  <si>
    <t>0650385</t>
  </si>
  <si>
    <t>Superior Shatterproof Ruler 30cm</t>
  </si>
  <si>
    <t>0755783</t>
  </si>
  <si>
    <t>0753679</t>
  </si>
  <si>
    <t>SHREDDER, OFFICE: TYPE: MICRO CUT AUTO FEED; FEED WIDTH: A4; SHRED CAPACITY: 6 SHEETS; SHRED SIZE: 3*9 MM; WASTE VOLUME: 23 L; DIMENSIONS: WD 265 X LG 370 X HT 492 MM; SHREDS PAPER, CD'S AND CREDIT CARDS; AUTO SHRED 75 SHEETS; SECURITY LEVEL: P4 (HIGH SECURITY); 15MIN CONTINUOUS RUN TIME; AUTO ON / OFF / REVERSE; OVERLOAD PROTECTION; STAPLE FRIENDLY; 210 WATT MOTOR; NOISE LEVEL 60DB</t>
  </si>
  <si>
    <t>0692759</t>
  </si>
  <si>
    <t>Laser Pointers for Presentations up to 20 m reach wireless</t>
  </si>
  <si>
    <t>0715382</t>
  </si>
  <si>
    <t xml:space="preserve">TAPE, DUCT: NOMINAL WIDTH: 48 MM; NOMINAL LENGTH: 25 M; MATERIAL: HIGH STRENGTH CLOTH; COLOR: SILVER; A HIGH STRENGTH CLOTH PRESSURE SENSITIVE SELF ADHESIVE TAPE </t>
  </si>
  <si>
    <t>0707661</t>
  </si>
  <si>
    <t>White Square Wall Mount Magnetic board 600 mm x 900 mm</t>
  </si>
  <si>
    <t>0759165</t>
  </si>
  <si>
    <t>White Square Wall Mount Magnetic board length 1200 mm x width 900 mm, Material Melamine</t>
  </si>
  <si>
    <t>0655901</t>
  </si>
  <si>
    <t>BOARD, FACE TYPE: MAGNETIC; MATERIAL: METAL; COLOR: WHITE; WIDTH: 1.5 M; HEIGHT: 1.2 M; THICKNESS: 18 MM</t>
  </si>
  <si>
    <t>0683682</t>
  </si>
  <si>
    <t>0650299</t>
  </si>
  <si>
    <t>0534736</t>
  </si>
  <si>
    <t>A4 1-31 Coloured Dividers, Material: PVC</t>
  </si>
  <si>
    <t>A4 Tab: 1-10 Coloured File Dividers, INDEX: MATERIAL: PVC</t>
  </si>
  <si>
    <t>0650300</t>
  </si>
  <si>
    <t>0738049</t>
  </si>
  <si>
    <t>A4 Unprinted/ Blank/Plain Coloured Dividers, Material: PVC 210 x 297 mm</t>
  </si>
  <si>
    <t>Plastic Sleeves/ pockets already included</t>
  </si>
  <si>
    <t>0655411</t>
  </si>
  <si>
    <t>Blue PVC Arch Lever File, A4; MATERIAL: CARDBOARD; 40MM</t>
  </si>
  <si>
    <t>0758410</t>
  </si>
  <si>
    <t>A4 MASONITE CLIPBOARD: WIDTH: 26.5 CM; LENGTH: 25 CM</t>
  </si>
  <si>
    <t>Desk cube (Repeat)</t>
  </si>
  <si>
    <t>0683744</t>
  </si>
  <si>
    <t>ENVELOPE: SIZE: A4; COLOR: WHITE; DESIGNATION: BLANK; OPENING LOCATION: TOP FLAP; CLOSURE METHOD: SELF SEAL</t>
  </si>
  <si>
    <t>Envelopes, A4</t>
  </si>
  <si>
    <t>0662922</t>
  </si>
  <si>
    <t>ENVELOPE SIZE: WD 110 X LG 220 MM; COLOR: WHITE; MATERIAL: PAPER</t>
  </si>
  <si>
    <t>Rubber Finger Pager/ thimble, FINGER PROTECTION MATERIAL: RUBBER; COLOR: RED; 1 EA</t>
  </si>
  <si>
    <t>Finger Pager/ Thimble</t>
  </si>
  <si>
    <t>0653986</t>
  </si>
  <si>
    <t>BILL OF QUANTITIES</t>
  </si>
  <si>
    <t>ENQUIRY No.</t>
  </si>
  <si>
    <t>Procurement to provide</t>
  </si>
  <si>
    <t>NAME OF PACKAGE:</t>
  </si>
  <si>
    <t xml:space="preserve">TENDERER’S NAME:  </t>
  </si>
  <si>
    <t>CATEGORY OF OFFER (MAIN, ALTERNATIVE 1, ETC):</t>
  </si>
  <si>
    <t>MAIN</t>
  </si>
  <si>
    <t xml:space="preserve">Annexure IT 5.1 Price Schedules </t>
  </si>
  <si>
    <t>THE PRICE:  IN ZAR</t>
  </si>
  <si>
    <t>(excluding VAT)</t>
  </si>
  <si>
    <t>RAND VALUE IN WORDS</t>
  </si>
  <si>
    <t>DATE :</t>
  </si>
  <si>
    <t>ESKOM HOLDINGS SOC LTD</t>
  </si>
  <si>
    <t>ITEM NO.</t>
  </si>
  <si>
    <t>DESCRITPTION</t>
  </si>
  <si>
    <t>Sub-Total</t>
  </si>
  <si>
    <t>VAT (15%)</t>
  </si>
  <si>
    <t>Total (Incl. VAT)</t>
  </si>
  <si>
    <t>STATIONARY FOR APOLLO &amp; CS</t>
  </si>
  <si>
    <t>DESCRIPTION</t>
  </si>
  <si>
    <t>QUATITY</t>
  </si>
  <si>
    <t>UNIT COST (ZAR)</t>
  </si>
  <si>
    <t>AMOUNT (ZAR)</t>
  </si>
  <si>
    <t>TOTAL - carried forward to FINAL SUMMARY</t>
  </si>
  <si>
    <t>UNIT</t>
  </si>
  <si>
    <t>No</t>
  </si>
  <si>
    <t>Note: All cells locked - data to be entered into the rate column only.</t>
  </si>
  <si>
    <t>TOTAL AMOUNT</t>
  </si>
  <si>
    <t>PROJECT NAME:</t>
  </si>
  <si>
    <t>PROJECT SCOPE:</t>
  </si>
  <si>
    <t>SUBSTATION:</t>
  </si>
  <si>
    <t xml:space="preserve">APOLLO &amp; CS </t>
  </si>
  <si>
    <t>STATIONARY</t>
  </si>
  <si>
    <t>FINAL SUMMARY</t>
  </si>
  <si>
    <t>CONTRACT DETAILS:</t>
  </si>
  <si>
    <t>Gasket Kit DLFB 133 NC2-1 (Single Pole with Mechanical Control Block – no resistor)</t>
  </si>
  <si>
    <t>Supply and delivery of:</t>
  </si>
  <si>
    <t>GASKET KIT</t>
  </si>
  <si>
    <t>NEC3 SSC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</si>
</sst>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8" formatCode="&quot;R&quot;#,##0.00;[Red]\-&quot;R&quot;#,##0.00"/>
    <numFmt numFmtId="44" formatCode="_-&quot;R&quot;* #,##0.00_-;\-&quot;R&quot;* #,##0.00_-;_-&quot;R&quot;* &quot;-&quot;??_-;_-@_-"/>
    <numFmt numFmtId="164" formatCode="dd\-mmm\-yy_)"/>
    <numFmt numFmtId="165" formatCode="###\ ###\ ##0\ \ &quot;RAND&quot;;\-###\ ###\ ##0\ &quot;RAND&quot;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2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i/>
      <sz val="12"/>
      <color rgb="FFFF0000"/>
      <name val="Arial"/>
      <family val="2"/>
    </font>
    <font>
      <b/>
      <u/>
      <sz val="16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4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auto="1"/>
      </left>
      <right/>
      <top style="thin">
        <color theme="2"/>
      </top>
      <bottom style="thin">
        <color theme="2"/>
      </bottom>
      <diagonal/>
    </border>
    <border>
      <left style="double">
        <color indexed="64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164" fontId="16" fillId="0" borderId="0"/>
  </cellStyleXfs>
  <cellXfs count="19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6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6" fontId="0" fillId="0" borderId="3" xfId="0" applyNumberFormat="1" applyBorder="1"/>
    <xf numFmtId="0" fontId="3" fillId="0" borderId="4" xfId="0" applyFont="1" applyBorder="1" applyAlignment="1">
      <alignment wrapText="1"/>
    </xf>
    <xf numFmtId="6" fontId="3" fillId="0" borderId="3" xfId="0" applyNumberFormat="1" applyFont="1" applyBorder="1"/>
    <xf numFmtId="0" fontId="5" fillId="0" borderId="2" xfId="0" applyFont="1" applyBorder="1"/>
    <xf numFmtId="6" fontId="5" fillId="0" borderId="3" xfId="0" applyNumberFormat="1" applyFont="1" applyBorder="1"/>
    <xf numFmtId="17" fontId="0" fillId="0" borderId="0" xfId="0" applyNumberFormat="1" applyAlignment="1">
      <alignment wrapText="1"/>
    </xf>
    <xf numFmtId="0" fontId="0" fillId="0" borderId="4" xfId="0" applyBorder="1" applyAlignment="1">
      <alignment wrapText="1"/>
    </xf>
    <xf numFmtId="6" fontId="0" fillId="0" borderId="2" xfId="0" applyNumberFormat="1" applyBorder="1"/>
    <xf numFmtId="6" fontId="3" fillId="0" borderId="2" xfId="0" applyNumberFormat="1" applyFont="1" applyBorder="1"/>
    <xf numFmtId="0" fontId="0" fillId="0" borderId="5" xfId="0" applyBorder="1" applyAlignment="1">
      <alignment wrapText="1"/>
    </xf>
    <xf numFmtId="17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6" xfId="0" applyBorder="1"/>
    <xf numFmtId="0" fontId="0" fillId="0" borderId="5" xfId="0" applyBorder="1"/>
    <xf numFmtId="0" fontId="1" fillId="3" borderId="1" xfId="0" applyFont="1" applyFill="1" applyBorder="1" applyAlignment="1">
      <alignment horizontal="center"/>
    </xf>
    <xf numFmtId="8" fontId="0" fillId="0" borderId="1" xfId="0" applyNumberFormat="1" applyBorder="1"/>
    <xf numFmtId="0" fontId="1" fillId="0" borderId="0" xfId="0" applyFont="1" applyAlignment="1">
      <alignment wrapText="1"/>
    </xf>
    <xf numFmtId="0" fontId="0" fillId="4" borderId="1" xfId="0" applyFill="1" applyBorder="1" applyAlignment="1">
      <alignment wrapText="1"/>
    </xf>
    <xf numFmtId="6" fontId="0" fillId="0" borderId="0" xfId="0" applyNumberFormat="1"/>
    <xf numFmtId="0" fontId="0" fillId="5" borderId="1" xfId="0" applyFill="1" applyBorder="1" applyAlignment="1">
      <alignment wrapText="1"/>
    </xf>
    <xf numFmtId="6" fontId="0" fillId="5" borderId="1" xfId="0" applyNumberFormat="1" applyFill="1" applyBorder="1"/>
    <xf numFmtId="0" fontId="6" fillId="0" borderId="1" xfId="0" applyFont="1" applyBorder="1" applyAlignment="1">
      <alignment horizontal="left" vertical="center" wrapText="1"/>
    </xf>
    <xf numFmtId="0" fontId="0" fillId="6" borderId="1" xfId="0" applyFill="1" applyBorder="1"/>
    <xf numFmtId="0" fontId="0" fillId="6" borderId="5" xfId="0" applyFill="1" applyBorder="1"/>
    <xf numFmtId="6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3" borderId="1" xfId="0" applyFill="1" applyBorder="1"/>
    <xf numFmtId="0" fontId="0" fillId="3" borderId="1" xfId="0" applyFill="1" applyBorder="1" applyAlignment="1">
      <alignment horizontal="justify" vertical="center" wrapText="1"/>
    </xf>
    <xf numFmtId="0" fontId="0" fillId="3" borderId="1" xfId="0" applyFill="1" applyBorder="1" applyAlignment="1">
      <alignment wrapText="1"/>
    </xf>
    <xf numFmtId="6" fontId="0" fillId="3" borderId="1" xfId="0" applyNumberFormat="1" applyFill="1" applyBorder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5" xfId="0" applyFill="1" applyBorder="1" applyAlignment="1">
      <alignment wrapText="1"/>
    </xf>
    <xf numFmtId="6" fontId="0" fillId="3" borderId="3" xfId="0" applyNumberFormat="1" applyFill="1" applyBorder="1"/>
    <xf numFmtId="0" fontId="0" fillId="3" borderId="5" xfId="0" applyFill="1" applyBorder="1"/>
    <xf numFmtId="6" fontId="7" fillId="0" borderId="1" xfId="0" applyNumberFormat="1" applyFont="1" applyBorder="1"/>
    <xf numFmtId="6" fontId="10" fillId="0" borderId="1" xfId="0" applyNumberFormat="1" applyFont="1" applyBorder="1"/>
    <xf numFmtId="6" fontId="10" fillId="3" borderId="1" xfId="0" applyNumberFormat="1" applyFont="1" applyFill="1" applyBorder="1"/>
    <xf numFmtId="6" fontId="10" fillId="0" borderId="3" xfId="0" applyNumberFormat="1" applyFont="1" applyBorder="1"/>
    <xf numFmtId="6" fontId="11" fillId="0" borderId="3" xfId="0" applyNumberFormat="1" applyFont="1" applyBorder="1"/>
    <xf numFmtId="0" fontId="12" fillId="0" borderId="2" xfId="0" applyFont="1" applyBorder="1"/>
    <xf numFmtId="0" fontId="14" fillId="0" borderId="1" xfId="0" applyFont="1" applyBorder="1"/>
    <xf numFmtId="0" fontId="14" fillId="3" borderId="1" xfId="0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0" fontId="0" fillId="7" borderId="9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9" fillId="0" borderId="5" xfId="0" applyFont="1" applyBorder="1" applyAlignment="1">
      <alignment horizontal="left" vertical="center" wrapText="1"/>
    </xf>
    <xf numFmtId="0" fontId="0" fillId="6" borderId="0" xfId="0" applyFill="1"/>
    <xf numFmtId="0" fontId="18" fillId="0" borderId="7" xfId="0" applyFont="1" applyBorder="1"/>
    <xf numFmtId="0" fontId="18" fillId="0" borderId="8" xfId="0" applyFont="1" applyBorder="1" applyAlignment="1">
      <alignment wrapText="1"/>
    </xf>
    <xf numFmtId="0" fontId="18" fillId="0" borderId="8" xfId="0" applyFont="1" applyBorder="1"/>
    <xf numFmtId="0" fontId="18" fillId="0" borderId="9" xfId="0" applyFont="1" applyBorder="1"/>
    <xf numFmtId="0" fontId="18" fillId="0" borderId="0" xfId="0" applyFont="1"/>
    <xf numFmtId="0" fontId="18" fillId="0" borderId="14" xfId="0" applyFont="1" applyBorder="1"/>
    <xf numFmtId="0" fontId="19" fillId="0" borderId="0" xfId="0" applyFont="1" applyAlignment="1">
      <alignment wrapText="1"/>
    </xf>
    <xf numFmtId="0" fontId="18" fillId="0" borderId="13" xfId="0" applyFont="1" applyBorder="1"/>
    <xf numFmtId="0" fontId="18" fillId="0" borderId="0" xfId="0" applyFont="1" applyAlignment="1">
      <alignment wrapText="1"/>
    </xf>
    <xf numFmtId="0" fontId="21" fillId="0" borderId="1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0" xfId="0" applyFont="1" applyBorder="1"/>
    <xf numFmtId="0" fontId="21" fillId="0" borderId="6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1" fillId="0" borderId="15" xfId="0" applyFont="1" applyBorder="1"/>
    <xf numFmtId="0" fontId="21" fillId="0" borderId="23" xfId="0" applyFont="1" applyBorder="1"/>
    <xf numFmtId="0" fontId="22" fillId="0" borderId="6" xfId="0" applyFont="1" applyBorder="1" applyAlignment="1">
      <alignment wrapText="1"/>
    </xf>
    <xf numFmtId="0" fontId="22" fillId="0" borderId="18" xfId="0" applyFont="1" applyBorder="1" applyAlignment="1">
      <alignment wrapText="1"/>
    </xf>
    <xf numFmtId="0" fontId="18" fillId="0" borderId="20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44" fontId="18" fillId="0" borderId="15" xfId="1" applyFont="1" applyBorder="1" applyAlignment="1">
      <alignment horizontal="center" vertical="center"/>
    </xf>
    <xf numFmtId="44" fontId="18" fillId="0" borderId="23" xfId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44" fontId="18" fillId="0" borderId="27" xfId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4" fontId="18" fillId="0" borderId="28" xfId="1" applyFont="1" applyBorder="1" applyAlignment="1">
      <alignment horizontal="center" vertical="center"/>
    </xf>
    <xf numFmtId="44" fontId="18" fillId="0" borderId="24" xfId="1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44" fontId="18" fillId="0" borderId="29" xfId="1" applyFont="1" applyBorder="1" applyAlignment="1">
      <alignment horizontal="center" vertical="center"/>
    </xf>
    <xf numFmtId="44" fontId="21" fillId="0" borderId="31" xfId="1" applyFont="1" applyBorder="1" applyAlignment="1">
      <alignment horizontal="center" vertical="center"/>
    </xf>
    <xf numFmtId="0" fontId="18" fillId="0" borderId="10" xfId="0" applyFont="1" applyBorder="1"/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center" vertical="center"/>
    </xf>
    <xf numFmtId="44" fontId="18" fillId="0" borderId="30" xfId="1" applyFont="1" applyBorder="1" applyAlignment="1">
      <alignment horizontal="center" vertical="center"/>
    </xf>
    <xf numFmtId="44" fontId="18" fillId="0" borderId="8" xfId="1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44" fontId="23" fillId="0" borderId="0" xfId="1" applyFont="1" applyBorder="1" applyAlignment="1">
      <alignment horizontal="center" vertical="center"/>
    </xf>
    <xf numFmtId="44" fontId="18" fillId="0" borderId="0" xfId="1" applyFont="1" applyBorder="1" applyAlignment="1">
      <alignment horizontal="center" vertical="center"/>
    </xf>
    <xf numFmtId="44" fontId="18" fillId="0" borderId="0" xfId="1" applyFont="1" applyBorder="1"/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/>
    <xf numFmtId="0" fontId="24" fillId="0" borderId="6" xfId="0" applyFont="1" applyBorder="1" applyAlignment="1">
      <alignment horizontal="right"/>
    </xf>
    <xf numFmtId="0" fontId="26" fillId="0" borderId="6" xfId="0" applyFont="1" applyBorder="1" applyAlignment="1">
      <alignment horizontal="left"/>
    </xf>
    <xf numFmtId="0" fontId="26" fillId="0" borderId="6" xfId="0" applyFont="1" applyBorder="1" applyAlignment="1">
      <alignment horizontal="right"/>
    </xf>
    <xf numFmtId="0" fontId="27" fillId="0" borderId="25" xfId="0" applyFont="1" applyBorder="1"/>
    <xf numFmtId="1" fontId="25" fillId="0" borderId="15" xfId="0" applyNumberFormat="1" applyFont="1" applyBorder="1" applyAlignment="1">
      <alignment horizontal="center"/>
    </xf>
    <xf numFmtId="0" fontId="25" fillId="0" borderId="0" xfId="0" applyFont="1"/>
    <xf numFmtId="44" fontId="25" fillId="0" borderId="0" xfId="1" applyFont="1" applyBorder="1"/>
    <xf numFmtId="0" fontId="24" fillId="0" borderId="32" xfId="0" applyFont="1" applyBorder="1" applyAlignment="1">
      <alignment horizontal="center" vertical="center" wrapText="1"/>
    </xf>
    <xf numFmtId="0" fontId="24" fillId="0" borderId="23" xfId="0" applyFont="1" applyBorder="1"/>
    <xf numFmtId="44" fontId="24" fillId="0" borderId="23" xfId="1" applyFont="1" applyBorder="1"/>
    <xf numFmtId="44" fontId="25" fillId="0" borderId="32" xfId="1" applyFont="1" applyBorder="1"/>
    <xf numFmtId="44" fontId="24" fillId="0" borderId="31" xfId="1" applyFont="1" applyBorder="1"/>
    <xf numFmtId="44" fontId="25" fillId="0" borderId="27" xfId="1" applyFont="1" applyBorder="1"/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44" fontId="18" fillId="0" borderId="40" xfId="1" applyFont="1" applyBorder="1" applyAlignment="1">
      <alignment horizontal="center" vertical="center"/>
    </xf>
    <xf numFmtId="0" fontId="25" fillId="2" borderId="43" xfId="0" applyFont="1" applyFill="1" applyBorder="1"/>
    <xf numFmtId="44" fontId="25" fillId="2" borderId="44" xfId="0" applyNumberFormat="1" applyFont="1" applyFill="1" applyBorder="1"/>
    <xf numFmtId="164" fontId="27" fillId="8" borderId="0" xfId="2" applyFont="1" applyFill="1" applyAlignment="1">
      <alignment vertical="center"/>
    </xf>
    <xf numFmtId="164" fontId="29" fillId="8" borderId="0" xfId="2" applyFont="1" applyFill="1" applyAlignment="1">
      <alignment vertical="center"/>
    </xf>
    <xf numFmtId="164" fontId="27" fillId="8" borderId="14" xfId="2" applyFont="1" applyFill="1" applyBorder="1" applyAlignment="1">
      <alignment horizontal="center" vertical="center"/>
    </xf>
    <xf numFmtId="164" fontId="27" fillId="8" borderId="13" xfId="2" applyFont="1" applyFill="1" applyBorder="1" applyAlignment="1">
      <alignment vertical="center"/>
    </xf>
    <xf numFmtId="164" fontId="28" fillId="8" borderId="14" xfId="2" applyFont="1" applyFill="1" applyBorder="1" applyAlignment="1">
      <alignment horizontal="center" vertical="center"/>
    </xf>
    <xf numFmtId="164" fontId="29" fillId="8" borderId="14" xfId="2" applyFont="1" applyFill="1" applyBorder="1" applyAlignment="1">
      <alignment horizontal="centerContinuous" vertical="center"/>
    </xf>
    <xf numFmtId="164" fontId="29" fillId="8" borderId="13" xfId="2" applyFont="1" applyFill="1" applyBorder="1" applyAlignment="1">
      <alignment horizontal="centerContinuous" vertical="center"/>
    </xf>
    <xf numFmtId="164" fontId="30" fillId="8" borderId="14" xfId="2" applyFont="1" applyFill="1" applyBorder="1" applyAlignment="1">
      <alignment horizontal="left" vertical="center"/>
    </xf>
    <xf numFmtId="164" fontId="26" fillId="8" borderId="13" xfId="2" applyFont="1" applyFill="1" applyBorder="1" applyAlignment="1">
      <alignment vertical="center"/>
    </xf>
    <xf numFmtId="164" fontId="28" fillId="8" borderId="13" xfId="2" applyFont="1" applyFill="1" applyBorder="1" applyAlignment="1">
      <alignment vertical="center" wrapText="1"/>
    </xf>
    <xf numFmtId="164" fontId="28" fillId="8" borderId="0" xfId="2" applyFont="1" applyFill="1" applyAlignment="1">
      <alignment vertical="center" wrapText="1"/>
    </xf>
    <xf numFmtId="164" fontId="32" fillId="8" borderId="13" xfId="2" applyFont="1" applyFill="1" applyBorder="1" applyAlignment="1">
      <alignment horizontal="centerContinuous" vertical="center"/>
    </xf>
    <xf numFmtId="164" fontId="33" fillId="9" borderId="13" xfId="2" applyFont="1" applyFill="1" applyBorder="1" applyAlignment="1" applyProtection="1">
      <alignment horizontal="left" vertical="center"/>
      <protection locked="0"/>
    </xf>
    <xf numFmtId="164" fontId="30" fillId="8" borderId="14" xfId="2" applyFont="1" applyFill="1" applyBorder="1" applyAlignment="1">
      <alignment horizontal="left" vertical="center" wrapText="1"/>
    </xf>
    <xf numFmtId="164" fontId="30" fillId="9" borderId="13" xfId="2" applyFont="1" applyFill="1" applyBorder="1" applyAlignment="1">
      <alignment horizontal="left" vertical="center"/>
    </xf>
    <xf numFmtId="164" fontId="28" fillId="8" borderId="14" xfId="2" applyFont="1" applyFill="1" applyBorder="1" applyAlignment="1">
      <alignment vertical="center" wrapText="1"/>
    </xf>
    <xf numFmtId="164" fontId="28" fillId="8" borderId="13" xfId="2" applyFont="1" applyFill="1" applyBorder="1" applyAlignment="1">
      <alignment vertical="center"/>
    </xf>
    <xf numFmtId="164" fontId="30" fillId="8" borderId="14" xfId="2" applyFont="1" applyFill="1" applyBorder="1" applyAlignment="1">
      <alignment vertical="center"/>
    </xf>
    <xf numFmtId="164" fontId="30" fillId="8" borderId="14" xfId="2" applyFont="1" applyFill="1" applyBorder="1" applyAlignment="1">
      <alignment horizontal="center" vertical="center"/>
    </xf>
    <xf numFmtId="165" fontId="34" fillId="9" borderId="13" xfId="2" applyNumberFormat="1" applyFont="1" applyFill="1" applyBorder="1" applyAlignment="1">
      <alignment horizontal="justify" vertical="center"/>
    </xf>
    <xf numFmtId="164" fontId="17" fillId="8" borderId="14" xfId="2" applyFont="1" applyFill="1" applyBorder="1" applyAlignment="1">
      <alignment vertical="top"/>
    </xf>
    <xf numFmtId="164" fontId="35" fillId="8" borderId="13" xfId="2" applyFont="1" applyFill="1" applyBorder="1" applyAlignment="1">
      <alignment horizontal="justify" vertical="center"/>
    </xf>
    <xf numFmtId="164" fontId="26" fillId="8" borderId="14" xfId="2" applyFont="1" applyFill="1" applyBorder="1" applyAlignment="1">
      <alignment horizontal="left" vertical="center"/>
    </xf>
    <xf numFmtId="164" fontId="17" fillId="8" borderId="13" xfId="2" applyFont="1" applyFill="1" applyBorder="1" applyAlignment="1">
      <alignment vertical="center"/>
    </xf>
    <xf numFmtId="164" fontId="27" fillId="8" borderId="14" xfId="2" applyFont="1" applyFill="1" applyBorder="1" applyAlignment="1">
      <alignment vertical="center"/>
    </xf>
    <xf numFmtId="14" fontId="33" fillId="9" borderId="13" xfId="2" applyNumberFormat="1" applyFont="1" applyFill="1" applyBorder="1" applyAlignment="1" applyProtection="1">
      <alignment horizontal="left" vertical="center"/>
      <protection locked="0"/>
    </xf>
    <xf numFmtId="164" fontId="17" fillId="8" borderId="10" xfId="2" applyFont="1" applyFill="1" applyBorder="1" applyAlignment="1">
      <alignment vertical="center"/>
    </xf>
    <xf numFmtId="164" fontId="17" fillId="8" borderId="12" xfId="2" applyFont="1" applyFill="1" applyBorder="1" applyAlignment="1">
      <alignment vertical="center"/>
    </xf>
    <xf numFmtId="164" fontId="31" fillId="8" borderId="13" xfId="2" applyFont="1" applyFill="1" applyBorder="1" applyAlignment="1" applyProtection="1">
      <alignment horizontal="left" vertical="center"/>
      <protection locked="0"/>
    </xf>
    <xf numFmtId="0" fontId="21" fillId="0" borderId="14" xfId="0" applyFont="1" applyBorder="1"/>
    <xf numFmtId="0" fontId="21" fillId="0" borderId="0" xfId="0" applyFont="1"/>
    <xf numFmtId="0" fontId="24" fillId="0" borderId="4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5" fillId="2" borderId="46" xfId="0" applyFont="1" applyFill="1" applyBorder="1" applyAlignment="1">
      <alignment horizontal="center"/>
    </xf>
    <xf numFmtId="1" fontId="25" fillId="0" borderId="20" xfId="0" applyNumberFormat="1" applyFont="1" applyBorder="1" applyAlignment="1">
      <alignment horizontal="center"/>
    </xf>
    <xf numFmtId="1" fontId="25" fillId="0" borderId="26" xfId="0" applyNumberFormat="1" applyFont="1" applyBorder="1" applyAlignment="1">
      <alignment horizontal="center"/>
    </xf>
    <xf numFmtId="44" fontId="18" fillId="0" borderId="39" xfId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28" fillId="8" borderId="7" xfId="2" applyNumberFormat="1" applyFont="1" applyFill="1" applyBorder="1" applyAlignment="1">
      <alignment horizontal="center" vertical="center"/>
    </xf>
    <xf numFmtId="0" fontId="28" fillId="8" borderId="9" xfId="2" applyNumberFormat="1" applyFont="1" applyFill="1" applyBorder="1" applyAlignment="1">
      <alignment horizontal="center" vertical="center"/>
    </xf>
    <xf numFmtId="164" fontId="28" fillId="8" borderId="14" xfId="2" applyFont="1" applyFill="1" applyBorder="1" applyAlignment="1">
      <alignment horizontal="center" vertical="center"/>
    </xf>
    <xf numFmtId="164" fontId="28" fillId="8" borderId="13" xfId="2" applyFont="1" applyFill="1" applyBorder="1" applyAlignment="1">
      <alignment horizontal="center" vertical="center"/>
    </xf>
    <xf numFmtId="164" fontId="29" fillId="8" borderId="14" xfId="2" applyFont="1" applyFill="1" applyBorder="1" applyAlignment="1">
      <alignment horizontal="center" vertical="center"/>
    </xf>
    <xf numFmtId="164" fontId="29" fillId="8" borderId="13" xfId="2" applyFont="1" applyFill="1" applyBorder="1" applyAlignment="1">
      <alignment horizontal="center" vertical="center"/>
    </xf>
    <xf numFmtId="165" fontId="36" fillId="9" borderId="13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0" fillId="10" borderId="34" xfId="0" applyFont="1" applyFill="1" applyBorder="1" applyAlignment="1">
      <alignment horizontal="left"/>
    </xf>
    <xf numFmtId="0" fontId="20" fillId="10" borderId="35" xfId="0" applyFont="1" applyFill="1" applyBorder="1" applyAlignment="1">
      <alignment horizontal="left"/>
    </xf>
    <xf numFmtId="0" fontId="20" fillId="10" borderId="33" xfId="0" applyFont="1" applyFill="1" applyBorder="1" applyAlignment="1">
      <alignment horizontal="left"/>
    </xf>
    <xf numFmtId="1" fontId="25" fillId="0" borderId="47" xfId="0" applyNumberFormat="1" applyFont="1" applyBorder="1" applyAlignment="1">
      <alignment horizontal="center"/>
    </xf>
    <xf numFmtId="0" fontId="24" fillId="0" borderId="41" xfId="0" applyFont="1" applyBorder="1" applyAlignment="1">
      <alignment horizontal="right"/>
    </xf>
    <xf numFmtId="44" fontId="24" fillId="0" borderId="42" xfId="1" applyFont="1" applyBorder="1"/>
  </cellXfs>
  <cellStyles count="3">
    <cellStyle name="Currency" xfId="1" builtinId="4"/>
    <cellStyle name="Normal" xfId="0" builtinId="0"/>
    <cellStyle name="Normal 2 11" xfId="2" xr:uid="{2D04D239-3F5F-437B-A725-D6E5FD515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1513416</xdr:colOff>
      <xdr:row>1</xdr:row>
      <xdr:rowOff>31750</xdr:rowOff>
    </xdr:from>
    <xdr:to>
      <xdr:col>2</xdr:col>
      <xdr:colOff>2827911</xdr:colOff>
      <xdr:row>4</xdr:row>
      <xdr:rowOff>46832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066449-5038-4397-8000-69B6C82919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9716" y="222250"/>
          <a:ext cx="1314495" cy="574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3064933</xdr:colOff>
      <xdr:row>0</xdr:row>
      <xdr:rowOff>135467</xdr:rowOff>
    </xdr:from>
    <xdr:to>
      <xdr:col>2</xdr:col>
      <xdr:colOff>1138811</xdr:colOff>
      <xdr:row>3</xdr:row>
      <xdr:rowOff>162984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A3981-D127-4C48-9462-70C9730224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98433" y="135467"/>
          <a:ext cx="1312378" cy="588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470647</xdr:colOff>
      <xdr:row>1</xdr:row>
      <xdr:rowOff>10583</xdr:rowOff>
    </xdr:from>
    <xdr:to>
      <xdr:col>5</xdr:col>
      <xdr:colOff>705970</xdr:colOff>
      <xdr:row>4</xdr:row>
      <xdr:rowOff>31749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EF10D-DF5F-43CF-BA5B-B2AE7F2588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70912" y="201083"/>
          <a:ext cx="1411941" cy="626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15CB-D8EF-4B4A-94E8-0749C6BD6C38}">
  <dimension ref="A1:L142"/>
  <sheetViews>
    <sheetView zoomScale="90" zoomScaleNormal="90" workbookViewId="0">
      <selection activeCell="L142" sqref="L142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6" width="23.5703125" customWidth="1"/>
    <col min="7" max="7" width="25" customWidth="1"/>
    <col min="10" max="10" width="19.140625" customWidth="1"/>
    <col min="12" max="12" width="19" customWidth="1"/>
  </cols>
  <sheetData>
    <row r="1" spans="1:7" x14ac:dyDescent="0.25">
      <c r="A1" s="172" t="s">
        <v>198</v>
      </c>
      <c r="B1" s="172"/>
      <c r="C1" s="172"/>
      <c r="D1" s="172"/>
      <c r="E1" s="172"/>
      <c r="F1" s="172"/>
      <c r="G1" s="172"/>
    </row>
    <row r="2" spans="1:7" x14ac:dyDescent="0.25">
      <c r="A2" s="172"/>
      <c r="B2" s="172"/>
      <c r="C2" s="172"/>
      <c r="D2" s="172"/>
      <c r="E2" s="172"/>
      <c r="F2" s="172"/>
      <c r="G2" s="172"/>
    </row>
    <row r="3" spans="1:7" x14ac:dyDescent="0.25">
      <c r="A3" s="172"/>
      <c r="B3" s="172"/>
      <c r="C3" s="172"/>
      <c r="D3" s="172"/>
      <c r="E3" s="172"/>
      <c r="F3" s="172"/>
      <c r="G3" s="172"/>
    </row>
    <row r="4" spans="1:7" x14ac:dyDescent="0.25">
      <c r="A4" s="172"/>
      <c r="B4" s="172"/>
      <c r="C4" s="172"/>
      <c r="D4" s="172"/>
      <c r="E4" s="172"/>
      <c r="F4" s="172"/>
      <c r="G4" s="172"/>
    </row>
    <row r="5" spans="1:7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</v>
      </c>
      <c r="F5" s="9" t="s">
        <v>36</v>
      </c>
      <c r="G5" s="9" t="s">
        <v>3</v>
      </c>
    </row>
    <row r="6" spans="1:7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1">
        <v>100</v>
      </c>
      <c r="F6" s="1"/>
      <c r="G6" s="8">
        <f>D6*E6</f>
        <v>42700</v>
      </c>
    </row>
    <row r="7" spans="1:7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E7" s="1">
        <v>50</v>
      </c>
      <c r="F7" s="1"/>
      <c r="G7" s="8">
        <f t="shared" ref="G7:G69" si="0">D7*E7</f>
        <v>49950</v>
      </c>
    </row>
    <row r="8" spans="1:7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>
        <v>5</v>
      </c>
      <c r="F8" s="1"/>
      <c r="G8" s="8">
        <f t="shared" si="0"/>
        <v>2745</v>
      </c>
    </row>
    <row r="9" spans="1:7" s="46" customFormat="1" x14ac:dyDescent="0.25">
      <c r="A9" s="42">
        <v>4</v>
      </c>
      <c r="B9" s="44" t="s">
        <v>143</v>
      </c>
      <c r="C9" s="47" t="s">
        <v>145</v>
      </c>
      <c r="D9" s="45">
        <f>'Operations &amp; Maintenance'!D9</f>
        <v>1250</v>
      </c>
      <c r="E9" s="42">
        <v>5</v>
      </c>
      <c r="F9" s="42"/>
      <c r="G9" s="45">
        <f t="shared" si="0"/>
        <v>6250</v>
      </c>
    </row>
    <row r="10" spans="1:7" x14ac:dyDescent="0.25">
      <c r="A10" s="1">
        <v>5</v>
      </c>
      <c r="B10" s="5" t="s">
        <v>144</v>
      </c>
      <c r="C10" s="6" t="s">
        <v>141</v>
      </c>
      <c r="D10" s="8">
        <f>'Operations &amp; Maintenance'!D10</f>
        <v>1325</v>
      </c>
      <c r="E10" s="1">
        <v>30</v>
      </c>
      <c r="F10" s="1"/>
      <c r="G10" s="8">
        <f t="shared" si="0"/>
        <v>39750</v>
      </c>
    </row>
    <row r="11" spans="1:7" x14ac:dyDescent="0.25">
      <c r="A11" s="1">
        <v>6</v>
      </c>
      <c r="B11" s="5" t="s">
        <v>140</v>
      </c>
      <c r="C11" s="6" t="s">
        <v>148</v>
      </c>
      <c r="D11" s="8">
        <f>'Operations &amp; Maintenance'!D11</f>
        <v>1726</v>
      </c>
      <c r="E11" s="1">
        <v>5</v>
      </c>
      <c r="F11" s="1"/>
      <c r="G11" s="8">
        <f t="shared" si="0"/>
        <v>8630</v>
      </c>
    </row>
    <row r="12" spans="1:7" x14ac:dyDescent="0.25">
      <c r="A12" s="1">
        <v>7</v>
      </c>
      <c r="B12" s="5" t="s">
        <v>144</v>
      </c>
      <c r="C12" s="6" t="s">
        <v>142</v>
      </c>
      <c r="D12" s="8">
        <f>'Operations &amp; Maintenance'!D12</f>
        <v>135</v>
      </c>
      <c r="E12" s="1"/>
      <c r="F12" s="1"/>
      <c r="G12" s="8">
        <f t="shared" si="0"/>
        <v>0</v>
      </c>
    </row>
    <row r="13" spans="1:7" s="46" customFormat="1" x14ac:dyDescent="0.25">
      <c r="A13" s="42">
        <v>8</v>
      </c>
      <c r="B13" s="44" t="s">
        <v>147</v>
      </c>
      <c r="C13" s="47" t="s">
        <v>146</v>
      </c>
      <c r="D13" s="45">
        <f>'Operations &amp; Maintenance'!D13</f>
        <v>79</v>
      </c>
      <c r="E13" s="42"/>
      <c r="F13" s="42"/>
      <c r="G13" s="45">
        <f t="shared" si="0"/>
        <v>0</v>
      </c>
    </row>
    <row r="14" spans="1:7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100</v>
      </c>
      <c r="F14" s="1"/>
      <c r="G14" s="8">
        <f t="shared" si="0"/>
        <v>14800</v>
      </c>
    </row>
    <row r="15" spans="1:7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>
        <v>100</v>
      </c>
      <c r="F15" s="1"/>
      <c r="G15" s="8">
        <f t="shared" si="0"/>
        <v>23900</v>
      </c>
    </row>
    <row r="16" spans="1:7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100</v>
      </c>
      <c r="F16" s="1"/>
      <c r="G16" s="8">
        <f t="shared" si="0"/>
        <v>2900</v>
      </c>
    </row>
    <row r="17" spans="1:7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>
        <v>50</v>
      </c>
      <c r="F17" s="1"/>
      <c r="G17" s="8">
        <f t="shared" si="0"/>
        <v>1950</v>
      </c>
    </row>
    <row r="18" spans="1:7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/>
      <c r="F18" s="1"/>
      <c r="G18" s="8">
        <f t="shared" si="0"/>
        <v>0</v>
      </c>
    </row>
    <row r="19" spans="1:7" x14ac:dyDescent="0.25">
      <c r="A19" s="1">
        <v>14</v>
      </c>
      <c r="B19" s="5" t="s">
        <v>149</v>
      </c>
      <c r="C19" s="6" t="s">
        <v>164</v>
      </c>
      <c r="D19" s="8">
        <f>'Operations &amp; Maintenance'!D19</f>
        <v>115.9</v>
      </c>
      <c r="E19" s="1">
        <v>100</v>
      </c>
      <c r="F19" s="1"/>
      <c r="G19" s="8">
        <f t="shared" si="0"/>
        <v>11590</v>
      </c>
    </row>
    <row r="20" spans="1:7" x14ac:dyDescent="0.25">
      <c r="A20" s="1">
        <v>15</v>
      </c>
      <c r="B20" s="5" t="s">
        <v>163</v>
      </c>
      <c r="C20" s="17" t="s">
        <v>167</v>
      </c>
      <c r="D20" s="8">
        <f>'Operations &amp; Maintenance'!D20</f>
        <v>149</v>
      </c>
      <c r="E20" s="1">
        <v>100</v>
      </c>
      <c r="F20" s="1"/>
      <c r="G20" s="8">
        <f t="shared" si="0"/>
        <v>14900</v>
      </c>
    </row>
    <row r="21" spans="1:7" x14ac:dyDescent="0.25">
      <c r="A21" s="1">
        <v>16</v>
      </c>
      <c r="B21" s="5" t="s">
        <v>163</v>
      </c>
      <c r="C21" s="6" t="s">
        <v>168</v>
      </c>
      <c r="D21" s="8">
        <f>'Operations &amp; Maintenance'!D21</f>
        <v>173</v>
      </c>
      <c r="E21" s="1"/>
      <c r="F21" s="1"/>
      <c r="G21" s="8">
        <f t="shared" si="0"/>
        <v>0</v>
      </c>
    </row>
    <row r="22" spans="1:7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>
        <v>50</v>
      </c>
      <c r="F22" s="1"/>
      <c r="G22" s="8">
        <f t="shared" si="0"/>
        <v>2450</v>
      </c>
    </row>
    <row r="23" spans="1:7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30</v>
      </c>
      <c r="F23" s="1"/>
      <c r="G23" s="8">
        <f t="shared" si="0"/>
        <v>6870</v>
      </c>
    </row>
    <row r="24" spans="1:7" s="46" customFormat="1" x14ac:dyDescent="0.25">
      <c r="A24" s="42">
        <v>19</v>
      </c>
      <c r="B24" s="44" t="s">
        <v>121</v>
      </c>
      <c r="C24" s="47" t="s">
        <v>125</v>
      </c>
      <c r="D24" s="45">
        <f>'Operations &amp; Maintenance'!D24</f>
        <v>1099</v>
      </c>
      <c r="E24" s="42"/>
      <c r="F24" s="42"/>
      <c r="G24" s="45">
        <f t="shared" si="0"/>
        <v>0</v>
      </c>
    </row>
    <row r="25" spans="1:7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>
        <v>10</v>
      </c>
      <c r="F25" s="1"/>
      <c r="G25" s="8">
        <f t="shared" si="0"/>
        <v>24990</v>
      </c>
    </row>
    <row r="26" spans="1:7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>
        <v>5</v>
      </c>
      <c r="F26" s="1"/>
      <c r="G26" s="8">
        <f t="shared" si="0"/>
        <v>2995</v>
      </c>
    </row>
    <row r="27" spans="1:7" s="46" customFormat="1" x14ac:dyDescent="0.25">
      <c r="A27" s="42">
        <v>22</v>
      </c>
      <c r="B27" s="44" t="s">
        <v>10</v>
      </c>
      <c r="C27" s="44" t="s">
        <v>30</v>
      </c>
      <c r="D27" s="45">
        <f>'Operations &amp; Maintenance'!D27</f>
        <v>54</v>
      </c>
      <c r="E27" s="42">
        <v>50</v>
      </c>
      <c r="F27" s="42"/>
      <c r="G27" s="45">
        <f t="shared" si="0"/>
        <v>2700</v>
      </c>
    </row>
    <row r="28" spans="1:7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>
        <v>50</v>
      </c>
      <c r="F28" s="1"/>
      <c r="G28" s="8">
        <f t="shared" si="0"/>
        <v>1750</v>
      </c>
    </row>
    <row r="29" spans="1:7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50</v>
      </c>
      <c r="F29" s="1"/>
      <c r="G29" s="8">
        <f t="shared" si="0"/>
        <v>1199.5</v>
      </c>
    </row>
    <row r="30" spans="1:7" s="46" customFormat="1" x14ac:dyDescent="0.25">
      <c r="A30" s="42">
        <v>25</v>
      </c>
      <c r="B30" s="44" t="s">
        <v>24</v>
      </c>
      <c r="C30" s="44" t="s">
        <v>25</v>
      </c>
      <c r="D30" s="45">
        <f>'Operations &amp; Maintenance'!D30</f>
        <v>106</v>
      </c>
      <c r="E30" s="42">
        <v>50</v>
      </c>
      <c r="F30" s="42"/>
      <c r="G30" s="45">
        <f t="shared" si="0"/>
        <v>5300</v>
      </c>
    </row>
    <row r="31" spans="1:7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/>
      <c r="F31" s="1"/>
      <c r="G31" s="8">
        <f t="shared" si="0"/>
        <v>0</v>
      </c>
    </row>
    <row r="32" spans="1:7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1">
        <v>5</v>
      </c>
      <c r="F32" s="1"/>
      <c r="G32" s="8">
        <f t="shared" si="0"/>
        <v>1745</v>
      </c>
    </row>
    <row r="33" spans="1:7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5</v>
      </c>
      <c r="F33" s="1"/>
      <c r="G33" s="8">
        <f t="shared" si="0"/>
        <v>1320</v>
      </c>
    </row>
    <row r="34" spans="1:7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5</v>
      </c>
      <c r="F34" s="1"/>
      <c r="G34" s="8">
        <f t="shared" si="0"/>
        <v>1100</v>
      </c>
    </row>
    <row r="35" spans="1:7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>
        <v>15</v>
      </c>
      <c r="F35" s="1"/>
      <c r="G35" s="8">
        <f t="shared" si="0"/>
        <v>1185</v>
      </c>
    </row>
    <row r="36" spans="1:7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>
        <v>15</v>
      </c>
      <c r="F36" s="1"/>
      <c r="G36" s="8">
        <f t="shared" si="0"/>
        <v>1785</v>
      </c>
    </row>
    <row r="37" spans="1:7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15</v>
      </c>
      <c r="F37" s="1"/>
      <c r="G37" s="8">
        <f t="shared" si="0"/>
        <v>2280</v>
      </c>
    </row>
    <row r="38" spans="1:7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15</v>
      </c>
      <c r="F38" s="1"/>
      <c r="G38" s="8">
        <f t="shared" si="0"/>
        <v>5310</v>
      </c>
    </row>
    <row r="39" spans="1:7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>
        <v>1</v>
      </c>
      <c r="F39" s="1"/>
      <c r="G39" s="8">
        <f t="shared" si="0"/>
        <v>1199</v>
      </c>
    </row>
    <row r="40" spans="1:7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>
        <v>15</v>
      </c>
      <c r="F40" s="1"/>
      <c r="G40" s="8">
        <f t="shared" si="0"/>
        <v>2685</v>
      </c>
    </row>
    <row r="41" spans="1:7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>
        <v>15</v>
      </c>
      <c r="F41" s="1"/>
      <c r="G41" s="8">
        <f t="shared" si="0"/>
        <v>3435</v>
      </c>
    </row>
    <row r="42" spans="1:7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>
        <v>15</v>
      </c>
      <c r="F42" s="1"/>
      <c r="G42" s="8">
        <f t="shared" si="0"/>
        <v>2850</v>
      </c>
    </row>
    <row r="43" spans="1:7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>
        <v>15</v>
      </c>
      <c r="F43" s="1"/>
      <c r="G43" s="8">
        <f t="shared" si="0"/>
        <v>3300</v>
      </c>
    </row>
    <row r="44" spans="1:7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/>
      <c r="F44" s="1"/>
      <c r="G44" s="8">
        <f t="shared" si="0"/>
        <v>0</v>
      </c>
    </row>
    <row r="45" spans="1:7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>
        <v>15</v>
      </c>
      <c r="F45" s="1"/>
      <c r="G45" s="8">
        <f t="shared" si="0"/>
        <v>5850</v>
      </c>
    </row>
    <row r="46" spans="1:7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>
        <v>20</v>
      </c>
      <c r="F46" s="1"/>
      <c r="G46" s="8">
        <f t="shared" si="0"/>
        <v>6820</v>
      </c>
    </row>
    <row r="47" spans="1:7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</v>
      </c>
      <c r="F47" s="1"/>
      <c r="G47" s="8">
        <f t="shared" si="0"/>
        <v>2500</v>
      </c>
    </row>
    <row r="48" spans="1:7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200</v>
      </c>
      <c r="F48" s="1"/>
      <c r="G48" s="8">
        <f t="shared" si="0"/>
        <v>21000</v>
      </c>
    </row>
    <row r="49" spans="1:7" s="46" customFormat="1" x14ac:dyDescent="0.25">
      <c r="A49" s="42">
        <v>45</v>
      </c>
      <c r="B49" s="43" t="s">
        <v>14</v>
      </c>
      <c r="C49" s="44" t="s">
        <v>54</v>
      </c>
      <c r="D49" s="45">
        <f>'Operations &amp; Maintenance'!D49</f>
        <v>29</v>
      </c>
      <c r="E49" s="42">
        <v>10</v>
      </c>
      <c r="F49" s="42"/>
      <c r="G49" s="45">
        <f t="shared" si="0"/>
        <v>290</v>
      </c>
    </row>
    <row r="50" spans="1:7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>
        <v>3</v>
      </c>
      <c r="F50" s="1"/>
      <c r="G50" s="8">
        <f t="shared" si="0"/>
        <v>495</v>
      </c>
    </row>
    <row r="51" spans="1:7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20</v>
      </c>
      <c r="F51" s="1"/>
      <c r="G51" s="8">
        <f t="shared" si="0"/>
        <v>1980</v>
      </c>
    </row>
    <row r="52" spans="1:7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1">
        <v>100</v>
      </c>
      <c r="F52" s="1"/>
      <c r="G52" s="8">
        <f t="shared" si="0"/>
        <v>35900</v>
      </c>
    </row>
    <row r="53" spans="1:7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1">
        <v>50</v>
      </c>
      <c r="F53" s="1"/>
      <c r="G53" s="8">
        <f t="shared" si="0"/>
        <v>17950</v>
      </c>
    </row>
    <row r="54" spans="1:7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1">
        <v>150</v>
      </c>
      <c r="F54" s="1"/>
      <c r="G54" s="8">
        <f t="shared" si="0"/>
        <v>53850</v>
      </c>
    </row>
    <row r="55" spans="1:7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1">
        <v>100</v>
      </c>
      <c r="F55" s="1"/>
      <c r="G55" s="8">
        <f t="shared" si="0"/>
        <v>39500</v>
      </c>
    </row>
    <row r="56" spans="1:7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1">
        <v>100</v>
      </c>
      <c r="F56" s="1"/>
      <c r="G56" s="8">
        <f t="shared" si="0"/>
        <v>35200</v>
      </c>
    </row>
    <row r="57" spans="1:7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1">
        <v>150</v>
      </c>
      <c r="F57" s="1"/>
      <c r="G57" s="8">
        <f t="shared" si="0"/>
        <v>59250</v>
      </c>
    </row>
    <row r="58" spans="1:7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1">
        <v>150</v>
      </c>
      <c r="F58" s="1"/>
      <c r="G58" s="8">
        <f t="shared" si="0"/>
        <v>84750</v>
      </c>
    </row>
    <row r="59" spans="1:7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1">
        <v>150</v>
      </c>
      <c r="F59" s="1"/>
      <c r="G59" s="8">
        <f t="shared" si="0"/>
        <v>56850</v>
      </c>
    </row>
    <row r="60" spans="1:7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1">
        <v>100</v>
      </c>
      <c r="F60" s="1"/>
      <c r="G60" s="8">
        <f t="shared" si="0"/>
        <v>37900</v>
      </c>
    </row>
    <row r="61" spans="1:7" s="46" customFormat="1" x14ac:dyDescent="0.25">
      <c r="A61" s="42">
        <v>57</v>
      </c>
      <c r="B61" s="43" t="s">
        <v>98</v>
      </c>
      <c r="C61" s="44" t="s">
        <v>96</v>
      </c>
      <c r="D61" s="45">
        <f>'Operations &amp; Maintenance'!D61</f>
        <v>79</v>
      </c>
      <c r="E61" s="42"/>
      <c r="F61" s="42"/>
      <c r="G61" s="45">
        <f t="shared" si="0"/>
        <v>0</v>
      </c>
    </row>
    <row r="62" spans="1:7" s="46" customFormat="1" x14ac:dyDescent="0.25">
      <c r="A62" s="42">
        <v>58</v>
      </c>
      <c r="B62" s="43" t="s">
        <v>99</v>
      </c>
      <c r="C62" s="44" t="s">
        <v>97</v>
      </c>
      <c r="D62" s="45">
        <f>'Operations &amp; Maintenance'!D62</f>
        <v>79</v>
      </c>
      <c r="E62" s="42">
        <v>10</v>
      </c>
      <c r="F62" s="42"/>
      <c r="G62" s="45">
        <f t="shared" si="0"/>
        <v>790</v>
      </c>
    </row>
    <row r="63" spans="1:7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1">
        <v>100</v>
      </c>
      <c r="F63" s="1"/>
      <c r="G63" s="8">
        <f t="shared" si="0"/>
        <v>5300</v>
      </c>
    </row>
    <row r="64" spans="1:7" s="46" customFormat="1" ht="15.75" customHeight="1" x14ac:dyDescent="0.25">
      <c r="A64" s="42">
        <v>60</v>
      </c>
      <c r="B64" s="44" t="s">
        <v>81</v>
      </c>
      <c r="C64" s="44" t="s">
        <v>79</v>
      </c>
      <c r="D64" s="45">
        <f>'Operations &amp; Maintenance'!D64</f>
        <v>170</v>
      </c>
      <c r="E64" s="42">
        <v>100</v>
      </c>
      <c r="F64" s="42"/>
      <c r="G64" s="45">
        <f t="shared" si="0"/>
        <v>17000</v>
      </c>
    </row>
    <row r="65" spans="1:7" s="46" customFormat="1" x14ac:dyDescent="0.25">
      <c r="A65" s="42">
        <v>61</v>
      </c>
      <c r="B65" s="44" t="s">
        <v>80</v>
      </c>
      <c r="C65" s="44" t="s">
        <v>82</v>
      </c>
      <c r="D65" s="45">
        <f>'Operations &amp; Maintenance'!D65</f>
        <v>70</v>
      </c>
      <c r="E65" s="42">
        <v>100</v>
      </c>
      <c r="F65" s="42"/>
      <c r="G65" s="45">
        <f t="shared" si="0"/>
        <v>7000</v>
      </c>
    </row>
    <row r="66" spans="1:7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1">
        <v>100</v>
      </c>
      <c r="F66" s="1"/>
      <c r="G66" s="8">
        <f t="shared" si="0"/>
        <v>18900</v>
      </c>
    </row>
    <row r="67" spans="1:7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1">
        <v>10</v>
      </c>
      <c r="F67" s="1"/>
      <c r="G67" s="8">
        <f t="shared" si="0"/>
        <v>740</v>
      </c>
    </row>
    <row r="68" spans="1:7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1">
        <v>15</v>
      </c>
      <c r="F68" s="1"/>
      <c r="G68" s="8">
        <f t="shared" si="0"/>
        <v>2085</v>
      </c>
    </row>
    <row r="69" spans="1:7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1">
        <v>50</v>
      </c>
      <c r="F69" s="1"/>
      <c r="G69" s="8">
        <f t="shared" si="0"/>
        <v>6450</v>
      </c>
    </row>
    <row r="70" spans="1:7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1">
        <v>100</v>
      </c>
      <c r="F70" s="1"/>
      <c r="G70" s="8">
        <f t="shared" ref="G70:G130" si="1">D70*E70</f>
        <v>32000</v>
      </c>
    </row>
    <row r="71" spans="1:7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1">
        <v>200</v>
      </c>
      <c r="F71" s="1"/>
      <c r="G71" s="8">
        <f t="shared" si="1"/>
        <v>56000</v>
      </c>
    </row>
    <row r="72" spans="1:7" s="46" customFormat="1" x14ac:dyDescent="0.25">
      <c r="A72" s="42">
        <v>68</v>
      </c>
      <c r="B72" s="44" t="s">
        <v>56</v>
      </c>
      <c r="C72" s="44" t="s">
        <v>60</v>
      </c>
      <c r="D72" s="45">
        <f>'Operations &amp; Maintenance'!D72</f>
        <v>24</v>
      </c>
      <c r="E72" s="42">
        <v>20</v>
      </c>
      <c r="F72" s="42"/>
      <c r="G72" s="45">
        <f t="shared" si="1"/>
        <v>480</v>
      </c>
    </row>
    <row r="73" spans="1:7" s="46" customFormat="1" x14ac:dyDescent="0.25">
      <c r="A73" s="42">
        <v>70</v>
      </c>
      <c r="B73" s="44" t="s">
        <v>56</v>
      </c>
      <c r="C73" s="44" t="s">
        <v>59</v>
      </c>
      <c r="D73" s="45">
        <f>'Operations &amp; Maintenance'!D73</f>
        <v>14</v>
      </c>
      <c r="E73" s="42"/>
      <c r="F73" s="42"/>
      <c r="G73" s="45">
        <f t="shared" si="1"/>
        <v>0</v>
      </c>
    </row>
    <row r="74" spans="1:7" s="46" customFormat="1" x14ac:dyDescent="0.25">
      <c r="A74" s="42">
        <v>71</v>
      </c>
      <c r="B74" s="44" t="s">
        <v>56</v>
      </c>
      <c r="C74" s="44" t="s">
        <v>58</v>
      </c>
      <c r="D74" s="45">
        <f>'Operations &amp; Maintenance'!D74</f>
        <v>34</v>
      </c>
      <c r="E74" s="42"/>
      <c r="F74" s="42"/>
      <c r="G74" s="45">
        <f t="shared" si="1"/>
        <v>0</v>
      </c>
    </row>
    <row r="75" spans="1:7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1"/>
      <c r="F75" s="1"/>
      <c r="G75" s="8">
        <f t="shared" si="1"/>
        <v>0</v>
      </c>
    </row>
    <row r="76" spans="1:7" s="46" customFormat="1" x14ac:dyDescent="0.25">
      <c r="A76" s="42">
        <v>73</v>
      </c>
      <c r="B76" s="44" t="s">
        <v>101</v>
      </c>
      <c r="C76" s="44" t="s">
        <v>100</v>
      </c>
      <c r="D76" s="45">
        <f>'Operations &amp; Maintenance'!D76</f>
        <v>259</v>
      </c>
      <c r="E76" s="42"/>
      <c r="F76" s="42"/>
      <c r="G76" s="45">
        <f t="shared" si="1"/>
        <v>0</v>
      </c>
    </row>
    <row r="77" spans="1:7" s="46" customFormat="1" x14ac:dyDescent="0.25">
      <c r="A77" s="42">
        <v>74</v>
      </c>
      <c r="B77" s="44" t="s">
        <v>102</v>
      </c>
      <c r="C77" s="44" t="s">
        <v>103</v>
      </c>
      <c r="D77" s="45">
        <f>'Operations &amp; Maintenance'!D77</f>
        <v>129</v>
      </c>
      <c r="E77" s="42">
        <v>100</v>
      </c>
      <c r="F77" s="42"/>
      <c r="G77" s="45">
        <f t="shared" si="1"/>
        <v>12900</v>
      </c>
    </row>
    <row r="78" spans="1:7" s="46" customFormat="1" x14ac:dyDescent="0.25">
      <c r="A78" s="42">
        <v>75</v>
      </c>
      <c r="B78" s="44" t="s">
        <v>104</v>
      </c>
      <c r="C78" s="44" t="s">
        <v>105</v>
      </c>
      <c r="D78" s="45">
        <f>'Operations &amp; Maintenance'!D78</f>
        <v>139</v>
      </c>
      <c r="E78" s="42"/>
      <c r="F78" s="42"/>
      <c r="G78" s="45">
        <f t="shared" si="1"/>
        <v>0</v>
      </c>
    </row>
    <row r="79" spans="1:7" s="46" customFormat="1" x14ac:dyDescent="0.25">
      <c r="A79" s="42">
        <v>76</v>
      </c>
      <c r="B79" s="44" t="s">
        <v>107</v>
      </c>
      <c r="C79" s="44" t="s">
        <v>106</v>
      </c>
      <c r="D79" s="45">
        <f>'Operations &amp; Maintenance'!D79</f>
        <v>116</v>
      </c>
      <c r="E79" s="42"/>
      <c r="F79" s="42"/>
      <c r="G79" s="45">
        <f t="shared" si="1"/>
        <v>0</v>
      </c>
    </row>
    <row r="80" spans="1:7" s="46" customFormat="1" x14ac:dyDescent="0.25">
      <c r="A80" s="42">
        <v>77</v>
      </c>
      <c r="B80" s="44" t="s">
        <v>20</v>
      </c>
      <c r="C80" s="44" t="s">
        <v>75</v>
      </c>
      <c r="D80" s="45">
        <f>'Operations &amp; Maintenance'!D80</f>
        <v>15</v>
      </c>
      <c r="E80" s="42"/>
      <c r="F80" s="42"/>
      <c r="G80" s="45">
        <f t="shared" si="1"/>
        <v>0</v>
      </c>
    </row>
    <row r="81" spans="1:7" s="46" customFormat="1" x14ac:dyDescent="0.25">
      <c r="A81" s="42">
        <v>78</v>
      </c>
      <c r="B81" s="44" t="s">
        <v>20</v>
      </c>
      <c r="C81" s="44" t="s">
        <v>76</v>
      </c>
      <c r="D81" s="45">
        <f>'Operations &amp; Maintenance'!D81</f>
        <v>14</v>
      </c>
      <c r="E81" s="42"/>
      <c r="F81" s="42"/>
      <c r="G81" s="45">
        <f t="shared" si="1"/>
        <v>0</v>
      </c>
    </row>
    <row r="82" spans="1:7" s="46" customFormat="1" x14ac:dyDescent="0.25">
      <c r="A82" s="42">
        <v>79</v>
      </c>
      <c r="B82" s="44" t="s">
        <v>20</v>
      </c>
      <c r="C82" s="44" t="s">
        <v>124</v>
      </c>
      <c r="D82" s="45">
        <f>'Operations &amp; Maintenance'!D82</f>
        <v>15</v>
      </c>
      <c r="E82" s="42"/>
      <c r="F82" s="42"/>
      <c r="G82" s="45">
        <f t="shared" si="1"/>
        <v>0</v>
      </c>
    </row>
    <row r="83" spans="1:7" s="46" customFormat="1" x14ac:dyDescent="0.25">
      <c r="A83" s="42">
        <v>80</v>
      </c>
      <c r="B83" s="44" t="s">
        <v>108</v>
      </c>
      <c r="C83" s="44" t="s">
        <v>109</v>
      </c>
      <c r="D83" s="45">
        <f>'Operations &amp; Maintenance'!D83</f>
        <v>7.5</v>
      </c>
      <c r="E83" s="42"/>
      <c r="F83" s="42"/>
      <c r="G83" s="45">
        <f t="shared" si="1"/>
        <v>0</v>
      </c>
    </row>
    <row r="84" spans="1:7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1">
        <v>5</v>
      </c>
      <c r="F84" s="1"/>
      <c r="G84" s="8">
        <f t="shared" si="1"/>
        <v>175</v>
      </c>
    </row>
    <row r="85" spans="1:7" s="46" customFormat="1" x14ac:dyDescent="0.25">
      <c r="A85" s="42">
        <v>82</v>
      </c>
      <c r="B85" s="44" t="s">
        <v>33</v>
      </c>
      <c r="C85" s="44" t="s">
        <v>32</v>
      </c>
      <c r="D85" s="45">
        <f>'Operations &amp; Maintenance'!D85</f>
        <v>59</v>
      </c>
      <c r="E85" s="42">
        <v>20</v>
      </c>
      <c r="F85" s="42"/>
      <c r="G85" s="45">
        <f t="shared" si="1"/>
        <v>1180</v>
      </c>
    </row>
    <row r="86" spans="1:7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1">
        <v>15</v>
      </c>
      <c r="F86" s="1"/>
      <c r="G86" s="8">
        <f t="shared" si="1"/>
        <v>1125</v>
      </c>
    </row>
    <row r="87" spans="1:7" s="46" customFormat="1" x14ac:dyDescent="0.25">
      <c r="A87" s="42">
        <v>85</v>
      </c>
      <c r="B87" s="47" t="s">
        <v>61</v>
      </c>
      <c r="C87" s="44" t="s">
        <v>62</v>
      </c>
      <c r="D87" s="45">
        <f>'Operations &amp; Maintenance'!D87</f>
        <v>600</v>
      </c>
      <c r="E87" s="42">
        <v>6</v>
      </c>
      <c r="F87" s="42"/>
      <c r="G87" s="45">
        <f t="shared" si="1"/>
        <v>3600</v>
      </c>
    </row>
    <row r="88" spans="1:7" s="46" customFormat="1" x14ac:dyDescent="0.25">
      <c r="A88" s="42">
        <v>86</v>
      </c>
      <c r="B88" s="44" t="s">
        <v>21</v>
      </c>
      <c r="C88" s="44" t="s">
        <v>63</v>
      </c>
      <c r="D88" s="45">
        <f>'Operations &amp; Maintenance'!D88</f>
        <v>27</v>
      </c>
      <c r="E88" s="42">
        <v>20</v>
      </c>
      <c r="F88" s="42"/>
      <c r="G88" s="45">
        <f t="shared" si="1"/>
        <v>540</v>
      </c>
    </row>
    <row r="89" spans="1:7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1">
        <v>15</v>
      </c>
      <c r="F89" s="1"/>
      <c r="G89" s="8">
        <f t="shared" si="1"/>
        <v>1125</v>
      </c>
    </row>
    <row r="90" spans="1:7" s="46" customFormat="1" x14ac:dyDescent="0.25">
      <c r="A90" s="42">
        <v>90</v>
      </c>
      <c r="B90" s="44" t="s">
        <v>113</v>
      </c>
      <c r="C90" s="44" t="s">
        <v>112</v>
      </c>
      <c r="D90" s="45">
        <f>'Operations &amp; Maintenance'!D90</f>
        <v>25</v>
      </c>
      <c r="E90" s="42">
        <v>20</v>
      </c>
      <c r="F90" s="42"/>
      <c r="G90" s="45">
        <f t="shared" si="1"/>
        <v>500</v>
      </c>
    </row>
    <row r="91" spans="1:7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1">
        <v>1</v>
      </c>
      <c r="F91" s="1"/>
      <c r="G91" s="8">
        <f t="shared" si="1"/>
        <v>1960</v>
      </c>
    </row>
    <row r="92" spans="1:7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1"/>
      <c r="F92" s="1"/>
      <c r="G92" s="8">
        <f t="shared" si="1"/>
        <v>0</v>
      </c>
    </row>
    <row r="93" spans="1:7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1">
        <v>10</v>
      </c>
      <c r="F93" s="1"/>
      <c r="G93" s="8">
        <f t="shared" si="1"/>
        <v>4000</v>
      </c>
    </row>
    <row r="94" spans="1:7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1">
        <v>10</v>
      </c>
      <c r="F94" s="1"/>
      <c r="G94" s="8">
        <f t="shared" si="1"/>
        <v>5800</v>
      </c>
    </row>
    <row r="95" spans="1:7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1"/>
      <c r="F95" s="1"/>
      <c r="G95" s="8">
        <f t="shared" si="1"/>
        <v>0</v>
      </c>
    </row>
    <row r="96" spans="1:7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1">
        <v>10</v>
      </c>
      <c r="F96" s="1"/>
      <c r="G96" s="8">
        <f t="shared" si="1"/>
        <v>490</v>
      </c>
    </row>
    <row r="97" spans="1:7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1"/>
      <c r="F97" s="1"/>
      <c r="G97" s="8">
        <f t="shared" si="1"/>
        <v>0</v>
      </c>
    </row>
    <row r="98" spans="1:7" s="46" customFormat="1" x14ac:dyDescent="0.25">
      <c r="A98" s="42">
        <v>99</v>
      </c>
      <c r="B98" s="44" t="s">
        <v>22</v>
      </c>
      <c r="C98" s="44" t="s">
        <v>117</v>
      </c>
      <c r="D98" s="45">
        <f>'Operations &amp; Maintenance'!D98</f>
        <v>2050</v>
      </c>
      <c r="E98" s="42">
        <v>5</v>
      </c>
      <c r="F98" s="42"/>
      <c r="G98" s="45">
        <f t="shared" si="1"/>
        <v>10250</v>
      </c>
    </row>
    <row r="99" spans="1:7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1">
        <v>5</v>
      </c>
      <c r="F99" s="1"/>
      <c r="G99" s="8">
        <f t="shared" si="1"/>
        <v>4995</v>
      </c>
    </row>
    <row r="100" spans="1:7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1">
        <v>50</v>
      </c>
      <c r="F100" s="1"/>
      <c r="G100" s="8">
        <f t="shared" si="1"/>
        <v>2150</v>
      </c>
    </row>
    <row r="101" spans="1:7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1">
        <v>50</v>
      </c>
      <c r="F101" s="1"/>
      <c r="G101" s="8">
        <f t="shared" si="1"/>
        <v>3950</v>
      </c>
    </row>
    <row r="102" spans="1:7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1"/>
      <c r="F102" s="1"/>
      <c r="G102" s="8">
        <f t="shared" si="1"/>
        <v>0</v>
      </c>
    </row>
    <row r="103" spans="1:7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1">
        <v>25</v>
      </c>
      <c r="F103" s="1"/>
      <c r="G103" s="8">
        <f t="shared" si="1"/>
        <v>525</v>
      </c>
    </row>
    <row r="104" spans="1:7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1">
        <v>1</v>
      </c>
      <c r="F104" s="1"/>
      <c r="G104" s="8">
        <f t="shared" si="1"/>
        <v>3499</v>
      </c>
    </row>
    <row r="105" spans="1:7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1"/>
      <c r="F105" s="1"/>
      <c r="G105" s="8">
        <f t="shared" si="1"/>
        <v>0</v>
      </c>
    </row>
    <row r="106" spans="1:7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1">
        <v>1</v>
      </c>
      <c r="F106" s="1"/>
      <c r="G106" s="8">
        <f t="shared" si="1"/>
        <v>135</v>
      </c>
    </row>
    <row r="107" spans="1:7" s="46" customFormat="1" x14ac:dyDescent="0.25">
      <c r="A107" s="42">
        <v>109</v>
      </c>
      <c r="B107" s="44" t="s">
        <v>49</v>
      </c>
      <c r="C107" s="44" t="s">
        <v>135</v>
      </c>
      <c r="D107" s="45">
        <f>'Operations &amp; Maintenance'!D107</f>
        <v>220</v>
      </c>
      <c r="E107" s="42"/>
      <c r="F107" s="42"/>
      <c r="G107" s="45">
        <f t="shared" si="1"/>
        <v>0</v>
      </c>
    </row>
    <row r="108" spans="1:7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1">
        <v>5</v>
      </c>
      <c r="F108" s="1"/>
      <c r="G108" s="8">
        <f t="shared" si="1"/>
        <v>745</v>
      </c>
    </row>
    <row r="109" spans="1:7" s="46" customFormat="1" x14ac:dyDescent="0.25">
      <c r="A109" s="42">
        <v>112</v>
      </c>
      <c r="B109" s="44" t="s">
        <v>210</v>
      </c>
      <c r="C109" s="44" t="s">
        <v>211</v>
      </c>
      <c r="D109" s="45">
        <f>'Operations &amp; Maintenance'!D109</f>
        <v>5750</v>
      </c>
      <c r="E109" s="42">
        <v>3</v>
      </c>
      <c r="F109" s="42"/>
      <c r="G109" s="45">
        <f t="shared" si="1"/>
        <v>17250</v>
      </c>
    </row>
    <row r="110" spans="1:7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si="1"/>
        <v>0</v>
      </c>
    </row>
    <row r="111" spans="1:7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1"/>
        <v>0</v>
      </c>
    </row>
    <row r="112" spans="1:7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/>
      <c r="F112" s="25"/>
      <c r="G112" s="8">
        <f t="shared" si="1"/>
        <v>0</v>
      </c>
    </row>
    <row r="113" spans="1:7" ht="30" x14ac:dyDescent="0.25">
      <c r="A113" s="1"/>
      <c r="B113" s="5" t="s">
        <v>218</v>
      </c>
      <c r="C113" s="21" t="s">
        <v>287</v>
      </c>
      <c r="D113" s="12">
        <v>299</v>
      </c>
      <c r="E113" s="25">
        <v>1</v>
      </c>
      <c r="F113" s="25"/>
      <c r="G113" s="8">
        <f t="shared" si="1"/>
        <v>299</v>
      </c>
    </row>
    <row r="114" spans="1:7" ht="30" x14ac:dyDescent="0.25">
      <c r="A114" s="1"/>
      <c r="B114" s="5" t="s">
        <v>218</v>
      </c>
      <c r="C114" s="21" t="s">
        <v>288</v>
      </c>
      <c r="D114" s="12">
        <v>600</v>
      </c>
      <c r="E114" s="25"/>
      <c r="F114" s="25"/>
      <c r="G114" s="8">
        <f t="shared" si="1"/>
        <v>0</v>
      </c>
    </row>
    <row r="115" spans="1:7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25">
        <v>20</v>
      </c>
      <c r="F115" s="25"/>
      <c r="G115" s="8">
        <f t="shared" si="1"/>
        <v>1160</v>
      </c>
    </row>
    <row r="116" spans="1:7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25">
        <v>50</v>
      </c>
      <c r="F116" s="25"/>
      <c r="G116" s="8">
        <f t="shared" si="1"/>
        <v>1750</v>
      </c>
    </row>
    <row r="117" spans="1:7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25"/>
      <c r="F117" s="25"/>
      <c r="G117" s="8">
        <f t="shared" si="1"/>
        <v>0</v>
      </c>
    </row>
    <row r="118" spans="1:7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25">
        <v>100</v>
      </c>
      <c r="F118" s="25"/>
      <c r="G118" s="8">
        <f t="shared" si="1"/>
        <v>2900</v>
      </c>
    </row>
    <row r="119" spans="1:7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25">
        <v>100</v>
      </c>
      <c r="F119" s="25"/>
      <c r="G119" s="8">
        <f t="shared" si="1"/>
        <v>3600</v>
      </c>
    </row>
    <row r="120" spans="1:7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25">
        <v>100</v>
      </c>
      <c r="F120" s="25"/>
      <c r="G120" s="8">
        <f t="shared" si="1"/>
        <v>1400</v>
      </c>
    </row>
    <row r="121" spans="1:7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25">
        <v>100</v>
      </c>
      <c r="F121" s="25"/>
      <c r="G121" s="8">
        <f t="shared" si="1"/>
        <v>1800</v>
      </c>
    </row>
    <row r="122" spans="1:7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25">
        <v>100</v>
      </c>
      <c r="F122" s="25"/>
      <c r="G122" s="8">
        <f t="shared" si="1"/>
        <v>8100</v>
      </c>
    </row>
    <row r="123" spans="1:7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25">
        <v>100</v>
      </c>
      <c r="F123" s="25"/>
      <c r="G123" s="8">
        <f t="shared" si="1"/>
        <v>6200</v>
      </c>
    </row>
    <row r="124" spans="1:7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25"/>
      <c r="F124" s="25"/>
      <c r="G124" s="8">
        <f t="shared" si="1"/>
        <v>0</v>
      </c>
    </row>
    <row r="125" spans="1:7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25"/>
      <c r="F125" s="25"/>
      <c r="G125" s="8">
        <f t="shared" si="1"/>
        <v>0</v>
      </c>
    </row>
    <row r="126" spans="1:7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25"/>
      <c r="F126" s="25"/>
      <c r="G126" s="8">
        <f t="shared" si="1"/>
        <v>0</v>
      </c>
    </row>
    <row r="127" spans="1:7" x14ac:dyDescent="0.25">
      <c r="A127" s="1">
        <v>128</v>
      </c>
      <c r="B127" s="5" t="s">
        <v>232</v>
      </c>
      <c r="C127" s="5" t="s">
        <v>233</v>
      </c>
      <c r="D127" s="12">
        <v>22</v>
      </c>
      <c r="E127" s="25">
        <v>10</v>
      </c>
      <c r="F127" s="25"/>
      <c r="G127" s="8">
        <f t="shared" si="1"/>
        <v>220</v>
      </c>
    </row>
    <row r="128" spans="1:7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25">
        <v>50</v>
      </c>
      <c r="F128" s="25"/>
      <c r="G128" s="8">
        <f t="shared" si="1"/>
        <v>28750</v>
      </c>
    </row>
    <row r="129" spans="1:12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25">
        <v>20</v>
      </c>
      <c r="F129" s="25"/>
      <c r="G129" s="8">
        <f t="shared" si="1"/>
        <v>2400</v>
      </c>
    </row>
    <row r="130" spans="1:12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25">
        <v>50</v>
      </c>
      <c r="F130" s="25"/>
      <c r="G130" s="8">
        <f t="shared" si="1"/>
        <v>3450</v>
      </c>
    </row>
    <row r="131" spans="1:12" s="46" customFormat="1" x14ac:dyDescent="0.25">
      <c r="A131" s="42">
        <v>135</v>
      </c>
      <c r="B131" s="44" t="s">
        <v>237</v>
      </c>
      <c r="C131" s="48" t="s">
        <v>299</v>
      </c>
      <c r="D131" s="49">
        <v>28</v>
      </c>
      <c r="E131" s="50">
        <v>10</v>
      </c>
      <c r="F131" s="50"/>
      <c r="G131" s="45">
        <f t="shared" ref="G131:G140" si="2">D131*E131</f>
        <v>280</v>
      </c>
    </row>
    <row r="132" spans="1:12" s="46" customFormat="1" x14ac:dyDescent="0.25">
      <c r="A132" s="42">
        <v>136</v>
      </c>
      <c r="B132" s="44" t="s">
        <v>238</v>
      </c>
      <c r="C132" s="48" t="s">
        <v>238</v>
      </c>
      <c r="D132" s="49">
        <v>100</v>
      </c>
      <c r="E132" s="50"/>
      <c r="F132" s="50"/>
      <c r="G132" s="45">
        <f t="shared" si="2"/>
        <v>0</v>
      </c>
    </row>
    <row r="133" spans="1:12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25"/>
      <c r="F133" s="25"/>
      <c r="G133" s="8">
        <f t="shared" si="2"/>
        <v>0</v>
      </c>
    </row>
    <row r="134" spans="1:12" x14ac:dyDescent="0.25">
      <c r="A134" s="1">
        <v>140</v>
      </c>
      <c r="B134" s="5" t="s">
        <v>241</v>
      </c>
      <c r="C134" s="5" t="s">
        <v>242</v>
      </c>
      <c r="D134" s="12">
        <v>24</v>
      </c>
      <c r="E134" s="25">
        <v>20</v>
      </c>
      <c r="F134" s="25"/>
      <c r="G134" s="8">
        <f t="shared" si="2"/>
        <v>480</v>
      </c>
    </row>
    <row r="135" spans="1:12" s="46" customFormat="1" x14ac:dyDescent="0.25">
      <c r="A135" s="42">
        <v>142</v>
      </c>
      <c r="B135" s="44" t="s">
        <v>243</v>
      </c>
      <c r="C135" s="48" t="s">
        <v>298</v>
      </c>
      <c r="D135" s="49">
        <v>106</v>
      </c>
      <c r="E135" s="50">
        <v>10</v>
      </c>
      <c r="F135" s="50"/>
      <c r="G135" s="45">
        <f t="shared" si="2"/>
        <v>1060</v>
      </c>
    </row>
    <row r="136" spans="1:12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25">
        <v>50</v>
      </c>
      <c r="F136" s="25"/>
      <c r="G136" s="8">
        <f t="shared" si="2"/>
        <v>2200</v>
      </c>
    </row>
    <row r="137" spans="1:12" x14ac:dyDescent="0.25">
      <c r="A137" s="1">
        <v>145</v>
      </c>
      <c r="B137" s="5" t="s">
        <v>246</v>
      </c>
      <c r="C137" s="21" t="s">
        <v>296</v>
      </c>
      <c r="D137" s="12">
        <v>5</v>
      </c>
      <c r="E137" s="25">
        <v>5</v>
      </c>
      <c r="F137" s="25"/>
      <c r="G137" s="8">
        <f t="shared" si="2"/>
        <v>25</v>
      </c>
    </row>
    <row r="138" spans="1:12" s="46" customFormat="1" x14ac:dyDescent="0.25">
      <c r="A138" s="42">
        <v>147</v>
      </c>
      <c r="B138" s="44" t="s">
        <v>247</v>
      </c>
      <c r="C138" s="48" t="s">
        <v>297</v>
      </c>
      <c r="D138" s="49">
        <v>84</v>
      </c>
      <c r="E138" s="50">
        <v>2</v>
      </c>
      <c r="F138" s="50"/>
      <c r="G138" s="45">
        <f t="shared" si="2"/>
        <v>168</v>
      </c>
    </row>
    <row r="139" spans="1:12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</row>
    <row r="140" spans="1:12" ht="15.75" thickBot="1" x14ac:dyDescent="0.3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</row>
    <row r="141" spans="1:12" x14ac:dyDescent="0.25">
      <c r="J141" s="39" t="s">
        <v>305</v>
      </c>
      <c r="K141" s="40"/>
      <c r="L141" s="41" t="s">
        <v>304</v>
      </c>
    </row>
    <row r="142" spans="1:12" ht="24" thickBot="1" x14ac:dyDescent="0.4">
      <c r="C142" s="13" t="s">
        <v>6</v>
      </c>
      <c r="D142" s="14">
        <f>SUM(D6:D140)</f>
        <v>46346.39</v>
      </c>
      <c r="E142" s="15" t="s">
        <v>207</v>
      </c>
      <c r="F142" s="15"/>
      <c r="G142" s="16">
        <f>SUM(G4:G140)</f>
        <v>1046479.5</v>
      </c>
      <c r="J142" s="36">
        <f>G142+Compliance!G144+'Secondary Plant_CS'!H145+'Live Line'!H142+'PWP '!G142+'Operations &amp; Maintenance'!G144</f>
        <v>5236030.4400000004</v>
      </c>
      <c r="K142" s="37" t="s">
        <v>302</v>
      </c>
      <c r="L142" s="38" t="s">
        <v>303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FD49-9ABF-448A-9D88-1E0DFCFE02B5}">
  <dimension ref="A1:F25"/>
  <sheetViews>
    <sheetView showGridLines="0" view="pageBreakPreview" zoomScale="90" zoomScaleNormal="90" zoomScaleSheetLayoutView="90" workbookViewId="0">
      <selection activeCell="F16" sqref="F16"/>
    </sheetView>
  </sheetViews>
  <sheetFormatPr defaultRowHeight="14.25" x14ac:dyDescent="0.2"/>
  <cols>
    <col min="1" max="1" width="9.85546875" style="73" customWidth="1"/>
    <col min="2" max="2" width="59.7109375" style="77" customWidth="1"/>
    <col min="3" max="3" width="10.28515625" style="77" customWidth="1"/>
    <col min="4" max="4" width="12.7109375" style="73" customWidth="1"/>
    <col min="5" max="5" width="17.5703125" style="73" customWidth="1"/>
    <col min="6" max="6" width="20.42578125" style="73" customWidth="1"/>
    <col min="7" max="16384" width="9.140625" style="73"/>
  </cols>
  <sheetData>
    <row r="1" spans="1:6" x14ac:dyDescent="0.2">
      <c r="A1" s="69"/>
      <c r="B1" s="70"/>
      <c r="C1" s="70"/>
      <c r="D1" s="71"/>
      <c r="E1" s="71"/>
      <c r="F1" s="72"/>
    </row>
    <row r="2" spans="1:6" ht="15.75" x14ac:dyDescent="0.25">
      <c r="A2" s="74"/>
      <c r="B2" s="75" t="s">
        <v>479</v>
      </c>
      <c r="C2" s="75"/>
      <c r="F2" s="76"/>
    </row>
    <row r="3" spans="1:6" ht="15.75" x14ac:dyDescent="0.25">
      <c r="A3" s="74"/>
      <c r="B3" s="75" t="s">
        <v>485</v>
      </c>
      <c r="C3" s="75"/>
      <c r="F3" s="76"/>
    </row>
    <row r="4" spans="1:6" ht="15.75" x14ac:dyDescent="0.25">
      <c r="A4" s="74"/>
      <c r="B4" s="75" t="s">
        <v>467</v>
      </c>
      <c r="C4" s="75"/>
      <c r="F4" s="76"/>
    </row>
    <row r="5" spans="1:6" ht="15" thickBot="1" x14ac:dyDescent="0.25">
      <c r="A5" s="74"/>
      <c r="F5" s="76"/>
    </row>
    <row r="6" spans="1:6" ht="15" thickBot="1" x14ac:dyDescent="0.25">
      <c r="A6" s="189" t="s">
        <v>493</v>
      </c>
      <c r="B6" s="190"/>
      <c r="C6" s="190"/>
      <c r="D6" s="190"/>
      <c r="E6" s="190"/>
      <c r="F6" s="191"/>
    </row>
    <row r="7" spans="1:6" ht="15.75" thickBot="1" x14ac:dyDescent="0.25">
      <c r="A7" s="78" t="s">
        <v>480</v>
      </c>
      <c r="B7" s="79" t="s">
        <v>486</v>
      </c>
      <c r="C7" s="80" t="s">
        <v>491</v>
      </c>
      <c r="D7" s="78" t="s">
        <v>487</v>
      </c>
      <c r="E7" s="81" t="s">
        <v>488</v>
      </c>
      <c r="F7" s="82" t="s">
        <v>489</v>
      </c>
    </row>
    <row r="8" spans="1:6" ht="15" x14ac:dyDescent="0.25">
      <c r="A8" s="83"/>
      <c r="B8" s="84"/>
      <c r="C8" s="85"/>
      <c r="D8" s="83"/>
      <c r="E8" s="86"/>
      <c r="F8" s="87"/>
    </row>
    <row r="9" spans="1:6" ht="15" x14ac:dyDescent="0.25">
      <c r="A9" s="83"/>
      <c r="B9" s="88" t="s">
        <v>504</v>
      </c>
      <c r="C9" s="89"/>
      <c r="D9" s="83"/>
      <c r="E9" s="86"/>
      <c r="F9" s="87"/>
    </row>
    <row r="10" spans="1:6" ht="15" x14ac:dyDescent="0.25">
      <c r="A10" s="83"/>
      <c r="B10" s="88"/>
      <c r="C10" s="89"/>
      <c r="D10" s="83"/>
      <c r="E10" s="86"/>
      <c r="F10" s="87"/>
    </row>
    <row r="11" spans="1:6" ht="15" x14ac:dyDescent="0.25">
      <c r="A11" s="83"/>
      <c r="B11" s="88" t="s">
        <v>503</v>
      </c>
      <c r="C11" s="89"/>
      <c r="D11" s="83"/>
      <c r="E11" s="86"/>
      <c r="F11" s="87"/>
    </row>
    <row r="12" spans="1:6" ht="15" x14ac:dyDescent="0.25">
      <c r="A12" s="83"/>
      <c r="B12" s="88"/>
      <c r="C12" s="89"/>
      <c r="D12" s="83"/>
      <c r="E12" s="86"/>
      <c r="F12" s="87"/>
    </row>
    <row r="13" spans="1:6" s="95" customFormat="1" ht="28.5" x14ac:dyDescent="0.25">
      <c r="A13" s="129">
        <v>1</v>
      </c>
      <c r="B13" s="130" t="s">
        <v>502</v>
      </c>
      <c r="C13" s="131" t="s">
        <v>492</v>
      </c>
      <c r="D13" s="129">
        <v>10</v>
      </c>
      <c r="E13" s="171"/>
      <c r="F13" s="132">
        <f>D13*E13</f>
        <v>0</v>
      </c>
    </row>
    <row r="14" spans="1:6" s="95" customFormat="1" ht="15" thickBot="1" x14ac:dyDescent="0.3">
      <c r="A14" s="90"/>
      <c r="B14" s="91"/>
      <c r="C14" s="92"/>
      <c r="D14" s="90"/>
      <c r="E14" s="93"/>
      <c r="F14" s="94"/>
    </row>
    <row r="15" spans="1:6" x14ac:dyDescent="0.2">
      <c r="A15" s="69"/>
      <c r="B15" s="70"/>
      <c r="C15" s="70"/>
      <c r="D15" s="97"/>
      <c r="E15" s="98"/>
      <c r="F15" s="99"/>
    </row>
    <row r="16" spans="1:6" ht="15.75" thickBot="1" x14ac:dyDescent="0.3">
      <c r="A16" s="74"/>
      <c r="B16" s="100" t="s">
        <v>490</v>
      </c>
      <c r="C16" s="100"/>
      <c r="D16" s="101"/>
      <c r="E16" s="102"/>
      <c r="F16" s="103">
        <f>SUM(F8:F14)</f>
        <v>0</v>
      </c>
    </row>
    <row r="17" spans="1:6" ht="15.75" thickTop="1" thickBot="1" x14ac:dyDescent="0.25">
      <c r="A17" s="104"/>
      <c r="B17" s="105"/>
      <c r="C17" s="105"/>
      <c r="D17" s="106"/>
      <c r="E17" s="107"/>
      <c r="F17" s="96"/>
    </row>
    <row r="18" spans="1:6" x14ac:dyDescent="0.2">
      <c r="A18" s="71"/>
      <c r="B18" s="70"/>
      <c r="C18" s="70"/>
      <c r="D18" s="97"/>
      <c r="E18" s="108"/>
      <c r="F18" s="108"/>
    </row>
    <row r="19" spans="1:6" ht="23.25" x14ac:dyDescent="0.35">
      <c r="B19" s="109"/>
      <c r="C19" s="109"/>
      <c r="D19" s="110"/>
      <c r="E19" s="111"/>
      <c r="F19" s="111"/>
    </row>
    <row r="20" spans="1:6" x14ac:dyDescent="0.2">
      <c r="D20" s="101"/>
      <c r="E20" s="112"/>
      <c r="F20" s="112"/>
    </row>
    <row r="21" spans="1:6" ht="15" x14ac:dyDescent="0.25">
      <c r="B21" s="100"/>
      <c r="C21" s="100"/>
      <c r="D21" s="101"/>
      <c r="E21" s="112"/>
      <c r="F21" s="112"/>
    </row>
    <row r="22" spans="1:6" ht="15" x14ac:dyDescent="0.25">
      <c r="B22" s="100"/>
      <c r="C22" s="100"/>
      <c r="D22" s="101"/>
      <c r="E22" s="112"/>
      <c r="F22" s="112"/>
    </row>
    <row r="23" spans="1:6" x14ac:dyDescent="0.2">
      <c r="D23" s="101"/>
      <c r="E23" s="112"/>
      <c r="F23" s="112"/>
    </row>
    <row r="24" spans="1:6" x14ac:dyDescent="0.2">
      <c r="E24" s="113"/>
      <c r="F24" s="113"/>
    </row>
    <row r="25" spans="1:6" x14ac:dyDescent="0.2">
      <c r="E25" s="113"/>
      <c r="F25" s="113"/>
    </row>
  </sheetData>
  <sheetProtection algorithmName="SHA-512" hashValue="xX5mIVyCLBfYVk8nQK+D5pMjvYZewixX+QkvqN/m51B7BTUaJh5COjyfV03nu67XDf3hLbH7Y/7d8I0+rH0mMw==" saltValue="Xrc1YaRCyi9GosBWoAcEFA==" spinCount="100000" sheet="1" objects="1" scenarios="1"/>
  <mergeCells count="1">
    <mergeCell ref="A6:F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2D92-0A8F-4DCE-A813-D3652F5B5EB2}">
  <dimension ref="A1:H146"/>
  <sheetViews>
    <sheetView zoomScale="70" zoomScaleNormal="70" workbookViewId="0">
      <selection activeCell="E138" sqref="E113:E138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6" width="23.5703125" customWidth="1"/>
    <col min="7" max="7" width="25" customWidth="1"/>
  </cols>
  <sheetData>
    <row r="1" spans="1:7" x14ac:dyDescent="0.25">
      <c r="A1" s="172" t="s">
        <v>199</v>
      </c>
      <c r="B1" s="172"/>
      <c r="C1" s="172"/>
      <c r="D1" s="172"/>
      <c r="E1" s="172"/>
      <c r="F1" s="172"/>
      <c r="G1" s="172"/>
    </row>
    <row r="2" spans="1:7" x14ac:dyDescent="0.25">
      <c r="A2" s="172"/>
      <c r="B2" s="172"/>
      <c r="C2" s="172"/>
      <c r="D2" s="172"/>
      <c r="E2" s="172"/>
      <c r="F2" s="172"/>
      <c r="G2" s="172"/>
    </row>
    <row r="3" spans="1:7" x14ac:dyDescent="0.25">
      <c r="A3" s="172"/>
      <c r="B3" s="172"/>
      <c r="C3" s="172"/>
      <c r="D3" s="172"/>
      <c r="E3" s="172"/>
      <c r="F3" s="172"/>
      <c r="G3" s="172"/>
    </row>
    <row r="4" spans="1:7" x14ac:dyDescent="0.25">
      <c r="A4" s="172"/>
      <c r="B4" s="172"/>
      <c r="C4" s="172"/>
      <c r="D4" s="172"/>
      <c r="E4" s="172"/>
      <c r="F4" s="172"/>
      <c r="G4" s="172"/>
    </row>
    <row r="5" spans="1:7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</v>
      </c>
      <c r="F5" s="9" t="s">
        <v>36</v>
      </c>
      <c r="G5" s="9" t="s">
        <v>3</v>
      </c>
    </row>
    <row r="6" spans="1:7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1">
        <v>24</v>
      </c>
      <c r="F6" s="1"/>
      <c r="G6" s="8">
        <f>E6</f>
        <v>24</v>
      </c>
    </row>
    <row r="7" spans="1:7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F7" s="1"/>
      <c r="G7" s="8">
        <f>D7*E6</f>
        <v>23976</v>
      </c>
    </row>
    <row r="8" spans="1:7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/>
      <c r="F8" s="1"/>
      <c r="G8" s="8">
        <f t="shared" ref="G8:G69" si="0">D8*E8</f>
        <v>0</v>
      </c>
    </row>
    <row r="9" spans="1:7" x14ac:dyDescent="0.25">
      <c r="A9" s="1">
        <v>4</v>
      </c>
      <c r="B9" s="5" t="s">
        <v>143</v>
      </c>
      <c r="C9" s="5" t="s">
        <v>145</v>
      </c>
      <c r="D9" s="8">
        <f>'Operations &amp; Maintenance'!D9</f>
        <v>1250</v>
      </c>
      <c r="E9" s="1"/>
      <c r="F9" s="1"/>
      <c r="G9" s="8">
        <f t="shared" si="0"/>
        <v>0</v>
      </c>
    </row>
    <row r="10" spans="1:7" x14ac:dyDescent="0.25">
      <c r="A10" s="1">
        <v>5</v>
      </c>
      <c r="B10" s="5" t="s">
        <v>144</v>
      </c>
      <c r="C10" s="5" t="s">
        <v>141</v>
      </c>
      <c r="D10" s="8">
        <f>'Operations &amp; Maintenance'!D10</f>
        <v>1325</v>
      </c>
      <c r="E10" s="1"/>
      <c r="F10" s="1"/>
      <c r="G10" s="8">
        <f t="shared" si="0"/>
        <v>0</v>
      </c>
    </row>
    <row r="11" spans="1:7" x14ac:dyDescent="0.25">
      <c r="A11" s="1">
        <v>6</v>
      </c>
      <c r="B11" s="5" t="s">
        <v>140</v>
      </c>
      <c r="C11" s="5" t="s">
        <v>148</v>
      </c>
      <c r="D11" s="8">
        <f>'Operations &amp; Maintenance'!D11</f>
        <v>1726</v>
      </c>
      <c r="E11" s="1">
        <v>4</v>
      </c>
      <c r="F11" s="1"/>
      <c r="G11" s="8">
        <f t="shared" si="0"/>
        <v>6904</v>
      </c>
    </row>
    <row r="12" spans="1:7" x14ac:dyDescent="0.25">
      <c r="A12" s="1">
        <v>7</v>
      </c>
      <c r="B12" s="5" t="s">
        <v>144</v>
      </c>
      <c r="C12" s="5" t="s">
        <v>142</v>
      </c>
      <c r="D12" s="8">
        <f>'Operations &amp; Maintenance'!D12</f>
        <v>135</v>
      </c>
      <c r="E12" s="1">
        <v>16</v>
      </c>
      <c r="F12" s="1"/>
      <c r="G12" s="8">
        <f t="shared" si="0"/>
        <v>2160</v>
      </c>
    </row>
    <row r="13" spans="1:7" x14ac:dyDescent="0.25">
      <c r="A13" s="1">
        <v>8</v>
      </c>
      <c r="B13" s="5" t="s">
        <v>147</v>
      </c>
      <c r="C13" s="5" t="s">
        <v>146</v>
      </c>
      <c r="D13" s="8">
        <f>'Operations &amp; Maintenance'!D13</f>
        <v>79</v>
      </c>
      <c r="E13" s="1"/>
      <c r="F13" s="1"/>
      <c r="G13" s="8">
        <f t="shared" si="0"/>
        <v>0</v>
      </c>
    </row>
    <row r="14" spans="1:7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28</v>
      </c>
      <c r="F14" s="1"/>
      <c r="G14" s="8">
        <f t="shared" si="0"/>
        <v>4144</v>
      </c>
    </row>
    <row r="15" spans="1:7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/>
      <c r="F15" s="1"/>
      <c r="G15" s="8">
        <f t="shared" si="0"/>
        <v>0</v>
      </c>
    </row>
    <row r="16" spans="1:7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24</v>
      </c>
      <c r="F16" s="1"/>
      <c r="G16" s="8">
        <f t="shared" si="0"/>
        <v>696</v>
      </c>
    </row>
    <row r="17" spans="1:7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/>
      <c r="F17" s="1"/>
      <c r="G17" s="8">
        <f t="shared" si="0"/>
        <v>0</v>
      </c>
    </row>
    <row r="18" spans="1:7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/>
      <c r="F18" s="1"/>
      <c r="G18" s="8">
        <f t="shared" si="0"/>
        <v>0</v>
      </c>
    </row>
    <row r="19" spans="1:7" x14ac:dyDescent="0.25">
      <c r="A19" s="1">
        <v>14</v>
      </c>
      <c r="B19" s="5" t="s">
        <v>149</v>
      </c>
      <c r="C19" s="5" t="s">
        <v>164</v>
      </c>
      <c r="D19" s="8">
        <f>'Operations &amp; Maintenance'!D19</f>
        <v>115.9</v>
      </c>
      <c r="E19" s="1"/>
      <c r="F19" s="1"/>
      <c r="G19" s="8">
        <f t="shared" si="0"/>
        <v>0</v>
      </c>
    </row>
    <row r="20" spans="1:7" x14ac:dyDescent="0.25">
      <c r="A20" s="1">
        <v>15</v>
      </c>
      <c r="B20" s="5" t="s">
        <v>163</v>
      </c>
      <c r="C20" s="22" t="s">
        <v>167</v>
      </c>
      <c r="D20" s="8">
        <f>'Operations &amp; Maintenance'!D20</f>
        <v>149</v>
      </c>
      <c r="E20" s="1"/>
      <c r="F20" s="1"/>
      <c r="G20" s="8">
        <f t="shared" si="0"/>
        <v>0</v>
      </c>
    </row>
    <row r="21" spans="1:7" x14ac:dyDescent="0.25">
      <c r="A21" s="1">
        <v>16</v>
      </c>
      <c r="B21" s="5" t="s">
        <v>163</v>
      </c>
      <c r="C21" s="5" t="s">
        <v>168</v>
      </c>
      <c r="D21" s="8">
        <f>'Operations &amp; Maintenance'!D21</f>
        <v>173</v>
      </c>
      <c r="E21" s="1"/>
      <c r="F21" s="1"/>
      <c r="G21" s="8">
        <f t="shared" si="0"/>
        <v>0</v>
      </c>
    </row>
    <row r="22" spans="1:7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/>
      <c r="F22" s="1"/>
      <c r="G22" s="8">
        <f t="shared" si="0"/>
        <v>0</v>
      </c>
    </row>
    <row r="23" spans="1:7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10</v>
      </c>
      <c r="F23" s="1"/>
      <c r="G23" s="8">
        <f t="shared" si="0"/>
        <v>2290</v>
      </c>
    </row>
    <row r="24" spans="1:7" x14ac:dyDescent="0.25">
      <c r="A24" s="1">
        <v>19</v>
      </c>
      <c r="B24" s="5" t="s">
        <v>121</v>
      </c>
      <c r="C24" s="6" t="s">
        <v>125</v>
      </c>
      <c r="D24" s="8">
        <f>'Operations &amp; Maintenance'!D24</f>
        <v>1099</v>
      </c>
      <c r="E24" s="1"/>
      <c r="F24" s="1"/>
      <c r="G24" s="8">
        <f t="shared" si="0"/>
        <v>0</v>
      </c>
    </row>
    <row r="25" spans="1:7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/>
      <c r="F25" s="1"/>
      <c r="G25" s="8">
        <f t="shared" si="0"/>
        <v>0</v>
      </c>
    </row>
    <row r="26" spans="1:7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/>
      <c r="F26" s="1"/>
      <c r="G26" s="8">
        <f t="shared" si="0"/>
        <v>0</v>
      </c>
    </row>
    <row r="27" spans="1:7" x14ac:dyDescent="0.25">
      <c r="A27" s="1">
        <v>22</v>
      </c>
      <c r="B27" s="5" t="s">
        <v>10</v>
      </c>
      <c r="C27" s="5" t="s">
        <v>30</v>
      </c>
      <c r="D27" s="8">
        <f>'Operations &amp; Maintenance'!D27</f>
        <v>54</v>
      </c>
      <c r="E27" s="1">
        <v>24</v>
      </c>
      <c r="F27" s="1"/>
      <c r="G27" s="8">
        <f t="shared" si="0"/>
        <v>1296</v>
      </c>
    </row>
    <row r="28" spans="1:7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/>
      <c r="F28" s="1"/>
      <c r="G28" s="8">
        <f t="shared" si="0"/>
        <v>0</v>
      </c>
    </row>
    <row r="29" spans="1:7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24</v>
      </c>
      <c r="F29" s="1"/>
      <c r="G29" s="8">
        <f t="shared" si="0"/>
        <v>575.76</v>
      </c>
    </row>
    <row r="30" spans="1:7" x14ac:dyDescent="0.25">
      <c r="A30" s="1">
        <v>25</v>
      </c>
      <c r="B30" s="5" t="s">
        <v>24</v>
      </c>
      <c r="C30" s="5" t="s">
        <v>25</v>
      </c>
      <c r="D30" s="8">
        <f>'Operations &amp; Maintenance'!D30</f>
        <v>106</v>
      </c>
      <c r="E30" s="1">
        <v>24</v>
      </c>
      <c r="F30" s="1"/>
      <c r="G30" s="8">
        <f t="shared" si="0"/>
        <v>2544</v>
      </c>
    </row>
    <row r="31" spans="1:7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/>
      <c r="F31" s="1"/>
      <c r="G31" s="8">
        <f t="shared" si="0"/>
        <v>0</v>
      </c>
    </row>
    <row r="32" spans="1:7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1">
        <v>4</v>
      </c>
      <c r="F32" s="1"/>
      <c r="G32" s="8">
        <f t="shared" si="0"/>
        <v>1396</v>
      </c>
    </row>
    <row r="33" spans="1:7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10</v>
      </c>
      <c r="F33" s="1"/>
      <c r="G33" s="8">
        <f t="shared" si="0"/>
        <v>2640</v>
      </c>
    </row>
    <row r="34" spans="1:7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4</v>
      </c>
      <c r="F34" s="1"/>
      <c r="G34" s="8">
        <f t="shared" si="0"/>
        <v>880</v>
      </c>
    </row>
    <row r="35" spans="1:7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/>
      <c r="F35" s="1"/>
      <c r="G35" s="8">
        <f t="shared" si="0"/>
        <v>0</v>
      </c>
    </row>
    <row r="36" spans="1:7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/>
      <c r="F36" s="1"/>
      <c r="G36" s="8">
        <f t="shared" si="0"/>
        <v>0</v>
      </c>
    </row>
    <row r="37" spans="1:7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4</v>
      </c>
      <c r="F37" s="1"/>
      <c r="G37" s="8">
        <f t="shared" si="0"/>
        <v>608</v>
      </c>
    </row>
    <row r="38" spans="1:7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4</v>
      </c>
      <c r="F38" s="1"/>
      <c r="G38" s="8">
        <f t="shared" si="0"/>
        <v>1416</v>
      </c>
    </row>
    <row r="39" spans="1:7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/>
      <c r="F39" s="1"/>
      <c r="G39" s="8">
        <f t="shared" si="0"/>
        <v>0</v>
      </c>
    </row>
    <row r="40" spans="1:7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/>
      <c r="F40" s="1"/>
      <c r="G40" s="8">
        <f t="shared" si="0"/>
        <v>0</v>
      </c>
    </row>
    <row r="41" spans="1:7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/>
      <c r="F41" s="1"/>
      <c r="G41" s="8">
        <f t="shared" si="0"/>
        <v>0</v>
      </c>
    </row>
    <row r="42" spans="1:7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/>
      <c r="F42" s="1"/>
      <c r="G42" s="8">
        <f t="shared" si="0"/>
        <v>0</v>
      </c>
    </row>
    <row r="43" spans="1:7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/>
      <c r="F43" s="1"/>
      <c r="G43" s="8">
        <f t="shared" si="0"/>
        <v>0</v>
      </c>
    </row>
    <row r="44" spans="1:7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/>
      <c r="F44" s="1"/>
      <c r="G44" s="8">
        <f t="shared" si="0"/>
        <v>0</v>
      </c>
    </row>
    <row r="45" spans="1:7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/>
      <c r="F45" s="1"/>
      <c r="G45" s="8">
        <f t="shared" si="0"/>
        <v>0</v>
      </c>
    </row>
    <row r="46" spans="1:7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/>
      <c r="F46" s="1"/>
      <c r="G46" s="8">
        <f t="shared" si="0"/>
        <v>0</v>
      </c>
    </row>
    <row r="47" spans="1:7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</v>
      </c>
      <c r="F47" s="1"/>
      <c r="G47" s="8">
        <f t="shared" si="0"/>
        <v>2500</v>
      </c>
    </row>
    <row r="48" spans="1:7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36</v>
      </c>
      <c r="F48" s="1"/>
      <c r="G48" s="8">
        <f t="shared" si="0"/>
        <v>3780</v>
      </c>
    </row>
    <row r="49" spans="1:7" x14ac:dyDescent="0.25">
      <c r="A49" s="1">
        <v>45</v>
      </c>
      <c r="B49" s="3" t="s">
        <v>14</v>
      </c>
      <c r="C49" s="5" t="s">
        <v>54</v>
      </c>
      <c r="D49" s="8">
        <f>'Operations &amp; Maintenance'!D49</f>
        <v>29</v>
      </c>
      <c r="E49" s="1">
        <v>36</v>
      </c>
      <c r="F49" s="1"/>
      <c r="G49" s="8">
        <f t="shared" si="0"/>
        <v>1044</v>
      </c>
    </row>
    <row r="50" spans="1:7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/>
      <c r="F50" s="1"/>
      <c r="G50" s="8">
        <f t="shared" si="0"/>
        <v>0</v>
      </c>
    </row>
    <row r="51" spans="1:7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36</v>
      </c>
      <c r="F51" s="1"/>
      <c r="G51" s="8">
        <f t="shared" si="0"/>
        <v>3564</v>
      </c>
    </row>
    <row r="52" spans="1:7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1">
        <v>10</v>
      </c>
      <c r="F52" s="1"/>
      <c r="G52" s="8">
        <f t="shared" si="0"/>
        <v>3590</v>
      </c>
    </row>
    <row r="53" spans="1:7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1"/>
      <c r="F53" s="1"/>
      <c r="G53" s="8">
        <f t="shared" si="0"/>
        <v>0</v>
      </c>
    </row>
    <row r="54" spans="1:7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1"/>
      <c r="F54" s="1"/>
      <c r="G54" s="8">
        <f t="shared" si="0"/>
        <v>0</v>
      </c>
    </row>
    <row r="55" spans="1:7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1"/>
      <c r="F55" s="1"/>
      <c r="G55" s="8">
        <f t="shared" si="0"/>
        <v>0</v>
      </c>
    </row>
    <row r="56" spans="1:7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1">
        <v>16</v>
      </c>
      <c r="F56" s="1"/>
      <c r="G56" s="8">
        <f t="shared" si="0"/>
        <v>5632</v>
      </c>
    </row>
    <row r="57" spans="1:7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1">
        <v>16</v>
      </c>
      <c r="F57" s="1"/>
      <c r="G57" s="8">
        <f t="shared" si="0"/>
        <v>6320</v>
      </c>
    </row>
    <row r="58" spans="1:7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1">
        <v>16</v>
      </c>
      <c r="F58" s="1"/>
      <c r="G58" s="8">
        <f t="shared" si="0"/>
        <v>9040</v>
      </c>
    </row>
    <row r="59" spans="1:7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1">
        <v>16</v>
      </c>
      <c r="F59" s="1"/>
      <c r="G59" s="8">
        <f t="shared" si="0"/>
        <v>6064</v>
      </c>
    </row>
    <row r="60" spans="1:7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1">
        <v>16</v>
      </c>
      <c r="F60" s="1"/>
      <c r="G60" s="8">
        <f t="shared" si="0"/>
        <v>6064</v>
      </c>
    </row>
    <row r="61" spans="1:7" x14ac:dyDescent="0.25">
      <c r="A61" s="1">
        <v>57</v>
      </c>
      <c r="B61" s="3" t="s">
        <v>98</v>
      </c>
      <c r="C61" s="5" t="s">
        <v>96</v>
      </c>
      <c r="D61" s="8">
        <f>'Operations &amp; Maintenance'!D61</f>
        <v>79</v>
      </c>
      <c r="E61" s="1">
        <v>16</v>
      </c>
      <c r="F61" s="1"/>
      <c r="G61" s="8">
        <f t="shared" si="0"/>
        <v>1264</v>
      </c>
    </row>
    <row r="62" spans="1:7" x14ac:dyDescent="0.25">
      <c r="A62" s="1">
        <v>58</v>
      </c>
      <c r="B62" s="3" t="s">
        <v>99</v>
      </c>
      <c r="C62" s="5" t="s">
        <v>97</v>
      </c>
      <c r="D62" s="8">
        <f>'Operations &amp; Maintenance'!D62</f>
        <v>79</v>
      </c>
      <c r="E62" s="1">
        <v>16</v>
      </c>
      <c r="F62" s="1"/>
      <c r="G62" s="8">
        <f t="shared" si="0"/>
        <v>1264</v>
      </c>
    </row>
    <row r="63" spans="1:7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1">
        <v>7</v>
      </c>
      <c r="F63" s="1"/>
      <c r="G63" s="8">
        <f t="shared" si="0"/>
        <v>371</v>
      </c>
    </row>
    <row r="64" spans="1:7" ht="15.75" customHeight="1" x14ac:dyDescent="0.25">
      <c r="A64" s="1">
        <v>60</v>
      </c>
      <c r="B64" s="5" t="s">
        <v>81</v>
      </c>
      <c r="C64" s="5" t="s">
        <v>79</v>
      </c>
      <c r="D64" s="8">
        <f>'Operations &amp; Maintenance'!D64</f>
        <v>170</v>
      </c>
      <c r="E64" s="1">
        <v>36</v>
      </c>
      <c r="F64" s="1"/>
      <c r="G64" s="8">
        <f t="shared" si="0"/>
        <v>6120</v>
      </c>
    </row>
    <row r="65" spans="1:7" x14ac:dyDescent="0.25">
      <c r="A65" s="1">
        <v>61</v>
      </c>
      <c r="B65" s="5" t="s">
        <v>80</v>
      </c>
      <c r="C65" s="5" t="s">
        <v>82</v>
      </c>
      <c r="D65" s="8">
        <f>'Operations &amp; Maintenance'!D65</f>
        <v>70</v>
      </c>
      <c r="E65" s="1">
        <v>30</v>
      </c>
      <c r="F65" s="1"/>
      <c r="G65" s="8">
        <f t="shared" si="0"/>
        <v>2100</v>
      </c>
    </row>
    <row r="66" spans="1:7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1">
        <v>32</v>
      </c>
      <c r="F66" s="1"/>
      <c r="G66" s="8">
        <f t="shared" si="0"/>
        <v>6048</v>
      </c>
    </row>
    <row r="67" spans="1:7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1"/>
      <c r="F67" s="1"/>
      <c r="G67" s="8">
        <f t="shared" si="0"/>
        <v>0</v>
      </c>
    </row>
    <row r="68" spans="1:7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1"/>
      <c r="F68" s="1"/>
      <c r="G68" s="8">
        <f t="shared" si="0"/>
        <v>0</v>
      </c>
    </row>
    <row r="69" spans="1:7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1">
        <v>14</v>
      </c>
      <c r="F69" s="1"/>
      <c r="G69" s="8">
        <f t="shared" si="0"/>
        <v>1806</v>
      </c>
    </row>
    <row r="70" spans="1:7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1"/>
      <c r="F70" s="1"/>
      <c r="G70" s="8">
        <f t="shared" ref="G70:G130" si="1">D70*E70</f>
        <v>0</v>
      </c>
    </row>
    <row r="71" spans="1:7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1"/>
      <c r="F71" s="1"/>
      <c r="G71" s="8">
        <f t="shared" si="1"/>
        <v>0</v>
      </c>
    </row>
    <row r="72" spans="1:7" x14ac:dyDescent="0.25">
      <c r="A72" s="1">
        <v>68</v>
      </c>
      <c r="B72" s="5" t="s">
        <v>56</v>
      </c>
      <c r="C72" s="5" t="s">
        <v>60</v>
      </c>
      <c r="D72" s="8">
        <f>'Operations &amp; Maintenance'!D72</f>
        <v>24</v>
      </c>
      <c r="E72" s="1"/>
      <c r="F72" s="1"/>
      <c r="G72" s="8">
        <f t="shared" si="1"/>
        <v>0</v>
      </c>
    </row>
    <row r="73" spans="1:7" x14ac:dyDescent="0.25">
      <c r="A73" s="1">
        <v>70</v>
      </c>
      <c r="B73" s="5" t="s">
        <v>56</v>
      </c>
      <c r="C73" s="5" t="s">
        <v>59</v>
      </c>
      <c r="D73" s="8">
        <f>'Operations &amp; Maintenance'!D73</f>
        <v>14</v>
      </c>
      <c r="E73" s="1">
        <v>16</v>
      </c>
      <c r="F73" s="1"/>
      <c r="G73" s="8">
        <f t="shared" si="1"/>
        <v>224</v>
      </c>
    </row>
    <row r="74" spans="1:7" x14ac:dyDescent="0.25">
      <c r="A74" s="1">
        <v>71</v>
      </c>
      <c r="B74" s="5" t="s">
        <v>56</v>
      </c>
      <c r="C74" s="5" t="s">
        <v>58</v>
      </c>
      <c r="D74" s="8">
        <f>'Operations &amp; Maintenance'!D74</f>
        <v>34</v>
      </c>
      <c r="E74" s="1"/>
      <c r="F74" s="1"/>
      <c r="G74" s="8">
        <f t="shared" si="1"/>
        <v>0</v>
      </c>
    </row>
    <row r="75" spans="1:7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1">
        <v>8</v>
      </c>
      <c r="F75" s="1"/>
      <c r="G75" s="8">
        <f t="shared" si="1"/>
        <v>672</v>
      </c>
    </row>
    <row r="76" spans="1:7" x14ac:dyDescent="0.25">
      <c r="A76" s="1">
        <v>73</v>
      </c>
      <c r="B76" s="5" t="s">
        <v>101</v>
      </c>
      <c r="C76" s="5" t="s">
        <v>100</v>
      </c>
      <c r="D76" s="8">
        <f>'Operations &amp; Maintenance'!D76</f>
        <v>259</v>
      </c>
      <c r="E76" s="1"/>
      <c r="F76" s="1"/>
      <c r="G76" s="8">
        <f t="shared" si="1"/>
        <v>0</v>
      </c>
    </row>
    <row r="77" spans="1:7" x14ac:dyDescent="0.25">
      <c r="A77" s="1">
        <v>74</v>
      </c>
      <c r="B77" s="5" t="s">
        <v>102</v>
      </c>
      <c r="C77" s="5" t="s">
        <v>103</v>
      </c>
      <c r="D77" s="8">
        <f>'Operations &amp; Maintenance'!D77</f>
        <v>129</v>
      </c>
      <c r="E77" s="1"/>
      <c r="F77" s="1"/>
      <c r="G77" s="8">
        <f t="shared" si="1"/>
        <v>0</v>
      </c>
    </row>
    <row r="78" spans="1:7" x14ac:dyDescent="0.25">
      <c r="A78" s="1">
        <v>75</v>
      </c>
      <c r="B78" s="5" t="s">
        <v>104</v>
      </c>
      <c r="C78" s="5" t="s">
        <v>105</v>
      </c>
      <c r="D78" s="8">
        <f>'Operations &amp; Maintenance'!D78</f>
        <v>139</v>
      </c>
      <c r="E78" s="1"/>
      <c r="F78" s="1"/>
      <c r="G78" s="8">
        <f t="shared" si="1"/>
        <v>0</v>
      </c>
    </row>
    <row r="79" spans="1:7" x14ac:dyDescent="0.25">
      <c r="A79" s="1">
        <v>76</v>
      </c>
      <c r="B79" s="5" t="s">
        <v>107</v>
      </c>
      <c r="C79" s="5" t="s">
        <v>106</v>
      </c>
      <c r="D79" s="8">
        <f>'Operations &amp; Maintenance'!D79</f>
        <v>116</v>
      </c>
      <c r="E79" s="1"/>
      <c r="F79" s="1" t="s">
        <v>212</v>
      </c>
      <c r="G79" s="8">
        <f t="shared" si="1"/>
        <v>0</v>
      </c>
    </row>
    <row r="80" spans="1:7" x14ac:dyDescent="0.25">
      <c r="A80" s="1">
        <v>77</v>
      </c>
      <c r="B80" s="5" t="s">
        <v>20</v>
      </c>
      <c r="C80" s="5" t="s">
        <v>75</v>
      </c>
      <c r="D80" s="8">
        <f>'Operations &amp; Maintenance'!D80</f>
        <v>15</v>
      </c>
      <c r="E80" s="1">
        <v>36</v>
      </c>
      <c r="F80" s="1"/>
      <c r="G80" s="8">
        <f t="shared" si="1"/>
        <v>540</v>
      </c>
    </row>
    <row r="81" spans="1:7" x14ac:dyDescent="0.25">
      <c r="A81" s="1">
        <v>78</v>
      </c>
      <c r="B81" s="5" t="s">
        <v>20</v>
      </c>
      <c r="C81" s="5" t="s">
        <v>76</v>
      </c>
      <c r="D81" s="8">
        <f>'Operations &amp; Maintenance'!D81</f>
        <v>14</v>
      </c>
      <c r="E81" s="1"/>
      <c r="F81" s="1"/>
      <c r="G81" s="8">
        <f t="shared" si="1"/>
        <v>0</v>
      </c>
    </row>
    <row r="82" spans="1:7" x14ac:dyDescent="0.25">
      <c r="A82" s="1">
        <v>79</v>
      </c>
      <c r="B82" s="5" t="s">
        <v>20</v>
      </c>
      <c r="C82" s="5" t="s">
        <v>124</v>
      </c>
      <c r="D82" s="8">
        <f>'Operations &amp; Maintenance'!D82</f>
        <v>15</v>
      </c>
      <c r="E82" s="1">
        <v>36</v>
      </c>
      <c r="F82" s="1"/>
      <c r="G82" s="8">
        <f t="shared" si="1"/>
        <v>540</v>
      </c>
    </row>
    <row r="83" spans="1:7" x14ac:dyDescent="0.25">
      <c r="A83" s="1">
        <v>80</v>
      </c>
      <c r="B83" s="5" t="s">
        <v>108</v>
      </c>
      <c r="C83" s="5" t="s">
        <v>109</v>
      </c>
      <c r="D83" s="8">
        <f>'Operations &amp; Maintenance'!D83</f>
        <v>7.5</v>
      </c>
      <c r="E83" s="1"/>
      <c r="F83" s="1"/>
      <c r="G83" s="8">
        <f t="shared" si="1"/>
        <v>0</v>
      </c>
    </row>
    <row r="84" spans="1:7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1"/>
      <c r="F84" s="1"/>
      <c r="G84" s="8">
        <f t="shared" si="1"/>
        <v>0</v>
      </c>
    </row>
    <row r="85" spans="1:7" x14ac:dyDescent="0.25">
      <c r="A85" s="1">
        <v>82</v>
      </c>
      <c r="B85" s="5" t="s">
        <v>33</v>
      </c>
      <c r="C85" s="5" t="s">
        <v>32</v>
      </c>
      <c r="D85" s="8">
        <f>'Operations &amp; Maintenance'!D85</f>
        <v>59</v>
      </c>
      <c r="E85" s="1">
        <v>16</v>
      </c>
      <c r="F85" s="1"/>
      <c r="G85" s="8">
        <f t="shared" si="1"/>
        <v>944</v>
      </c>
    </row>
    <row r="86" spans="1:7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1">
        <v>12</v>
      </c>
      <c r="F86" s="1"/>
      <c r="G86" s="8">
        <f t="shared" si="1"/>
        <v>900</v>
      </c>
    </row>
    <row r="87" spans="1:7" x14ac:dyDescent="0.25">
      <c r="A87" s="1">
        <v>85</v>
      </c>
      <c r="B87" s="6" t="s">
        <v>61</v>
      </c>
      <c r="C87" s="5" t="s">
        <v>62</v>
      </c>
      <c r="D87" s="8">
        <f>'Operations &amp; Maintenance'!D87</f>
        <v>600</v>
      </c>
      <c r="E87" s="1"/>
      <c r="F87" s="1"/>
      <c r="G87" s="8">
        <f t="shared" si="1"/>
        <v>0</v>
      </c>
    </row>
    <row r="88" spans="1:7" x14ac:dyDescent="0.25">
      <c r="A88" s="1">
        <v>86</v>
      </c>
      <c r="B88" s="5" t="s">
        <v>21</v>
      </c>
      <c r="C88" s="5" t="s">
        <v>63</v>
      </c>
      <c r="D88" s="8">
        <f>'Operations &amp; Maintenance'!D88</f>
        <v>27</v>
      </c>
      <c r="E88" s="1"/>
      <c r="F88" s="1"/>
      <c r="G88" s="8">
        <f t="shared" si="1"/>
        <v>0</v>
      </c>
    </row>
    <row r="89" spans="1:7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1"/>
      <c r="F89" s="1"/>
      <c r="G89" s="8">
        <f t="shared" si="1"/>
        <v>0</v>
      </c>
    </row>
    <row r="90" spans="1:7" x14ac:dyDescent="0.25">
      <c r="A90" s="1">
        <v>90</v>
      </c>
      <c r="B90" s="5" t="s">
        <v>113</v>
      </c>
      <c r="C90" s="5" t="s">
        <v>112</v>
      </c>
      <c r="D90" s="8">
        <f>'Operations &amp; Maintenance'!D90</f>
        <v>25</v>
      </c>
      <c r="E90" s="1"/>
      <c r="F90" s="1"/>
      <c r="G90" s="8">
        <f t="shared" si="1"/>
        <v>0</v>
      </c>
    </row>
    <row r="91" spans="1:7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1"/>
      <c r="F91" s="1"/>
      <c r="G91" s="8">
        <f t="shared" si="1"/>
        <v>0</v>
      </c>
    </row>
    <row r="92" spans="1:7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1"/>
      <c r="F92" s="1"/>
      <c r="G92" s="8">
        <f t="shared" si="1"/>
        <v>0</v>
      </c>
    </row>
    <row r="93" spans="1:7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1"/>
      <c r="F93" s="1"/>
      <c r="G93" s="8">
        <f t="shared" si="1"/>
        <v>0</v>
      </c>
    </row>
    <row r="94" spans="1:7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1"/>
      <c r="F94" s="1"/>
      <c r="G94" s="8">
        <f t="shared" si="1"/>
        <v>0</v>
      </c>
    </row>
    <row r="95" spans="1:7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1"/>
      <c r="F95" s="1"/>
      <c r="G95" s="8">
        <f t="shared" si="1"/>
        <v>0</v>
      </c>
    </row>
    <row r="96" spans="1:7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1"/>
      <c r="F96" s="1"/>
      <c r="G96" s="8">
        <f t="shared" si="1"/>
        <v>0</v>
      </c>
    </row>
    <row r="97" spans="1:8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1">
        <v>16</v>
      </c>
      <c r="F97" s="1"/>
      <c r="G97" s="8">
        <v>0</v>
      </c>
    </row>
    <row r="98" spans="1:8" x14ac:dyDescent="0.25">
      <c r="A98" s="1">
        <v>99</v>
      </c>
      <c r="B98" s="5" t="s">
        <v>22</v>
      </c>
      <c r="C98" s="5" t="s">
        <v>117</v>
      </c>
      <c r="D98" s="8">
        <f>'Operations &amp; Maintenance'!D98</f>
        <v>2050</v>
      </c>
      <c r="E98" s="1">
        <v>20</v>
      </c>
      <c r="F98" s="1"/>
      <c r="G98" s="8">
        <f t="shared" si="1"/>
        <v>41000</v>
      </c>
    </row>
    <row r="99" spans="1:8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1"/>
      <c r="F99" s="1"/>
      <c r="G99" s="8">
        <f t="shared" si="1"/>
        <v>0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1">
        <v>20</v>
      </c>
      <c r="F100" s="1"/>
      <c r="G100" s="8">
        <f t="shared" si="1"/>
        <v>860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1">
        <v>46</v>
      </c>
      <c r="F101" s="1"/>
      <c r="G101" s="8">
        <f t="shared" si="1"/>
        <v>3634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1">
        <v>16</v>
      </c>
      <c r="F102" s="1"/>
      <c r="G102" s="8">
        <f t="shared" si="1"/>
        <v>720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1"/>
      <c r="F103" s="1"/>
      <c r="G103" s="8">
        <f t="shared" si="1"/>
        <v>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1">
        <v>4</v>
      </c>
      <c r="F104" s="1"/>
      <c r="G104" s="8">
        <f t="shared" si="1"/>
        <v>13996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1"/>
      <c r="F105" s="1"/>
      <c r="G105" s="8">
        <f t="shared" si="1"/>
        <v>0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1">
        <v>4</v>
      </c>
      <c r="F106" s="1"/>
      <c r="G106" s="8">
        <f t="shared" si="1"/>
        <v>540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f>'Operations &amp; Maintenance'!D107</f>
        <v>220</v>
      </c>
      <c r="E107" s="1"/>
      <c r="F107" s="1"/>
      <c r="G107" s="8">
        <f t="shared" si="1"/>
        <v>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1">
        <v>4</v>
      </c>
      <c r="F108" s="1"/>
      <c r="G108" s="8">
        <f t="shared" si="1"/>
        <v>596</v>
      </c>
    </row>
    <row r="109" spans="1:8" x14ac:dyDescent="0.25">
      <c r="A109" s="1">
        <v>112</v>
      </c>
      <c r="B109" s="5" t="s">
        <v>210</v>
      </c>
      <c r="C109" s="21" t="s">
        <v>211</v>
      </c>
      <c r="D109" s="8">
        <f>'Operations &amp; Maintenance'!D109</f>
        <v>5750</v>
      </c>
      <c r="E109" s="1"/>
      <c r="F109" s="1"/>
      <c r="G109" s="8">
        <f t="shared" si="1"/>
        <v>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si="1"/>
        <v>0</v>
      </c>
      <c r="H110" s="12"/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1"/>
        <v>0</v>
      </c>
      <c r="H111" s="12"/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/>
      <c r="F112" s="25"/>
      <c r="G112" s="8">
        <f t="shared" si="1"/>
        <v>0</v>
      </c>
      <c r="H112" s="12"/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35">
        <v>1</v>
      </c>
      <c r="F113" s="25"/>
      <c r="G113" s="8">
        <f t="shared" si="1"/>
        <v>299</v>
      </c>
      <c r="H113" s="12"/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35"/>
      <c r="F114" s="25"/>
      <c r="G114" s="8">
        <f t="shared" si="1"/>
        <v>0</v>
      </c>
      <c r="H114" s="12"/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35">
        <v>20</v>
      </c>
      <c r="F115" s="25"/>
      <c r="G115" s="8">
        <f t="shared" si="1"/>
        <v>1160</v>
      </c>
      <c r="H115" s="12"/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35">
        <v>20</v>
      </c>
      <c r="F116" s="25"/>
      <c r="G116" s="8">
        <f t="shared" si="1"/>
        <v>700</v>
      </c>
      <c r="H116" s="12"/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35"/>
      <c r="F117" s="25"/>
      <c r="G117" s="8">
        <f t="shared" si="1"/>
        <v>0</v>
      </c>
      <c r="H117" s="12"/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35">
        <v>20</v>
      </c>
      <c r="F118" s="25"/>
      <c r="G118" s="8">
        <f t="shared" si="1"/>
        <v>580</v>
      </c>
      <c r="H118" s="12"/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35">
        <v>20</v>
      </c>
      <c r="F119" s="25"/>
      <c r="G119" s="8">
        <f t="shared" si="1"/>
        <v>720</v>
      </c>
      <c r="H119" s="12"/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35">
        <v>20</v>
      </c>
      <c r="F120" s="25"/>
      <c r="G120" s="8">
        <f t="shared" si="1"/>
        <v>280</v>
      </c>
      <c r="H120" s="12"/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35">
        <v>20</v>
      </c>
      <c r="F121" s="25"/>
      <c r="G121" s="8">
        <f t="shared" si="1"/>
        <v>360</v>
      </c>
      <c r="H121" s="12"/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35">
        <v>20</v>
      </c>
      <c r="F122" s="25"/>
      <c r="G122" s="8">
        <f t="shared" si="1"/>
        <v>1620</v>
      </c>
      <c r="H122" s="12"/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35">
        <v>20</v>
      </c>
      <c r="F123" s="25"/>
      <c r="G123" s="8">
        <f t="shared" si="1"/>
        <v>1240</v>
      </c>
      <c r="H123" s="12"/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35"/>
      <c r="F124" s="25"/>
      <c r="G124" s="8">
        <f t="shared" si="1"/>
        <v>0</v>
      </c>
      <c r="H124" s="12"/>
    </row>
    <row r="125" spans="1:8" ht="14.25" customHeight="1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35"/>
      <c r="F125" s="25"/>
      <c r="G125" s="8">
        <f t="shared" si="1"/>
        <v>0</v>
      </c>
      <c r="H125" s="12"/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35"/>
      <c r="F126" s="25"/>
      <c r="G126" s="8">
        <f t="shared" si="1"/>
        <v>0</v>
      </c>
      <c r="H126" s="12"/>
    </row>
    <row r="127" spans="1:8" x14ac:dyDescent="0.25">
      <c r="A127" s="1">
        <v>128</v>
      </c>
      <c r="B127" s="5" t="s">
        <v>232</v>
      </c>
      <c r="C127" s="5" t="s">
        <v>233</v>
      </c>
      <c r="D127" s="12">
        <v>22</v>
      </c>
      <c r="E127" s="35">
        <v>20</v>
      </c>
      <c r="F127" s="25"/>
      <c r="G127" s="8">
        <f t="shared" si="1"/>
        <v>440</v>
      </c>
      <c r="H127" s="12"/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35">
        <v>5</v>
      </c>
      <c r="F128" s="25"/>
      <c r="G128" s="8">
        <f t="shared" si="1"/>
        <v>2875</v>
      </c>
      <c r="H128" s="12"/>
    </row>
    <row r="129" spans="1:8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35">
        <v>5</v>
      </c>
      <c r="F129" s="25"/>
      <c r="G129" s="8">
        <f t="shared" si="1"/>
        <v>600</v>
      </c>
      <c r="H129" s="12"/>
    </row>
    <row r="130" spans="1:8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35">
        <v>20</v>
      </c>
      <c r="F130" s="25"/>
      <c r="G130" s="8">
        <f t="shared" si="1"/>
        <v>1380</v>
      </c>
      <c r="H130" s="12"/>
    </row>
    <row r="131" spans="1:8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35">
        <v>10</v>
      </c>
      <c r="F131" s="25"/>
      <c r="G131" s="8">
        <f t="shared" ref="G131:G140" si="2">D131*E131</f>
        <v>280</v>
      </c>
      <c r="H131" s="12"/>
    </row>
    <row r="132" spans="1:8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35"/>
      <c r="F132" s="25"/>
      <c r="G132" s="8">
        <f t="shared" si="2"/>
        <v>0</v>
      </c>
      <c r="H132" s="12"/>
    </row>
    <row r="133" spans="1:8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35"/>
      <c r="F133" s="25"/>
      <c r="G133" s="8">
        <f t="shared" si="2"/>
        <v>0</v>
      </c>
      <c r="H133" s="12"/>
    </row>
    <row r="134" spans="1:8" x14ac:dyDescent="0.25">
      <c r="A134" s="1">
        <v>140</v>
      </c>
      <c r="B134" s="5" t="s">
        <v>241</v>
      </c>
      <c r="C134" s="5" t="s">
        <v>242</v>
      </c>
      <c r="D134" s="12">
        <v>24</v>
      </c>
      <c r="E134" s="35">
        <v>10</v>
      </c>
      <c r="F134" s="25"/>
      <c r="G134" s="8">
        <f t="shared" si="2"/>
        <v>240</v>
      </c>
      <c r="H134" s="12"/>
    </row>
    <row r="135" spans="1:8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35">
        <v>10</v>
      </c>
      <c r="F135" s="25"/>
      <c r="G135" s="8">
        <f t="shared" si="2"/>
        <v>1060</v>
      </c>
      <c r="H135" s="12"/>
    </row>
    <row r="136" spans="1:8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35">
        <v>20</v>
      </c>
      <c r="F136" s="25"/>
      <c r="G136" s="8">
        <f t="shared" si="2"/>
        <v>880</v>
      </c>
      <c r="H136" s="12"/>
    </row>
    <row r="137" spans="1:8" x14ac:dyDescent="0.25">
      <c r="A137" s="1">
        <v>145</v>
      </c>
      <c r="B137" s="5" t="s">
        <v>246</v>
      </c>
      <c r="C137" s="21" t="s">
        <v>296</v>
      </c>
      <c r="D137" s="12">
        <v>5</v>
      </c>
      <c r="E137" s="35">
        <v>0</v>
      </c>
      <c r="F137" s="25"/>
      <c r="G137" s="8">
        <f t="shared" si="2"/>
        <v>0</v>
      </c>
      <c r="H137" s="12"/>
    </row>
    <row r="138" spans="1:8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35">
        <v>2</v>
      </c>
      <c r="F138" s="25"/>
      <c r="G138" s="8">
        <f t="shared" si="2"/>
        <v>168</v>
      </c>
      <c r="H138" s="12"/>
    </row>
    <row r="139" spans="1:8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  <c r="H139" s="12"/>
    </row>
    <row r="140" spans="1:8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  <c r="H140" s="12"/>
    </row>
    <row r="141" spans="1:8" x14ac:dyDescent="0.25">
      <c r="C141" s="18"/>
      <c r="D141" s="12"/>
      <c r="E141" s="11"/>
      <c r="F141" s="11"/>
      <c r="G141" s="12"/>
    </row>
    <row r="142" spans="1:8" x14ac:dyDescent="0.25">
      <c r="C142" s="18"/>
      <c r="D142" s="12"/>
      <c r="E142" s="11"/>
      <c r="F142" s="11"/>
      <c r="G142" s="12"/>
    </row>
    <row r="143" spans="1:8" x14ac:dyDescent="0.25">
      <c r="C143" s="18"/>
      <c r="D143" s="12"/>
      <c r="E143" s="11"/>
      <c r="F143" s="11"/>
      <c r="G143" s="12"/>
    </row>
    <row r="144" spans="1:8" ht="23.25" x14ac:dyDescent="0.35">
      <c r="C144" s="13" t="s">
        <v>6</v>
      </c>
      <c r="D144" s="14">
        <f>SUM(D6:D140)</f>
        <v>46346.39</v>
      </c>
      <c r="E144" s="15" t="s">
        <v>206</v>
      </c>
      <c r="F144" s="15"/>
      <c r="G144" s="16">
        <f>SUM(G6:G140)</f>
        <v>198168.76</v>
      </c>
    </row>
    <row r="146" spans="2:2" ht="30" x14ac:dyDescent="0.25">
      <c r="B146" s="6" t="s">
        <v>197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7048-4D82-4785-A714-656312B77461}">
  <dimension ref="A1:H146"/>
  <sheetViews>
    <sheetView zoomScale="60" zoomScaleNormal="60" workbookViewId="0">
      <selection activeCell="B30" sqref="B30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4.42578125" customWidth="1"/>
    <col min="5" max="5" width="22.5703125" customWidth="1"/>
    <col min="6" max="6" width="27.85546875" customWidth="1"/>
    <col min="7" max="7" width="42.42578125" customWidth="1"/>
    <col min="8" max="8" width="25" customWidth="1"/>
  </cols>
  <sheetData>
    <row r="1" spans="1:8" x14ac:dyDescent="0.25">
      <c r="A1" s="172" t="s">
        <v>204</v>
      </c>
      <c r="B1" s="172"/>
      <c r="C1" s="172"/>
      <c r="D1" s="172"/>
      <c r="E1" s="172"/>
      <c r="F1" s="172"/>
      <c r="G1" s="172"/>
      <c r="H1" s="172"/>
    </row>
    <row r="2" spans="1:8" x14ac:dyDescent="0.25">
      <c r="A2" s="172"/>
      <c r="B2" s="172"/>
      <c r="C2" s="172"/>
      <c r="D2" s="172"/>
      <c r="E2" s="172"/>
      <c r="F2" s="172"/>
      <c r="G2" s="172"/>
      <c r="H2" s="172"/>
    </row>
    <row r="3" spans="1:8" x14ac:dyDescent="0.25">
      <c r="A3" s="172"/>
      <c r="B3" s="172"/>
      <c r="C3" s="172"/>
      <c r="D3" s="172"/>
      <c r="E3" s="172"/>
      <c r="F3" s="172"/>
      <c r="G3" s="172"/>
      <c r="H3" s="172"/>
    </row>
    <row r="4" spans="1:8" x14ac:dyDescent="0.25">
      <c r="A4" s="172"/>
      <c r="B4" s="172"/>
      <c r="C4" s="172"/>
      <c r="D4" s="172"/>
      <c r="E4" s="172"/>
      <c r="F4" s="172"/>
      <c r="G4" s="172"/>
      <c r="H4" s="172"/>
    </row>
    <row r="5" spans="1:8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26" t="s">
        <v>208</v>
      </c>
      <c r="F5" s="26" t="s">
        <v>209</v>
      </c>
      <c r="G5" s="9" t="s">
        <v>36</v>
      </c>
      <c r="H5" s="9" t="s">
        <v>3</v>
      </c>
    </row>
    <row r="6" spans="1:8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1">
        <v>70</v>
      </c>
      <c r="F6" s="1"/>
      <c r="G6" s="1"/>
      <c r="H6" s="8">
        <f>D6*E6</f>
        <v>29890</v>
      </c>
    </row>
    <row r="7" spans="1:8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E7">
        <v>10</v>
      </c>
      <c r="F7" s="1"/>
      <c r="G7" s="1"/>
      <c r="H7" s="8">
        <f>D7*E7</f>
        <v>9990</v>
      </c>
    </row>
    <row r="8" spans="1:8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>
        <v>10</v>
      </c>
      <c r="F8" s="1"/>
      <c r="G8" s="1"/>
      <c r="H8" s="8">
        <f t="shared" ref="H8:H71" si="0">D8*E8</f>
        <v>5490</v>
      </c>
    </row>
    <row r="9" spans="1:8" x14ac:dyDescent="0.25">
      <c r="A9" s="1">
        <v>4</v>
      </c>
      <c r="B9" s="5" t="s">
        <v>143</v>
      </c>
      <c r="C9" s="6" t="s">
        <v>145</v>
      </c>
      <c r="D9" s="8">
        <f>'Operations &amp; Maintenance'!D9</f>
        <v>1250</v>
      </c>
      <c r="E9" s="1">
        <v>10</v>
      </c>
      <c r="F9" s="1"/>
      <c r="G9" s="1"/>
      <c r="H9" s="8">
        <f t="shared" si="0"/>
        <v>12500</v>
      </c>
    </row>
    <row r="10" spans="1:8" x14ac:dyDescent="0.25">
      <c r="A10" s="1">
        <v>5</v>
      </c>
      <c r="B10" s="5" t="s">
        <v>144</v>
      </c>
      <c r="C10" s="6" t="s">
        <v>141</v>
      </c>
      <c r="D10" s="8">
        <f>'Operations &amp; Maintenance'!D10</f>
        <v>1325</v>
      </c>
      <c r="E10" s="1"/>
      <c r="F10" s="1"/>
      <c r="G10" s="1"/>
      <c r="H10" s="8">
        <f t="shared" si="0"/>
        <v>0</v>
      </c>
    </row>
    <row r="11" spans="1:8" x14ac:dyDescent="0.25">
      <c r="A11" s="1">
        <v>6</v>
      </c>
      <c r="B11" s="5" t="s">
        <v>140</v>
      </c>
      <c r="C11" s="6" t="s">
        <v>148</v>
      </c>
      <c r="D11" s="8">
        <f>'Operations &amp; Maintenance'!D11</f>
        <v>1726</v>
      </c>
      <c r="E11" s="1">
        <v>4</v>
      </c>
      <c r="F11" s="1"/>
      <c r="G11" s="1"/>
      <c r="H11" s="8">
        <f t="shared" si="0"/>
        <v>6904</v>
      </c>
    </row>
    <row r="12" spans="1:8" x14ac:dyDescent="0.25">
      <c r="A12" s="1">
        <v>7</v>
      </c>
      <c r="B12" s="5" t="s">
        <v>144</v>
      </c>
      <c r="C12" s="6" t="s">
        <v>142</v>
      </c>
      <c r="D12" s="8">
        <f>'Operations &amp; Maintenance'!D12</f>
        <v>135</v>
      </c>
      <c r="E12" s="1">
        <v>20</v>
      </c>
      <c r="F12" s="1"/>
      <c r="G12" s="1"/>
      <c r="H12" s="8">
        <f t="shared" si="0"/>
        <v>2700</v>
      </c>
    </row>
    <row r="13" spans="1:8" x14ac:dyDescent="0.25">
      <c r="A13" s="1">
        <v>8</v>
      </c>
      <c r="B13" s="5" t="s">
        <v>147</v>
      </c>
      <c r="C13" s="6" t="s">
        <v>146</v>
      </c>
      <c r="D13" s="8">
        <f>'Operations &amp; Maintenance'!D13</f>
        <v>79</v>
      </c>
      <c r="E13" s="1"/>
      <c r="F13" s="1"/>
      <c r="G13" s="1"/>
      <c r="H13" s="8">
        <f t="shared" si="0"/>
        <v>0</v>
      </c>
    </row>
    <row r="14" spans="1:8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25</v>
      </c>
      <c r="F14" s="1"/>
      <c r="G14" s="1"/>
      <c r="H14" s="8">
        <f t="shared" si="0"/>
        <v>3700</v>
      </c>
    </row>
    <row r="15" spans="1:8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>
        <v>25</v>
      </c>
      <c r="F15" s="1"/>
      <c r="G15" s="1"/>
      <c r="H15" s="8">
        <f t="shared" si="0"/>
        <v>5975</v>
      </c>
    </row>
    <row r="16" spans="1:8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24</v>
      </c>
      <c r="F16" s="1"/>
      <c r="G16" s="1"/>
      <c r="H16" s="8">
        <f t="shared" si="0"/>
        <v>696</v>
      </c>
    </row>
    <row r="17" spans="1:8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>
        <v>25</v>
      </c>
      <c r="F17" s="1"/>
      <c r="G17" s="1"/>
      <c r="H17" s="8">
        <f t="shared" si="0"/>
        <v>975</v>
      </c>
    </row>
    <row r="18" spans="1:8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/>
      <c r="F18" s="1"/>
      <c r="G18" s="1"/>
      <c r="H18" s="8">
        <f t="shared" si="0"/>
        <v>0</v>
      </c>
    </row>
    <row r="19" spans="1:8" x14ac:dyDescent="0.25">
      <c r="A19" s="1">
        <v>14</v>
      </c>
      <c r="B19" s="5" t="s">
        <v>149</v>
      </c>
      <c r="C19" s="6" t="s">
        <v>164</v>
      </c>
      <c r="D19" s="8">
        <f>'Operations &amp; Maintenance'!D19</f>
        <v>115.9</v>
      </c>
      <c r="E19" s="1"/>
      <c r="F19" s="1"/>
      <c r="G19" s="1"/>
      <c r="H19" s="8">
        <f t="shared" si="0"/>
        <v>0</v>
      </c>
    </row>
    <row r="20" spans="1:8" x14ac:dyDescent="0.25">
      <c r="A20" s="1">
        <v>15</v>
      </c>
      <c r="B20" s="5" t="s">
        <v>163</v>
      </c>
      <c r="C20" s="17" t="s">
        <v>167</v>
      </c>
      <c r="D20" s="8">
        <f>'Operations &amp; Maintenance'!D20</f>
        <v>149</v>
      </c>
      <c r="E20" s="1">
        <v>10</v>
      </c>
      <c r="F20" s="1"/>
      <c r="G20" s="1"/>
      <c r="H20" s="8">
        <f t="shared" si="0"/>
        <v>1490</v>
      </c>
    </row>
    <row r="21" spans="1:8" x14ac:dyDescent="0.25">
      <c r="A21" s="1">
        <v>16</v>
      </c>
      <c r="B21" s="5" t="s">
        <v>163</v>
      </c>
      <c r="C21" s="6" t="s">
        <v>168</v>
      </c>
      <c r="D21" s="8">
        <f>'Operations &amp; Maintenance'!D21</f>
        <v>173</v>
      </c>
      <c r="E21" s="1"/>
      <c r="F21" s="1"/>
      <c r="G21" s="1"/>
      <c r="H21" s="8">
        <f t="shared" si="0"/>
        <v>0</v>
      </c>
    </row>
    <row r="22" spans="1:8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>
        <v>20</v>
      </c>
      <c r="F22" s="1"/>
      <c r="G22" s="1"/>
      <c r="H22" s="8">
        <f t="shared" si="0"/>
        <v>980</v>
      </c>
    </row>
    <row r="23" spans="1:8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10</v>
      </c>
      <c r="F23" s="1"/>
      <c r="G23" s="1"/>
      <c r="H23" s="8">
        <f t="shared" si="0"/>
        <v>2290</v>
      </c>
    </row>
    <row r="24" spans="1:8" x14ac:dyDescent="0.25">
      <c r="A24" s="1">
        <v>19</v>
      </c>
      <c r="B24" s="5" t="s">
        <v>121</v>
      </c>
      <c r="C24" s="6" t="s">
        <v>125</v>
      </c>
      <c r="D24" s="8">
        <f>'Operations &amp; Maintenance'!D24</f>
        <v>1099</v>
      </c>
      <c r="E24" s="1"/>
      <c r="F24" s="1"/>
      <c r="G24" s="1"/>
      <c r="H24" s="8">
        <f t="shared" si="0"/>
        <v>0</v>
      </c>
    </row>
    <row r="25" spans="1:8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>
        <v>20</v>
      </c>
      <c r="F25" s="1"/>
      <c r="G25" s="1"/>
      <c r="H25" s="8">
        <f t="shared" si="0"/>
        <v>49980</v>
      </c>
    </row>
    <row r="26" spans="1:8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>
        <v>10</v>
      </c>
      <c r="F26" s="1"/>
      <c r="G26" s="1"/>
      <c r="H26" s="8">
        <f t="shared" si="0"/>
        <v>5990</v>
      </c>
    </row>
    <row r="27" spans="1:8" x14ac:dyDescent="0.25">
      <c r="A27" s="1">
        <v>22</v>
      </c>
      <c r="B27" s="5" t="s">
        <v>10</v>
      </c>
      <c r="C27" s="5" t="s">
        <v>30</v>
      </c>
      <c r="D27" s="8">
        <f>'Operations &amp; Maintenance'!D27</f>
        <v>54</v>
      </c>
      <c r="E27" s="1">
        <v>25</v>
      </c>
      <c r="F27" s="1"/>
      <c r="G27" s="1"/>
      <c r="H27" s="8">
        <f t="shared" si="0"/>
        <v>1350</v>
      </c>
    </row>
    <row r="28" spans="1:8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>
        <v>25</v>
      </c>
      <c r="F28" s="1"/>
      <c r="G28" s="1"/>
      <c r="H28" s="8">
        <f t="shared" si="0"/>
        <v>875</v>
      </c>
    </row>
    <row r="29" spans="1:8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25</v>
      </c>
      <c r="F29" s="1"/>
      <c r="G29" s="1"/>
      <c r="H29" s="8">
        <f t="shared" si="0"/>
        <v>599.75</v>
      </c>
    </row>
    <row r="30" spans="1:8" x14ac:dyDescent="0.25">
      <c r="A30" s="1">
        <v>25</v>
      </c>
      <c r="B30" s="5" t="s">
        <v>24</v>
      </c>
      <c r="C30" s="5" t="s">
        <v>25</v>
      </c>
      <c r="D30" s="8">
        <f>'Operations &amp; Maintenance'!D30</f>
        <v>106</v>
      </c>
      <c r="E30" s="1">
        <v>25</v>
      </c>
      <c r="F30" s="1"/>
      <c r="G30" s="1"/>
      <c r="H30" s="8">
        <f t="shared" si="0"/>
        <v>2650</v>
      </c>
    </row>
    <row r="31" spans="1:8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>
        <v>15</v>
      </c>
      <c r="F31" s="1"/>
      <c r="G31" s="1"/>
      <c r="H31" s="8">
        <f t="shared" si="0"/>
        <v>5235</v>
      </c>
    </row>
    <row r="32" spans="1:8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1">
        <v>10</v>
      </c>
      <c r="F32" s="1"/>
      <c r="G32" s="1"/>
      <c r="H32" s="8">
        <f t="shared" si="0"/>
        <v>3490</v>
      </c>
    </row>
    <row r="33" spans="1:8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20</v>
      </c>
      <c r="F33" s="1"/>
      <c r="G33" s="1"/>
      <c r="H33" s="8">
        <f t="shared" si="0"/>
        <v>5280</v>
      </c>
    </row>
    <row r="34" spans="1:8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20</v>
      </c>
      <c r="F34" s="1"/>
      <c r="G34" s="1"/>
      <c r="H34" s="8">
        <f t="shared" si="0"/>
        <v>4400</v>
      </c>
    </row>
    <row r="35" spans="1:8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>
        <v>20</v>
      </c>
      <c r="F35" s="1"/>
      <c r="G35" s="1"/>
      <c r="H35" s="8">
        <f t="shared" si="0"/>
        <v>1580</v>
      </c>
    </row>
    <row r="36" spans="1:8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>
        <v>20</v>
      </c>
      <c r="F36" s="1"/>
      <c r="G36" s="1"/>
      <c r="H36" s="8">
        <f t="shared" si="0"/>
        <v>2380</v>
      </c>
    </row>
    <row r="37" spans="1:8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4</v>
      </c>
      <c r="F37" s="1"/>
      <c r="G37" s="1"/>
      <c r="H37" s="8">
        <f t="shared" si="0"/>
        <v>608</v>
      </c>
    </row>
    <row r="38" spans="1:8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4</v>
      </c>
      <c r="F38" s="1"/>
      <c r="G38" s="1"/>
      <c r="H38" s="8">
        <f t="shared" si="0"/>
        <v>1416</v>
      </c>
    </row>
    <row r="39" spans="1:8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>
        <v>4</v>
      </c>
      <c r="F39" s="1"/>
      <c r="G39" s="1"/>
      <c r="H39" s="8">
        <f t="shared" si="0"/>
        <v>4796</v>
      </c>
    </row>
    <row r="40" spans="1:8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>
        <v>25</v>
      </c>
      <c r="F40" s="1"/>
      <c r="G40" s="1"/>
      <c r="H40" s="8">
        <f t="shared" si="0"/>
        <v>4475</v>
      </c>
    </row>
    <row r="41" spans="1:8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>
        <v>25</v>
      </c>
      <c r="F41" s="1"/>
      <c r="G41" s="1"/>
      <c r="H41" s="8">
        <f t="shared" si="0"/>
        <v>5725</v>
      </c>
    </row>
    <row r="42" spans="1:8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>
        <v>25</v>
      </c>
      <c r="F42" s="1"/>
      <c r="G42" s="1"/>
      <c r="H42" s="8">
        <f t="shared" si="0"/>
        <v>4750</v>
      </c>
    </row>
    <row r="43" spans="1:8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>
        <v>25</v>
      </c>
      <c r="F43" s="1"/>
      <c r="G43" s="1"/>
      <c r="H43" s="8">
        <f t="shared" si="0"/>
        <v>5500</v>
      </c>
    </row>
    <row r="44" spans="1:8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>
        <v>25</v>
      </c>
      <c r="F44" s="1"/>
      <c r="G44" s="1"/>
      <c r="H44" s="8">
        <f t="shared" si="0"/>
        <v>6975</v>
      </c>
    </row>
    <row r="45" spans="1:8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>
        <v>25</v>
      </c>
      <c r="F45" s="1"/>
      <c r="G45" s="1"/>
      <c r="H45" s="8">
        <f t="shared" si="0"/>
        <v>9750</v>
      </c>
    </row>
    <row r="46" spans="1:8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>
        <v>15</v>
      </c>
      <c r="F46" s="1"/>
      <c r="G46" s="1"/>
      <c r="H46" s="8">
        <f t="shared" si="0"/>
        <v>5115</v>
      </c>
    </row>
    <row r="47" spans="1:8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</v>
      </c>
      <c r="F47" s="1"/>
      <c r="G47" s="1"/>
      <c r="H47" s="8">
        <f t="shared" si="0"/>
        <v>2500</v>
      </c>
    </row>
    <row r="48" spans="1:8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36</v>
      </c>
      <c r="F48" s="1"/>
      <c r="G48" s="1"/>
      <c r="H48" s="8">
        <f t="shared" si="0"/>
        <v>3780</v>
      </c>
    </row>
    <row r="49" spans="1:8" x14ac:dyDescent="0.25">
      <c r="A49" s="1">
        <v>45</v>
      </c>
      <c r="B49" s="3" t="s">
        <v>14</v>
      </c>
      <c r="C49" s="5" t="s">
        <v>54</v>
      </c>
      <c r="D49" s="8">
        <f>'Operations &amp; Maintenance'!D49</f>
        <v>29</v>
      </c>
      <c r="E49" s="1">
        <v>36</v>
      </c>
      <c r="F49" s="1"/>
      <c r="G49" s="1"/>
      <c r="H49" s="8">
        <f t="shared" si="0"/>
        <v>1044</v>
      </c>
    </row>
    <row r="50" spans="1:8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/>
      <c r="F50" s="1"/>
      <c r="G50" s="1"/>
      <c r="H50" s="8">
        <f t="shared" si="0"/>
        <v>0</v>
      </c>
    </row>
    <row r="51" spans="1:8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36</v>
      </c>
      <c r="F51" s="1"/>
      <c r="G51" s="1"/>
      <c r="H51" s="8">
        <f t="shared" si="0"/>
        <v>3564</v>
      </c>
    </row>
    <row r="52" spans="1:8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1">
        <v>10</v>
      </c>
      <c r="F52" s="1"/>
      <c r="G52" s="1"/>
      <c r="H52" s="8">
        <f t="shared" si="0"/>
        <v>3590</v>
      </c>
    </row>
    <row r="53" spans="1:8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1">
        <v>10</v>
      </c>
      <c r="F53" s="1"/>
      <c r="G53" s="1"/>
      <c r="H53" s="8">
        <f t="shared" si="0"/>
        <v>3590</v>
      </c>
    </row>
    <row r="54" spans="1:8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1">
        <v>10</v>
      </c>
      <c r="F54" s="1"/>
      <c r="G54" s="1"/>
      <c r="H54" s="8">
        <f t="shared" si="0"/>
        <v>3590</v>
      </c>
    </row>
    <row r="55" spans="1:8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1">
        <v>10</v>
      </c>
      <c r="F55" s="1"/>
      <c r="G55" s="1"/>
      <c r="H55" s="8">
        <f t="shared" si="0"/>
        <v>3950</v>
      </c>
    </row>
    <row r="56" spans="1:8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1">
        <v>20</v>
      </c>
      <c r="F56" s="1"/>
      <c r="G56" s="1"/>
      <c r="H56" s="8">
        <f t="shared" si="0"/>
        <v>7040</v>
      </c>
    </row>
    <row r="57" spans="1:8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1">
        <v>20</v>
      </c>
      <c r="F57" s="1"/>
      <c r="G57" s="1"/>
      <c r="H57" s="8">
        <f t="shared" si="0"/>
        <v>7900</v>
      </c>
    </row>
    <row r="58" spans="1:8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1">
        <v>20</v>
      </c>
      <c r="F58" s="1"/>
      <c r="G58" s="1"/>
      <c r="H58" s="8">
        <f t="shared" si="0"/>
        <v>11300</v>
      </c>
    </row>
    <row r="59" spans="1:8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1">
        <v>20</v>
      </c>
      <c r="F59" s="1"/>
      <c r="G59" s="1"/>
      <c r="H59" s="8">
        <f t="shared" si="0"/>
        <v>7580</v>
      </c>
    </row>
    <row r="60" spans="1:8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1">
        <v>20</v>
      </c>
      <c r="F60" s="1"/>
      <c r="G60" s="1"/>
      <c r="H60" s="8">
        <f t="shared" si="0"/>
        <v>7580</v>
      </c>
    </row>
    <row r="61" spans="1:8" x14ac:dyDescent="0.25">
      <c r="A61" s="1">
        <v>57</v>
      </c>
      <c r="B61" s="3" t="s">
        <v>98</v>
      </c>
      <c r="C61" s="5" t="s">
        <v>96</v>
      </c>
      <c r="D61" s="8">
        <f>'Operations &amp; Maintenance'!D61</f>
        <v>79</v>
      </c>
      <c r="E61" s="1"/>
      <c r="F61" s="1"/>
      <c r="G61" s="1"/>
      <c r="H61" s="8">
        <f t="shared" si="0"/>
        <v>0</v>
      </c>
    </row>
    <row r="62" spans="1:8" x14ac:dyDescent="0.25">
      <c r="A62" s="1">
        <v>58</v>
      </c>
      <c r="B62" s="3" t="s">
        <v>99</v>
      </c>
      <c r="C62" s="5" t="s">
        <v>97</v>
      </c>
      <c r="D62" s="8">
        <f>'Operations &amp; Maintenance'!D62</f>
        <v>79</v>
      </c>
      <c r="E62" s="1">
        <v>20</v>
      </c>
      <c r="F62" s="1"/>
      <c r="G62" s="1"/>
      <c r="H62" s="8">
        <f t="shared" si="0"/>
        <v>1580</v>
      </c>
    </row>
    <row r="63" spans="1:8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1">
        <v>20</v>
      </c>
      <c r="F63" s="1"/>
      <c r="G63" s="1"/>
      <c r="H63" s="8">
        <f t="shared" si="0"/>
        <v>1060</v>
      </c>
    </row>
    <row r="64" spans="1:8" ht="15.75" customHeight="1" x14ac:dyDescent="0.25">
      <c r="A64" s="1">
        <v>60</v>
      </c>
      <c r="B64" s="5" t="s">
        <v>81</v>
      </c>
      <c r="C64" s="5" t="s">
        <v>79</v>
      </c>
      <c r="D64" s="8">
        <f>'Operations &amp; Maintenance'!D64</f>
        <v>170</v>
      </c>
      <c r="E64" s="1">
        <v>25</v>
      </c>
      <c r="F64" s="1"/>
      <c r="G64" s="1"/>
      <c r="H64" s="8">
        <f t="shared" si="0"/>
        <v>4250</v>
      </c>
    </row>
    <row r="65" spans="1:8" x14ac:dyDescent="0.25">
      <c r="A65" s="1">
        <v>61</v>
      </c>
      <c r="B65" s="5" t="s">
        <v>80</v>
      </c>
      <c r="C65" s="5" t="s">
        <v>82</v>
      </c>
      <c r="D65" s="8">
        <f>'Operations &amp; Maintenance'!D65</f>
        <v>70</v>
      </c>
      <c r="E65" s="1">
        <v>25</v>
      </c>
      <c r="F65" s="1"/>
      <c r="G65" s="1"/>
      <c r="H65" s="8">
        <f t="shared" si="0"/>
        <v>1750</v>
      </c>
    </row>
    <row r="66" spans="1:8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1">
        <v>25</v>
      </c>
      <c r="F66" s="1"/>
      <c r="G66" s="1"/>
      <c r="H66" s="8">
        <f t="shared" si="0"/>
        <v>4725</v>
      </c>
    </row>
    <row r="67" spans="1:8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1"/>
      <c r="F67" s="1"/>
      <c r="G67" s="1"/>
      <c r="H67" s="8">
        <f t="shared" si="0"/>
        <v>0</v>
      </c>
    </row>
    <row r="68" spans="1:8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1">
        <v>25</v>
      </c>
      <c r="F68" s="1"/>
      <c r="G68" s="1"/>
      <c r="H68" s="8">
        <f t="shared" si="0"/>
        <v>3475</v>
      </c>
    </row>
    <row r="69" spans="1:8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1">
        <v>14</v>
      </c>
      <c r="F69" s="1"/>
      <c r="G69" s="1"/>
      <c r="H69" s="8">
        <f t="shared" si="0"/>
        <v>1806</v>
      </c>
    </row>
    <row r="70" spans="1:8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1"/>
      <c r="F70" s="1"/>
      <c r="G70" s="1"/>
      <c r="H70" s="8">
        <f t="shared" si="0"/>
        <v>0</v>
      </c>
    </row>
    <row r="71" spans="1:8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1"/>
      <c r="F71" s="1"/>
      <c r="G71" s="1"/>
      <c r="H71" s="8">
        <f t="shared" si="0"/>
        <v>0</v>
      </c>
    </row>
    <row r="72" spans="1:8" x14ac:dyDescent="0.25">
      <c r="A72" s="1">
        <v>68</v>
      </c>
      <c r="B72" s="5" t="s">
        <v>56</v>
      </c>
      <c r="C72" s="5" t="s">
        <v>60</v>
      </c>
      <c r="D72" s="8">
        <f>'Operations &amp; Maintenance'!D72</f>
        <v>24</v>
      </c>
      <c r="E72" s="1">
        <v>20</v>
      </c>
      <c r="F72" s="1"/>
      <c r="G72" s="1"/>
      <c r="H72" s="8">
        <f t="shared" ref="H72:H135" si="1">D72*E72</f>
        <v>480</v>
      </c>
    </row>
    <row r="73" spans="1:8" x14ac:dyDescent="0.25">
      <c r="A73" s="1">
        <v>70</v>
      </c>
      <c r="B73" s="5" t="s">
        <v>56</v>
      </c>
      <c r="C73" s="5" t="s">
        <v>59</v>
      </c>
      <c r="D73" s="8">
        <f>'Operations &amp; Maintenance'!D73</f>
        <v>14</v>
      </c>
      <c r="E73" s="1">
        <v>20</v>
      </c>
      <c r="F73" s="1"/>
      <c r="G73" s="1"/>
      <c r="H73" s="8">
        <f t="shared" si="1"/>
        <v>280</v>
      </c>
    </row>
    <row r="74" spans="1:8" x14ac:dyDescent="0.25">
      <c r="A74" s="1">
        <v>71</v>
      </c>
      <c r="B74" s="5" t="s">
        <v>56</v>
      </c>
      <c r="C74" s="5" t="s">
        <v>58</v>
      </c>
      <c r="D74" s="8">
        <f>'Operations &amp; Maintenance'!D74</f>
        <v>34</v>
      </c>
      <c r="E74" s="1">
        <v>20</v>
      </c>
      <c r="F74" s="1"/>
      <c r="G74" s="1"/>
      <c r="H74" s="8">
        <f t="shared" si="1"/>
        <v>680</v>
      </c>
    </row>
    <row r="75" spans="1:8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1">
        <v>20</v>
      </c>
      <c r="F75" s="1"/>
      <c r="G75" s="1"/>
      <c r="H75" s="8">
        <f t="shared" si="1"/>
        <v>1680</v>
      </c>
    </row>
    <row r="76" spans="1:8" x14ac:dyDescent="0.25">
      <c r="A76" s="1">
        <v>73</v>
      </c>
      <c r="B76" s="5" t="s">
        <v>101</v>
      </c>
      <c r="C76" s="5" t="s">
        <v>100</v>
      </c>
      <c r="D76" s="8">
        <f>'Operations &amp; Maintenance'!D76</f>
        <v>259</v>
      </c>
      <c r="E76" s="1">
        <v>25</v>
      </c>
      <c r="F76" s="1"/>
      <c r="G76" s="1"/>
      <c r="H76" s="8">
        <f t="shared" si="1"/>
        <v>6475</v>
      </c>
    </row>
    <row r="77" spans="1:8" x14ac:dyDescent="0.25">
      <c r="A77" s="1">
        <v>74</v>
      </c>
      <c r="B77" s="5" t="s">
        <v>102</v>
      </c>
      <c r="C77" s="5" t="s">
        <v>103</v>
      </c>
      <c r="D77" s="8">
        <f>'Operations &amp; Maintenance'!D77</f>
        <v>129</v>
      </c>
      <c r="E77" s="1">
        <v>25</v>
      </c>
      <c r="F77" s="1"/>
      <c r="G77" s="1"/>
      <c r="H77" s="8">
        <f t="shared" si="1"/>
        <v>3225</v>
      </c>
    </row>
    <row r="78" spans="1:8" x14ac:dyDescent="0.25">
      <c r="A78" s="1">
        <v>75</v>
      </c>
      <c r="B78" s="5" t="s">
        <v>104</v>
      </c>
      <c r="C78" s="5" t="s">
        <v>105</v>
      </c>
      <c r="D78" s="8">
        <f>'Operations &amp; Maintenance'!D78</f>
        <v>139</v>
      </c>
      <c r="E78" s="1">
        <v>25</v>
      </c>
      <c r="F78" s="1"/>
      <c r="G78" s="1"/>
      <c r="H78" s="8">
        <f t="shared" si="1"/>
        <v>3475</v>
      </c>
    </row>
    <row r="79" spans="1:8" x14ac:dyDescent="0.25">
      <c r="A79" s="1">
        <v>76</v>
      </c>
      <c r="B79" s="5" t="s">
        <v>107</v>
      </c>
      <c r="C79" s="5" t="s">
        <v>106</v>
      </c>
      <c r="D79" s="8">
        <f>'Operations &amp; Maintenance'!D79</f>
        <v>116</v>
      </c>
      <c r="E79" s="1">
        <v>25</v>
      </c>
      <c r="F79" s="1"/>
      <c r="G79" s="1"/>
      <c r="H79" s="8">
        <f t="shared" si="1"/>
        <v>2900</v>
      </c>
    </row>
    <row r="80" spans="1:8" x14ac:dyDescent="0.25">
      <c r="A80" s="1">
        <v>77</v>
      </c>
      <c r="B80" s="5" t="s">
        <v>20</v>
      </c>
      <c r="C80" s="5" t="s">
        <v>75</v>
      </c>
      <c r="D80" s="8">
        <f>'Operations &amp; Maintenance'!D80</f>
        <v>15</v>
      </c>
      <c r="E80" s="1">
        <v>36</v>
      </c>
      <c r="F80" s="1"/>
      <c r="G80" s="1"/>
      <c r="H80" s="8">
        <f t="shared" si="1"/>
        <v>540</v>
      </c>
    </row>
    <row r="81" spans="1:8" x14ac:dyDescent="0.25">
      <c r="A81" s="1">
        <v>78</v>
      </c>
      <c r="B81" s="5" t="s">
        <v>20</v>
      </c>
      <c r="C81" s="5" t="s">
        <v>76</v>
      </c>
      <c r="D81" s="8">
        <f>'Operations &amp; Maintenance'!D81</f>
        <v>14</v>
      </c>
      <c r="E81" s="1">
        <v>25</v>
      </c>
      <c r="F81" s="1"/>
      <c r="G81" s="1"/>
      <c r="H81" s="8">
        <f t="shared" si="1"/>
        <v>350</v>
      </c>
    </row>
    <row r="82" spans="1:8" x14ac:dyDescent="0.25">
      <c r="A82" s="1">
        <v>79</v>
      </c>
      <c r="B82" s="5" t="s">
        <v>20</v>
      </c>
      <c r="C82" s="5" t="s">
        <v>124</v>
      </c>
      <c r="D82" s="8">
        <f>'Operations &amp; Maintenance'!D82</f>
        <v>15</v>
      </c>
      <c r="E82" s="1">
        <v>36</v>
      </c>
      <c r="F82" s="1"/>
      <c r="G82" s="1"/>
      <c r="H82" s="8">
        <f t="shared" si="1"/>
        <v>540</v>
      </c>
    </row>
    <row r="83" spans="1:8" x14ac:dyDescent="0.25">
      <c r="A83" s="1">
        <v>80</v>
      </c>
      <c r="B83" s="5" t="s">
        <v>108</v>
      </c>
      <c r="C83" s="5" t="s">
        <v>109</v>
      </c>
      <c r="D83" s="8">
        <f>'Operations &amp; Maintenance'!D83</f>
        <v>7.5</v>
      </c>
      <c r="E83" s="1">
        <v>20</v>
      </c>
      <c r="F83" s="1"/>
      <c r="G83" s="1"/>
      <c r="H83" s="8">
        <f t="shared" si="1"/>
        <v>150</v>
      </c>
    </row>
    <row r="84" spans="1:8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1">
        <v>25</v>
      </c>
      <c r="F84" s="1"/>
      <c r="G84" s="1"/>
      <c r="H84" s="8">
        <f t="shared" si="1"/>
        <v>875</v>
      </c>
    </row>
    <row r="85" spans="1:8" x14ac:dyDescent="0.25">
      <c r="A85" s="1">
        <v>82</v>
      </c>
      <c r="B85" s="5" t="s">
        <v>33</v>
      </c>
      <c r="C85" s="5" t="s">
        <v>32</v>
      </c>
      <c r="D85" s="8">
        <f>'Operations &amp; Maintenance'!D85</f>
        <v>59</v>
      </c>
      <c r="E85" s="1">
        <v>25</v>
      </c>
      <c r="F85" s="1"/>
      <c r="G85" s="1"/>
      <c r="H85" s="8">
        <f t="shared" si="1"/>
        <v>1475</v>
      </c>
    </row>
    <row r="86" spans="1:8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1">
        <v>12</v>
      </c>
      <c r="F86" s="1"/>
      <c r="G86" s="1"/>
      <c r="H86" s="8">
        <f t="shared" si="1"/>
        <v>900</v>
      </c>
    </row>
    <row r="87" spans="1:8" x14ac:dyDescent="0.25">
      <c r="A87" s="1">
        <v>85</v>
      </c>
      <c r="B87" s="6" t="s">
        <v>61</v>
      </c>
      <c r="C87" s="5" t="s">
        <v>62</v>
      </c>
      <c r="D87" s="8">
        <f>'Operations &amp; Maintenance'!D87</f>
        <v>600</v>
      </c>
      <c r="E87" s="1">
        <v>25</v>
      </c>
      <c r="F87" s="1"/>
      <c r="G87" s="1"/>
      <c r="H87" s="8">
        <f t="shared" si="1"/>
        <v>15000</v>
      </c>
    </row>
    <row r="88" spans="1:8" x14ac:dyDescent="0.25">
      <c r="A88" s="1">
        <v>86</v>
      </c>
      <c r="B88" s="5" t="s">
        <v>21</v>
      </c>
      <c r="C88" s="5" t="s">
        <v>63</v>
      </c>
      <c r="D88" s="8">
        <f>'Operations &amp; Maintenance'!D88</f>
        <v>27</v>
      </c>
      <c r="E88" s="1">
        <v>25</v>
      </c>
      <c r="F88" s="1"/>
      <c r="G88" s="1"/>
      <c r="H88" s="8">
        <f t="shared" si="1"/>
        <v>675</v>
      </c>
    </row>
    <row r="89" spans="1:8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1">
        <v>25</v>
      </c>
      <c r="F89" s="1"/>
      <c r="G89" s="1"/>
      <c r="H89" s="8">
        <f t="shared" si="1"/>
        <v>1875</v>
      </c>
    </row>
    <row r="90" spans="1:8" x14ac:dyDescent="0.25">
      <c r="A90" s="1">
        <v>90</v>
      </c>
      <c r="B90" s="5" t="s">
        <v>113</v>
      </c>
      <c r="C90" s="5" t="s">
        <v>112</v>
      </c>
      <c r="D90" s="8">
        <f>'Operations &amp; Maintenance'!D90</f>
        <v>25</v>
      </c>
      <c r="E90" s="1">
        <v>20</v>
      </c>
      <c r="F90" s="1"/>
      <c r="G90" s="1"/>
      <c r="H90" s="8">
        <f t="shared" si="1"/>
        <v>500</v>
      </c>
    </row>
    <row r="91" spans="1:8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1">
        <v>25</v>
      </c>
      <c r="F91" s="1"/>
      <c r="G91" s="1"/>
      <c r="H91" s="8">
        <f t="shared" si="1"/>
        <v>49000</v>
      </c>
    </row>
    <row r="92" spans="1:8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1">
        <v>10</v>
      </c>
      <c r="F92" s="1"/>
      <c r="G92" s="1"/>
      <c r="H92" s="8">
        <f t="shared" si="1"/>
        <v>9800</v>
      </c>
    </row>
    <row r="93" spans="1:8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1">
        <v>10</v>
      </c>
      <c r="F93" s="1"/>
      <c r="G93" s="1"/>
      <c r="H93" s="8">
        <f t="shared" si="1"/>
        <v>4000</v>
      </c>
    </row>
    <row r="94" spans="1:8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1">
        <v>10</v>
      </c>
      <c r="F94" s="1"/>
      <c r="G94" s="1"/>
      <c r="H94" s="8">
        <f t="shared" si="1"/>
        <v>5800</v>
      </c>
    </row>
    <row r="95" spans="1:8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1">
        <v>20</v>
      </c>
      <c r="F95" s="1"/>
      <c r="G95" s="1"/>
      <c r="H95" s="8">
        <f t="shared" si="1"/>
        <v>1200</v>
      </c>
    </row>
    <row r="96" spans="1:8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1"/>
      <c r="F96" s="1"/>
      <c r="G96" s="1"/>
      <c r="H96" s="8">
        <f t="shared" si="1"/>
        <v>0</v>
      </c>
    </row>
    <row r="97" spans="1:8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1"/>
      <c r="F97" s="1"/>
      <c r="G97" s="1"/>
      <c r="H97" s="8">
        <f t="shared" si="1"/>
        <v>0</v>
      </c>
    </row>
    <row r="98" spans="1:8" x14ac:dyDescent="0.25">
      <c r="A98" s="1">
        <v>99</v>
      </c>
      <c r="B98" s="5" t="s">
        <v>22</v>
      </c>
      <c r="C98" s="5" t="s">
        <v>117</v>
      </c>
      <c r="D98" s="8">
        <f>'Operations &amp; Maintenance'!D98</f>
        <v>2050</v>
      </c>
      <c r="E98" s="1">
        <v>25</v>
      </c>
      <c r="F98" s="1"/>
      <c r="G98" s="1"/>
      <c r="H98" s="8">
        <f t="shared" si="1"/>
        <v>51250</v>
      </c>
    </row>
    <row r="99" spans="1:8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1"/>
      <c r="F99" s="1"/>
      <c r="G99" s="1"/>
      <c r="H99" s="8">
        <f t="shared" si="1"/>
        <v>0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1">
        <v>25</v>
      </c>
      <c r="F100" s="1"/>
      <c r="G100" s="1"/>
      <c r="H100" s="8">
        <f t="shared" si="1"/>
        <v>1075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1">
        <v>50</v>
      </c>
      <c r="F101" s="1"/>
      <c r="G101" s="1"/>
      <c r="H101" s="8">
        <f t="shared" si="1"/>
        <v>3950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1">
        <v>25</v>
      </c>
      <c r="F102" s="1"/>
      <c r="G102" s="1"/>
      <c r="H102" s="8">
        <f t="shared" si="1"/>
        <v>1125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1"/>
      <c r="F103" s="1"/>
      <c r="G103" s="1"/>
      <c r="H103" s="8">
        <f t="shared" si="1"/>
        <v>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1">
        <v>2</v>
      </c>
      <c r="F104" s="1"/>
      <c r="G104" s="1"/>
      <c r="H104" s="8">
        <f t="shared" si="1"/>
        <v>6998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1"/>
      <c r="F105" s="1"/>
      <c r="G105" s="1"/>
      <c r="H105" s="8">
        <f t="shared" si="1"/>
        <v>0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1"/>
      <c r="F106" s="1"/>
      <c r="G106" s="1"/>
      <c r="H106" s="8">
        <f t="shared" si="1"/>
        <v>0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f>'Operations &amp; Maintenance'!D107</f>
        <v>220</v>
      </c>
      <c r="E107" s="1">
        <v>25</v>
      </c>
      <c r="F107" s="1"/>
      <c r="G107" s="1"/>
      <c r="H107" s="8">
        <f t="shared" si="1"/>
        <v>5500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1">
        <v>10</v>
      </c>
      <c r="F108" s="1"/>
      <c r="G108" s="1"/>
      <c r="H108" s="8">
        <f t="shared" si="1"/>
        <v>1490</v>
      </c>
    </row>
    <row r="109" spans="1:8" x14ac:dyDescent="0.25">
      <c r="A109" s="1">
        <v>112</v>
      </c>
      <c r="B109" s="5" t="s">
        <v>210</v>
      </c>
      <c r="C109" s="18" t="s">
        <v>211</v>
      </c>
      <c r="D109" s="8">
        <f>'Operations &amp; Maintenance'!D109</f>
        <v>5750</v>
      </c>
      <c r="E109" s="1">
        <v>5</v>
      </c>
      <c r="F109" s="11"/>
      <c r="G109" s="11"/>
      <c r="H109" s="8">
        <f t="shared" si="1"/>
        <v>28750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>
        <v>70</v>
      </c>
      <c r="F110" s="11"/>
      <c r="G110" s="8">
        <f t="shared" ref="G110:G140" si="2">D110*E110</f>
        <v>7000</v>
      </c>
      <c r="H110" s="8">
        <f t="shared" si="1"/>
        <v>7000</v>
      </c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>
        <v>25</v>
      </c>
      <c r="F111" s="25"/>
      <c r="G111" s="8">
        <f t="shared" si="2"/>
        <v>950</v>
      </c>
      <c r="H111" s="8">
        <f t="shared" si="1"/>
        <v>950</v>
      </c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>
        <v>20</v>
      </c>
      <c r="F112" s="25"/>
      <c r="G112" s="8">
        <f t="shared" si="2"/>
        <v>8380</v>
      </c>
      <c r="H112" s="8">
        <f t="shared" si="1"/>
        <v>8380</v>
      </c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25">
        <v>20</v>
      </c>
      <c r="F113" s="25"/>
      <c r="G113" s="8">
        <f t="shared" si="2"/>
        <v>5980</v>
      </c>
      <c r="H113" s="8">
        <f t="shared" si="1"/>
        <v>5980</v>
      </c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25">
        <v>20</v>
      </c>
      <c r="F114" s="25"/>
      <c r="G114" s="8">
        <f t="shared" si="2"/>
        <v>12000</v>
      </c>
      <c r="H114" s="8">
        <f t="shared" si="1"/>
        <v>12000</v>
      </c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25">
        <v>20</v>
      </c>
      <c r="F115" s="25"/>
      <c r="G115" s="8">
        <f t="shared" si="2"/>
        <v>1160</v>
      </c>
      <c r="H115" s="8">
        <f t="shared" si="1"/>
        <v>1160</v>
      </c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25">
        <v>20</v>
      </c>
      <c r="F116" s="25"/>
      <c r="G116" s="8">
        <f t="shared" si="2"/>
        <v>700</v>
      </c>
      <c r="H116" s="8">
        <f t="shared" si="1"/>
        <v>700</v>
      </c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25"/>
      <c r="F117" s="25"/>
      <c r="G117" s="8">
        <f t="shared" si="2"/>
        <v>0</v>
      </c>
      <c r="H117" s="8">
        <f t="shared" si="1"/>
        <v>0</v>
      </c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25">
        <v>20</v>
      </c>
      <c r="F118" s="25"/>
      <c r="G118" s="8">
        <f t="shared" si="2"/>
        <v>580</v>
      </c>
      <c r="H118" s="8">
        <f t="shared" si="1"/>
        <v>580</v>
      </c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25">
        <v>20</v>
      </c>
      <c r="F119" s="25"/>
      <c r="G119" s="8">
        <f t="shared" si="2"/>
        <v>720</v>
      </c>
      <c r="H119" s="8">
        <f t="shared" si="1"/>
        <v>720</v>
      </c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25">
        <v>20</v>
      </c>
      <c r="F120" s="25"/>
      <c r="G120" s="8">
        <f t="shared" si="2"/>
        <v>280</v>
      </c>
      <c r="H120" s="8">
        <f t="shared" si="1"/>
        <v>280</v>
      </c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25">
        <v>20</v>
      </c>
      <c r="F121" s="25"/>
      <c r="G121" s="8">
        <f t="shared" si="2"/>
        <v>360</v>
      </c>
      <c r="H121" s="8">
        <f t="shared" si="1"/>
        <v>360</v>
      </c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25">
        <v>20</v>
      </c>
      <c r="F122" s="25"/>
      <c r="G122" s="8">
        <f t="shared" si="2"/>
        <v>1620</v>
      </c>
      <c r="H122" s="8">
        <f t="shared" si="1"/>
        <v>1620</v>
      </c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25">
        <v>20</v>
      </c>
      <c r="F123" s="25"/>
      <c r="G123" s="8">
        <f t="shared" si="2"/>
        <v>1240</v>
      </c>
      <c r="H123" s="8">
        <f t="shared" si="1"/>
        <v>1240</v>
      </c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25"/>
      <c r="F124" s="25"/>
      <c r="G124" s="8">
        <f t="shared" si="2"/>
        <v>0</v>
      </c>
      <c r="H124" s="8">
        <f t="shared" si="1"/>
        <v>0</v>
      </c>
    </row>
    <row r="125" spans="1:8" ht="14.25" customHeight="1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25"/>
      <c r="F125" s="25"/>
      <c r="G125" s="8">
        <f t="shared" si="2"/>
        <v>0</v>
      </c>
      <c r="H125" s="8">
        <f t="shared" si="1"/>
        <v>0</v>
      </c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25"/>
      <c r="F126" s="25"/>
      <c r="G126" s="8">
        <f t="shared" si="2"/>
        <v>0</v>
      </c>
      <c r="H126" s="8">
        <f t="shared" si="1"/>
        <v>0</v>
      </c>
    </row>
    <row r="127" spans="1:8" x14ac:dyDescent="0.25">
      <c r="A127" s="1">
        <v>128</v>
      </c>
      <c r="B127" s="5" t="s">
        <v>232</v>
      </c>
      <c r="C127" s="5" t="s">
        <v>233</v>
      </c>
      <c r="D127" s="12">
        <v>22</v>
      </c>
      <c r="E127" s="25">
        <v>20</v>
      </c>
      <c r="F127" s="25"/>
      <c r="G127" s="8">
        <f t="shared" si="2"/>
        <v>440</v>
      </c>
      <c r="H127" s="8">
        <f t="shared" si="1"/>
        <v>440</v>
      </c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25">
        <v>10</v>
      </c>
      <c r="F128" s="25"/>
      <c r="G128" s="8">
        <f t="shared" si="2"/>
        <v>5750</v>
      </c>
      <c r="H128" s="8">
        <f t="shared" si="1"/>
        <v>5750</v>
      </c>
    </row>
    <row r="129" spans="1:8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25">
        <v>10</v>
      </c>
      <c r="F129" s="25"/>
      <c r="G129" s="8">
        <f t="shared" si="2"/>
        <v>1200</v>
      </c>
      <c r="H129" s="8">
        <f t="shared" si="1"/>
        <v>1200</v>
      </c>
    </row>
    <row r="130" spans="1:8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25">
        <v>20</v>
      </c>
      <c r="F130" s="25"/>
      <c r="G130" s="8">
        <f t="shared" si="2"/>
        <v>1380</v>
      </c>
      <c r="H130" s="8">
        <f t="shared" si="1"/>
        <v>1380</v>
      </c>
    </row>
    <row r="131" spans="1:8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25">
        <v>25</v>
      </c>
      <c r="F131" s="25"/>
      <c r="G131" s="8">
        <f t="shared" si="2"/>
        <v>700</v>
      </c>
      <c r="H131" s="8">
        <f t="shared" si="1"/>
        <v>700</v>
      </c>
    </row>
    <row r="132" spans="1:8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25"/>
      <c r="F132" s="25"/>
      <c r="G132" s="8">
        <f t="shared" si="2"/>
        <v>0</v>
      </c>
      <c r="H132" s="8">
        <f t="shared" si="1"/>
        <v>0</v>
      </c>
    </row>
    <row r="133" spans="1:8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25"/>
      <c r="F133" s="25"/>
      <c r="G133" s="8">
        <f t="shared" si="2"/>
        <v>0</v>
      </c>
      <c r="H133" s="8">
        <f t="shared" si="1"/>
        <v>0</v>
      </c>
    </row>
    <row r="134" spans="1:8" x14ac:dyDescent="0.25">
      <c r="A134" s="1">
        <v>140</v>
      </c>
      <c r="B134" s="5" t="s">
        <v>241</v>
      </c>
      <c r="C134" s="5" t="s">
        <v>242</v>
      </c>
      <c r="D134" s="12">
        <v>24</v>
      </c>
      <c r="E134" s="25">
        <v>10</v>
      </c>
      <c r="F134" s="25"/>
      <c r="G134" s="8">
        <f t="shared" si="2"/>
        <v>240</v>
      </c>
      <c r="H134" s="8">
        <f t="shared" si="1"/>
        <v>240</v>
      </c>
    </row>
    <row r="135" spans="1:8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25">
        <v>25</v>
      </c>
      <c r="F135" s="25"/>
      <c r="G135" s="8">
        <f t="shared" si="2"/>
        <v>2650</v>
      </c>
      <c r="H135" s="8">
        <f t="shared" si="1"/>
        <v>2650</v>
      </c>
    </row>
    <row r="136" spans="1:8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25">
        <v>25</v>
      </c>
      <c r="F136" s="25"/>
      <c r="G136" s="8">
        <f t="shared" si="2"/>
        <v>1100</v>
      </c>
      <c r="H136" s="8">
        <f t="shared" ref="H136:H140" si="3">D136*E136</f>
        <v>1100</v>
      </c>
    </row>
    <row r="137" spans="1:8" x14ac:dyDescent="0.25">
      <c r="A137" s="1">
        <v>145</v>
      </c>
      <c r="B137" s="5" t="s">
        <v>246</v>
      </c>
      <c r="C137" s="21" t="s">
        <v>296</v>
      </c>
      <c r="D137" s="12">
        <v>5</v>
      </c>
      <c r="E137" s="25">
        <v>0</v>
      </c>
      <c r="F137" s="25"/>
      <c r="G137" s="8">
        <f t="shared" si="2"/>
        <v>0</v>
      </c>
      <c r="H137" s="8">
        <f t="shared" si="3"/>
        <v>0</v>
      </c>
    </row>
    <row r="138" spans="1:8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25">
        <v>5</v>
      </c>
      <c r="F138" s="25"/>
      <c r="G138" s="8">
        <f t="shared" si="2"/>
        <v>420</v>
      </c>
      <c r="H138" s="8">
        <f t="shared" si="3"/>
        <v>420</v>
      </c>
    </row>
    <row r="139" spans="1:8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  <c r="H139" s="8">
        <f t="shared" si="3"/>
        <v>0</v>
      </c>
    </row>
    <row r="140" spans="1:8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  <c r="H140" s="8">
        <f t="shared" si="3"/>
        <v>0</v>
      </c>
    </row>
    <row r="141" spans="1:8" x14ac:dyDescent="0.25">
      <c r="C141" s="18"/>
      <c r="D141" s="12"/>
      <c r="E141" s="19"/>
      <c r="F141" s="11"/>
      <c r="G141" s="11"/>
      <c r="H141" s="12"/>
    </row>
    <row r="142" spans="1:8" x14ac:dyDescent="0.25">
      <c r="C142" s="18"/>
      <c r="D142" s="12"/>
      <c r="E142" s="19"/>
      <c r="F142" s="11"/>
      <c r="G142" s="11"/>
      <c r="H142" s="12"/>
    </row>
    <row r="143" spans="1:8" x14ac:dyDescent="0.25">
      <c r="C143" s="18"/>
      <c r="D143" s="12"/>
      <c r="E143" s="19"/>
      <c r="F143" s="11"/>
      <c r="G143" s="11"/>
      <c r="H143" s="12"/>
    </row>
    <row r="144" spans="1:8" ht="23.25" x14ac:dyDescent="0.35">
      <c r="C144" s="13" t="s">
        <v>6</v>
      </c>
      <c r="D144" s="14">
        <f>SUM(D6:D140)</f>
        <v>46346.39</v>
      </c>
      <c r="E144" s="20"/>
      <c r="F144" s="15" t="s">
        <v>205</v>
      </c>
      <c r="G144" s="15"/>
      <c r="H144" s="16">
        <f>SUM(H6:H140)</f>
        <v>569016.75</v>
      </c>
    </row>
    <row r="146" spans="2:2" ht="30" x14ac:dyDescent="0.25">
      <c r="B146" s="6" t="s">
        <v>197</v>
      </c>
    </row>
  </sheetData>
  <mergeCells count="1">
    <mergeCell ref="A1:H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F0D1-6F55-46D9-BEC7-E2CC67814ED9}">
  <dimension ref="A1:K144"/>
  <sheetViews>
    <sheetView zoomScale="70" zoomScaleNormal="70" workbookViewId="0">
      <selection activeCell="E114" sqref="E114:E140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5" width="23.5703125" customWidth="1"/>
    <col min="6" max="6" width="31.7109375" bestFit="1" customWidth="1"/>
    <col min="7" max="7" width="23.5703125" customWidth="1"/>
    <col min="8" max="8" width="25" customWidth="1"/>
    <col min="11" max="11" width="11" bestFit="1" customWidth="1"/>
  </cols>
  <sheetData>
    <row r="1" spans="1:8" x14ac:dyDescent="0.25">
      <c r="A1" s="172" t="s">
        <v>201</v>
      </c>
      <c r="B1" s="172"/>
      <c r="C1" s="172"/>
      <c r="D1" s="172"/>
      <c r="E1" s="172"/>
      <c r="F1" s="172"/>
      <c r="G1" s="172"/>
      <c r="H1" s="172"/>
    </row>
    <row r="2" spans="1:8" x14ac:dyDescent="0.25">
      <c r="A2" s="172"/>
      <c r="B2" s="172"/>
      <c r="C2" s="172"/>
      <c r="D2" s="172"/>
      <c r="E2" s="172"/>
      <c r="F2" s="172"/>
      <c r="G2" s="172"/>
      <c r="H2" s="172"/>
    </row>
    <row r="3" spans="1:8" x14ac:dyDescent="0.25">
      <c r="A3" s="172"/>
      <c r="B3" s="172"/>
      <c r="C3" s="172"/>
      <c r="D3" s="172"/>
      <c r="E3" s="172"/>
      <c r="F3" s="172"/>
      <c r="G3" s="172"/>
      <c r="H3" s="172"/>
    </row>
    <row r="4" spans="1:8" x14ac:dyDescent="0.25">
      <c r="A4" s="172"/>
      <c r="B4" s="172"/>
      <c r="C4" s="172"/>
      <c r="D4" s="172"/>
      <c r="E4" s="172"/>
      <c r="F4" s="172"/>
      <c r="G4" s="172"/>
      <c r="H4" s="172"/>
    </row>
    <row r="5" spans="1:8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213</v>
      </c>
      <c r="F5" s="9" t="s">
        <v>214</v>
      </c>
      <c r="G5" s="9" t="s">
        <v>36</v>
      </c>
      <c r="H5" s="9" t="s">
        <v>3</v>
      </c>
    </row>
    <row r="6" spans="1:8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23">
        <v>200</v>
      </c>
      <c r="F6" s="1"/>
      <c r="G6" s="1"/>
      <c r="H6" s="8">
        <f>D6*E6+(F6*D6)</f>
        <v>85400</v>
      </c>
    </row>
    <row r="7" spans="1:8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E7" s="23">
        <v>50</v>
      </c>
      <c r="F7" s="1"/>
      <c r="G7" s="1"/>
      <c r="H7" s="8">
        <f t="shared" ref="H7:H69" si="0">D7*E7+(F7*D7)</f>
        <v>49950</v>
      </c>
    </row>
    <row r="8" spans="1:8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>
        <v>10</v>
      </c>
      <c r="F8" s="1"/>
      <c r="G8" s="1"/>
      <c r="H8" s="8">
        <f t="shared" si="0"/>
        <v>5490</v>
      </c>
    </row>
    <row r="9" spans="1:8" x14ac:dyDescent="0.25">
      <c r="A9" s="1">
        <v>4</v>
      </c>
      <c r="B9" s="5" t="s">
        <v>143</v>
      </c>
      <c r="C9" s="6" t="s">
        <v>145</v>
      </c>
      <c r="D9" s="8">
        <f>'Operations &amp; Maintenance'!D9</f>
        <v>1250</v>
      </c>
      <c r="E9" s="1">
        <v>10</v>
      </c>
      <c r="F9" s="1"/>
      <c r="G9" s="1"/>
      <c r="H9" s="8">
        <f t="shared" si="0"/>
        <v>12500</v>
      </c>
    </row>
    <row r="10" spans="1:8" x14ac:dyDescent="0.25">
      <c r="A10" s="1">
        <v>5</v>
      </c>
      <c r="B10" s="5" t="s">
        <v>144</v>
      </c>
      <c r="C10" s="6" t="s">
        <v>141</v>
      </c>
      <c r="D10" s="8">
        <f>'Operations &amp; Maintenance'!D10</f>
        <v>1325</v>
      </c>
      <c r="E10" s="1">
        <v>25</v>
      </c>
      <c r="F10" s="1"/>
      <c r="G10" s="1"/>
      <c r="H10" s="8">
        <f t="shared" si="0"/>
        <v>33125</v>
      </c>
    </row>
    <row r="11" spans="1:8" x14ac:dyDescent="0.25">
      <c r="A11" s="1">
        <v>6</v>
      </c>
      <c r="B11" s="5" t="s">
        <v>140</v>
      </c>
      <c r="C11" s="6" t="s">
        <v>148</v>
      </c>
      <c r="D11" s="8">
        <f>'Operations &amp; Maintenance'!D11</f>
        <v>1726</v>
      </c>
      <c r="E11" s="1">
        <v>10</v>
      </c>
      <c r="F11" s="1"/>
      <c r="G11" s="1"/>
      <c r="H11" s="8">
        <f t="shared" si="0"/>
        <v>17260</v>
      </c>
    </row>
    <row r="12" spans="1:8" x14ac:dyDescent="0.25">
      <c r="A12" s="1">
        <v>7</v>
      </c>
      <c r="B12" s="5" t="s">
        <v>144</v>
      </c>
      <c r="C12" s="6" t="s">
        <v>142</v>
      </c>
      <c r="D12" s="8">
        <f>'Operations &amp; Maintenance'!D12</f>
        <v>135</v>
      </c>
      <c r="E12" s="1">
        <v>10</v>
      </c>
      <c r="F12" s="1">
        <v>2</v>
      </c>
      <c r="G12" s="1"/>
      <c r="H12" s="8">
        <f t="shared" si="0"/>
        <v>1620</v>
      </c>
    </row>
    <row r="13" spans="1:8" x14ac:dyDescent="0.25">
      <c r="A13" s="1">
        <v>8</v>
      </c>
      <c r="B13" s="5" t="s">
        <v>147</v>
      </c>
      <c r="C13" s="6" t="s">
        <v>146</v>
      </c>
      <c r="D13" s="8">
        <f>'Operations &amp; Maintenance'!D13</f>
        <v>79</v>
      </c>
      <c r="E13" s="1">
        <v>10</v>
      </c>
      <c r="F13" s="1"/>
      <c r="G13" s="1"/>
      <c r="H13" s="8">
        <f t="shared" si="0"/>
        <v>790</v>
      </c>
    </row>
    <row r="14" spans="1:8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100</v>
      </c>
      <c r="F14" s="1">
        <v>2</v>
      </c>
      <c r="G14" s="1"/>
      <c r="H14" s="8">
        <f t="shared" si="0"/>
        <v>15096</v>
      </c>
    </row>
    <row r="15" spans="1:8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>
        <v>100</v>
      </c>
      <c r="F15" s="1"/>
      <c r="G15" s="1"/>
      <c r="H15" s="8">
        <f t="shared" si="0"/>
        <v>23900</v>
      </c>
    </row>
    <row r="16" spans="1:8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100</v>
      </c>
      <c r="F16" s="1"/>
      <c r="G16" s="1"/>
      <c r="H16" s="8">
        <f t="shared" si="0"/>
        <v>2900</v>
      </c>
    </row>
    <row r="17" spans="1:8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>
        <v>100</v>
      </c>
      <c r="F17" s="1"/>
      <c r="G17" s="1"/>
      <c r="H17" s="8">
        <f t="shared" si="0"/>
        <v>3900</v>
      </c>
    </row>
    <row r="18" spans="1:8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>
        <v>100</v>
      </c>
      <c r="F18" s="1"/>
      <c r="G18" s="1"/>
      <c r="H18" s="8">
        <f t="shared" si="0"/>
        <v>5400</v>
      </c>
    </row>
    <row r="19" spans="1:8" x14ac:dyDescent="0.25">
      <c r="A19" s="1">
        <v>14</v>
      </c>
      <c r="B19" s="5" t="s">
        <v>149</v>
      </c>
      <c r="C19" s="6" t="s">
        <v>164</v>
      </c>
      <c r="D19" s="8">
        <f>'Operations &amp; Maintenance'!D19</f>
        <v>115.9</v>
      </c>
      <c r="E19" s="1">
        <v>100</v>
      </c>
      <c r="F19" s="1"/>
      <c r="G19" s="1"/>
      <c r="H19" s="8">
        <f t="shared" si="0"/>
        <v>11590</v>
      </c>
    </row>
    <row r="20" spans="1:8" x14ac:dyDescent="0.25">
      <c r="A20" s="1">
        <v>15</v>
      </c>
      <c r="B20" s="5" t="s">
        <v>163</v>
      </c>
      <c r="C20" s="17" t="s">
        <v>167</v>
      </c>
      <c r="D20" s="8">
        <f>'Operations &amp; Maintenance'!D20</f>
        <v>149</v>
      </c>
      <c r="E20" s="1">
        <v>100</v>
      </c>
      <c r="F20" s="1"/>
      <c r="G20" s="1"/>
      <c r="H20" s="8">
        <f t="shared" si="0"/>
        <v>14900</v>
      </c>
    </row>
    <row r="21" spans="1:8" x14ac:dyDescent="0.25">
      <c r="A21" s="1">
        <v>16</v>
      </c>
      <c r="B21" s="5" t="s">
        <v>163</v>
      </c>
      <c r="C21" s="6" t="s">
        <v>168</v>
      </c>
      <c r="D21" s="8">
        <f>'Operations &amp; Maintenance'!D21</f>
        <v>173</v>
      </c>
      <c r="E21" s="1">
        <v>100</v>
      </c>
      <c r="F21" s="1"/>
      <c r="G21" s="1"/>
      <c r="H21" s="8">
        <f t="shared" si="0"/>
        <v>17300</v>
      </c>
    </row>
    <row r="22" spans="1:8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>
        <v>50</v>
      </c>
      <c r="F22" s="1"/>
      <c r="G22" s="1"/>
      <c r="H22" s="8">
        <f t="shared" si="0"/>
        <v>2450</v>
      </c>
    </row>
    <row r="23" spans="1:8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25</v>
      </c>
      <c r="F23" s="1"/>
      <c r="G23" s="1"/>
      <c r="H23" s="8">
        <f t="shared" si="0"/>
        <v>5725</v>
      </c>
    </row>
    <row r="24" spans="1:8" x14ac:dyDescent="0.25">
      <c r="A24" s="1">
        <v>19</v>
      </c>
      <c r="B24" s="5" t="s">
        <v>121</v>
      </c>
      <c r="C24" s="6" t="s">
        <v>125</v>
      </c>
      <c r="D24" s="8">
        <f>'Operations &amp; Maintenance'!D24</f>
        <v>1099</v>
      </c>
      <c r="E24" s="1">
        <v>25</v>
      </c>
      <c r="F24" s="1"/>
      <c r="G24" s="1"/>
      <c r="H24" s="8">
        <f t="shared" si="0"/>
        <v>27475</v>
      </c>
    </row>
    <row r="25" spans="1:8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>
        <v>25</v>
      </c>
      <c r="F25" s="1"/>
      <c r="G25" s="1"/>
      <c r="H25" s="8">
        <f t="shared" si="0"/>
        <v>62475</v>
      </c>
    </row>
    <row r="26" spans="1:8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>
        <v>25</v>
      </c>
      <c r="F26" s="1"/>
      <c r="G26" s="1"/>
      <c r="H26" s="8">
        <f t="shared" si="0"/>
        <v>14975</v>
      </c>
    </row>
    <row r="27" spans="1:8" x14ac:dyDescent="0.25">
      <c r="A27" s="1">
        <v>22</v>
      </c>
      <c r="B27" s="5" t="s">
        <v>10</v>
      </c>
      <c r="C27" s="5" t="s">
        <v>30</v>
      </c>
      <c r="D27" s="8">
        <f>'Operations &amp; Maintenance'!D27</f>
        <v>54</v>
      </c>
      <c r="E27" s="1">
        <v>100</v>
      </c>
      <c r="F27" s="1"/>
      <c r="G27" s="1"/>
      <c r="H27" s="8">
        <f t="shared" si="0"/>
        <v>5400</v>
      </c>
    </row>
    <row r="28" spans="1:8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>
        <v>100</v>
      </c>
      <c r="F28" s="1">
        <v>3</v>
      </c>
      <c r="G28" s="1"/>
      <c r="H28" s="8">
        <f t="shared" si="0"/>
        <v>3605</v>
      </c>
    </row>
    <row r="29" spans="1:8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100</v>
      </c>
      <c r="F29" s="1">
        <v>2</v>
      </c>
      <c r="G29" s="1"/>
      <c r="H29" s="8">
        <f t="shared" si="0"/>
        <v>2446.98</v>
      </c>
    </row>
    <row r="30" spans="1:8" x14ac:dyDescent="0.25">
      <c r="A30" s="1">
        <v>25</v>
      </c>
      <c r="B30" s="5" t="s">
        <v>24</v>
      </c>
      <c r="C30" s="5" t="s">
        <v>25</v>
      </c>
      <c r="D30" s="8">
        <f>'Operations &amp; Maintenance'!D30</f>
        <v>106</v>
      </c>
      <c r="E30" s="1">
        <v>100</v>
      </c>
      <c r="F30" s="1">
        <v>1</v>
      </c>
      <c r="G30" s="1"/>
      <c r="H30" s="8">
        <f t="shared" si="0"/>
        <v>10706</v>
      </c>
    </row>
    <row r="31" spans="1:8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>
        <v>50</v>
      </c>
      <c r="F31" s="1"/>
      <c r="G31" s="1"/>
      <c r="H31" s="8">
        <f t="shared" si="0"/>
        <v>17450</v>
      </c>
    </row>
    <row r="32" spans="1:8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24">
        <v>50</v>
      </c>
      <c r="F32" s="1"/>
      <c r="G32" s="1"/>
      <c r="H32" s="8">
        <f t="shared" si="0"/>
        <v>17450</v>
      </c>
    </row>
    <row r="33" spans="1:8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200</v>
      </c>
      <c r="F33" s="1">
        <v>1</v>
      </c>
      <c r="G33" s="1"/>
      <c r="H33" s="8">
        <f t="shared" si="0"/>
        <v>53064</v>
      </c>
    </row>
    <row r="34" spans="1:8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200</v>
      </c>
      <c r="F34" s="1">
        <v>1</v>
      </c>
      <c r="G34" s="1"/>
      <c r="H34" s="8">
        <f t="shared" si="0"/>
        <v>44220</v>
      </c>
    </row>
    <row r="35" spans="1:8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>
        <v>50</v>
      </c>
      <c r="F35" s="1"/>
      <c r="G35" s="1"/>
      <c r="H35" s="8">
        <f t="shared" si="0"/>
        <v>3950</v>
      </c>
    </row>
    <row r="36" spans="1:8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>
        <v>50</v>
      </c>
      <c r="F36" s="1"/>
      <c r="G36" s="1"/>
      <c r="H36" s="8">
        <f t="shared" si="0"/>
        <v>5950</v>
      </c>
    </row>
    <row r="37" spans="1:8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50</v>
      </c>
      <c r="F37" s="1"/>
      <c r="G37" s="1"/>
      <c r="H37" s="8">
        <f t="shared" si="0"/>
        <v>7600</v>
      </c>
    </row>
    <row r="38" spans="1:8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50</v>
      </c>
      <c r="F38" s="1"/>
      <c r="G38" s="1"/>
      <c r="H38" s="8">
        <f t="shared" si="0"/>
        <v>17700</v>
      </c>
    </row>
    <row r="39" spans="1:8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>
        <v>25</v>
      </c>
      <c r="F39" s="1">
        <v>1</v>
      </c>
      <c r="G39" s="1"/>
      <c r="H39" s="8">
        <f t="shared" si="0"/>
        <v>31174</v>
      </c>
    </row>
    <row r="40" spans="1:8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>
        <v>70</v>
      </c>
      <c r="F40" s="1"/>
      <c r="G40" s="1"/>
      <c r="H40" s="8">
        <f t="shared" si="0"/>
        <v>12530</v>
      </c>
    </row>
    <row r="41" spans="1:8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>
        <v>70</v>
      </c>
      <c r="F41" s="1">
        <v>200</v>
      </c>
      <c r="G41" s="1"/>
      <c r="H41" s="8">
        <f t="shared" si="0"/>
        <v>61830</v>
      </c>
    </row>
    <row r="42" spans="1:8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>
        <v>70</v>
      </c>
      <c r="F42" s="1">
        <v>200</v>
      </c>
      <c r="G42" s="1"/>
      <c r="H42" s="8">
        <f t="shared" si="0"/>
        <v>51300</v>
      </c>
    </row>
    <row r="43" spans="1:8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>
        <v>70</v>
      </c>
      <c r="F43" s="1"/>
      <c r="G43" s="1"/>
      <c r="H43" s="8">
        <f t="shared" si="0"/>
        <v>15400</v>
      </c>
    </row>
    <row r="44" spans="1:8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>
        <v>70</v>
      </c>
      <c r="F44" s="1"/>
      <c r="G44" s="1"/>
      <c r="H44" s="8">
        <f t="shared" si="0"/>
        <v>19530</v>
      </c>
    </row>
    <row r="45" spans="1:8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>
        <v>70</v>
      </c>
      <c r="F45" s="1"/>
      <c r="G45" s="1"/>
      <c r="H45" s="8">
        <f t="shared" si="0"/>
        <v>27300</v>
      </c>
    </row>
    <row r="46" spans="1:8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>
        <v>70</v>
      </c>
      <c r="F46" s="1"/>
      <c r="G46" s="1"/>
      <c r="H46" s="8">
        <f t="shared" si="0"/>
        <v>23870</v>
      </c>
    </row>
    <row r="47" spans="1:8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25</v>
      </c>
      <c r="F47" s="1"/>
      <c r="G47" s="1"/>
      <c r="H47" s="8">
        <f t="shared" si="0"/>
        <v>31250</v>
      </c>
    </row>
    <row r="48" spans="1:8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10</v>
      </c>
      <c r="F48" s="1"/>
      <c r="G48" s="1"/>
      <c r="H48" s="8">
        <f t="shared" si="0"/>
        <v>1050</v>
      </c>
    </row>
    <row r="49" spans="1:8" x14ac:dyDescent="0.25">
      <c r="A49" s="1">
        <v>45</v>
      </c>
      <c r="B49" s="3" t="s">
        <v>14</v>
      </c>
      <c r="C49" s="5" t="s">
        <v>54</v>
      </c>
      <c r="D49" s="8">
        <f>'Operations &amp; Maintenance'!D49</f>
        <v>29</v>
      </c>
      <c r="E49" s="1">
        <v>20</v>
      </c>
      <c r="F49" s="1">
        <v>1</v>
      </c>
      <c r="G49" s="1"/>
      <c r="H49" s="8">
        <f t="shared" si="0"/>
        <v>609</v>
      </c>
    </row>
    <row r="50" spans="1:8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>
        <v>100</v>
      </c>
      <c r="F50" s="1"/>
      <c r="G50" s="1"/>
      <c r="H50" s="8">
        <f t="shared" si="0"/>
        <v>16500</v>
      </c>
    </row>
    <row r="51" spans="1:8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100</v>
      </c>
      <c r="F51" s="1"/>
      <c r="G51" s="1"/>
      <c r="H51" s="8">
        <f t="shared" si="0"/>
        <v>9900</v>
      </c>
    </row>
    <row r="52" spans="1:8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1">
        <v>100</v>
      </c>
      <c r="F52" s="1"/>
      <c r="G52" s="1"/>
      <c r="H52" s="8">
        <f t="shared" si="0"/>
        <v>35900</v>
      </c>
    </row>
    <row r="53" spans="1:8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1">
        <v>100</v>
      </c>
      <c r="F53" s="1"/>
      <c r="G53" s="1"/>
      <c r="H53" s="8">
        <f t="shared" si="0"/>
        <v>35900</v>
      </c>
    </row>
    <row r="54" spans="1:8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1">
        <v>100</v>
      </c>
      <c r="F54" s="1">
        <v>2</v>
      </c>
      <c r="G54" s="1"/>
      <c r="H54" s="8">
        <f t="shared" si="0"/>
        <v>36618</v>
      </c>
    </row>
    <row r="55" spans="1:8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1">
        <v>100</v>
      </c>
      <c r="F55" s="1"/>
      <c r="G55" s="1"/>
      <c r="H55" s="8">
        <f t="shared" si="0"/>
        <v>39500</v>
      </c>
    </row>
    <row r="56" spans="1:8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1">
        <v>100</v>
      </c>
      <c r="F56" s="1"/>
      <c r="G56" s="1"/>
      <c r="H56" s="8">
        <f t="shared" si="0"/>
        <v>35200</v>
      </c>
    </row>
    <row r="57" spans="1:8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1">
        <v>100</v>
      </c>
      <c r="F57" s="1"/>
      <c r="G57" s="1"/>
      <c r="H57" s="8">
        <f t="shared" si="0"/>
        <v>39500</v>
      </c>
    </row>
    <row r="58" spans="1:8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1">
        <v>100</v>
      </c>
      <c r="F58" s="1"/>
      <c r="G58" s="1"/>
      <c r="H58" s="8">
        <f t="shared" si="0"/>
        <v>56500</v>
      </c>
    </row>
    <row r="59" spans="1:8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1">
        <v>100</v>
      </c>
      <c r="F59" s="1">
        <v>1</v>
      </c>
      <c r="G59" s="1"/>
      <c r="H59" s="8">
        <f t="shared" si="0"/>
        <v>38279</v>
      </c>
    </row>
    <row r="60" spans="1:8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1">
        <v>100</v>
      </c>
      <c r="F60" s="1"/>
      <c r="G60" s="1"/>
      <c r="H60" s="8">
        <f t="shared" si="0"/>
        <v>37900</v>
      </c>
    </row>
    <row r="61" spans="1:8" x14ac:dyDescent="0.25">
      <c r="A61" s="1">
        <v>57</v>
      </c>
      <c r="B61" s="3" t="s">
        <v>98</v>
      </c>
      <c r="C61" s="5" t="s">
        <v>96</v>
      </c>
      <c r="D61" s="8">
        <f>'Operations &amp; Maintenance'!D61</f>
        <v>79</v>
      </c>
      <c r="E61" s="1">
        <v>100</v>
      </c>
      <c r="F61" s="1"/>
      <c r="G61" s="1"/>
      <c r="H61" s="8">
        <f t="shared" si="0"/>
        <v>7900</v>
      </c>
    </row>
    <row r="62" spans="1:8" x14ac:dyDescent="0.25">
      <c r="A62" s="1">
        <v>58</v>
      </c>
      <c r="B62" s="3" t="s">
        <v>99</v>
      </c>
      <c r="C62" s="5" t="s">
        <v>97</v>
      </c>
      <c r="D62" s="8">
        <f>'Operations &amp; Maintenance'!D62</f>
        <v>79</v>
      </c>
      <c r="E62" s="1">
        <v>100</v>
      </c>
      <c r="F62" s="1">
        <v>1</v>
      </c>
      <c r="G62" s="1"/>
      <c r="H62" s="8">
        <f t="shared" si="0"/>
        <v>7979</v>
      </c>
    </row>
    <row r="63" spans="1:8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1">
        <v>100</v>
      </c>
      <c r="F63" s="1">
        <v>3</v>
      </c>
      <c r="G63" s="1"/>
      <c r="H63" s="8">
        <f t="shared" si="0"/>
        <v>5459</v>
      </c>
    </row>
    <row r="64" spans="1:8" ht="15.75" customHeight="1" x14ac:dyDescent="0.25">
      <c r="A64" s="1">
        <v>60</v>
      </c>
      <c r="B64" s="5" t="s">
        <v>81</v>
      </c>
      <c r="C64" s="5" t="s">
        <v>79</v>
      </c>
      <c r="D64" s="8">
        <f>'Operations &amp; Maintenance'!D64</f>
        <v>170</v>
      </c>
      <c r="E64" s="1">
        <v>100</v>
      </c>
      <c r="F64" s="1"/>
      <c r="G64" s="1"/>
      <c r="H64" s="8">
        <f t="shared" si="0"/>
        <v>17000</v>
      </c>
    </row>
    <row r="65" spans="1:8" x14ac:dyDescent="0.25">
      <c r="A65" s="1">
        <v>61</v>
      </c>
      <c r="B65" s="5" t="s">
        <v>80</v>
      </c>
      <c r="C65" s="5" t="s">
        <v>82</v>
      </c>
      <c r="D65" s="8">
        <f>'Operations &amp; Maintenance'!D65</f>
        <v>70</v>
      </c>
      <c r="E65" s="1">
        <v>100</v>
      </c>
      <c r="F65" s="1"/>
      <c r="G65" s="1"/>
      <c r="H65" s="8">
        <f t="shared" si="0"/>
        <v>7000</v>
      </c>
    </row>
    <row r="66" spans="1:8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1">
        <v>100</v>
      </c>
      <c r="F66" s="1">
        <v>3</v>
      </c>
      <c r="G66" s="1"/>
      <c r="H66" s="8">
        <f t="shared" si="0"/>
        <v>19467</v>
      </c>
    </row>
    <row r="67" spans="1:8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1">
        <v>30</v>
      </c>
      <c r="F67" s="1">
        <v>1</v>
      </c>
      <c r="G67" s="1"/>
      <c r="H67" s="8">
        <f t="shared" si="0"/>
        <v>2294</v>
      </c>
    </row>
    <row r="68" spans="1:8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1">
        <v>50</v>
      </c>
      <c r="F68" s="1">
        <v>1</v>
      </c>
      <c r="G68" s="1"/>
      <c r="H68" s="8">
        <f t="shared" si="0"/>
        <v>7089</v>
      </c>
    </row>
    <row r="69" spans="1:8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1">
        <v>100</v>
      </c>
      <c r="F69" s="1">
        <v>1</v>
      </c>
      <c r="G69" s="1"/>
      <c r="H69" s="8">
        <f t="shared" si="0"/>
        <v>13029</v>
      </c>
    </row>
    <row r="70" spans="1:8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1">
        <v>100</v>
      </c>
      <c r="F70" s="1"/>
      <c r="G70" s="1"/>
      <c r="H70" s="8">
        <f t="shared" ref="H70:H126" si="1">D70*E70+(F70*D70)</f>
        <v>32000</v>
      </c>
    </row>
    <row r="71" spans="1:8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1">
        <v>100</v>
      </c>
      <c r="F71" s="1"/>
      <c r="G71" s="1"/>
      <c r="H71" s="8">
        <f t="shared" si="1"/>
        <v>28000</v>
      </c>
    </row>
    <row r="72" spans="1:8" x14ac:dyDescent="0.25">
      <c r="A72" s="1">
        <v>68</v>
      </c>
      <c r="B72" s="5" t="s">
        <v>56</v>
      </c>
      <c r="C72" s="5" t="s">
        <v>60</v>
      </c>
      <c r="D72" s="8">
        <f>'Operations &amp; Maintenance'!D72</f>
        <v>24</v>
      </c>
      <c r="E72" s="1">
        <v>100</v>
      </c>
      <c r="F72" s="1"/>
      <c r="G72" s="1"/>
      <c r="H72" s="8">
        <f t="shared" si="1"/>
        <v>2400</v>
      </c>
    </row>
    <row r="73" spans="1:8" x14ac:dyDescent="0.25">
      <c r="A73" s="1">
        <v>70</v>
      </c>
      <c r="B73" s="5" t="s">
        <v>56</v>
      </c>
      <c r="C73" s="5" t="s">
        <v>59</v>
      </c>
      <c r="D73" s="8">
        <f>'Operations &amp; Maintenance'!D73</f>
        <v>14</v>
      </c>
      <c r="E73" s="1">
        <v>100</v>
      </c>
      <c r="F73" s="1"/>
      <c r="G73" s="1"/>
      <c r="H73" s="8">
        <f t="shared" si="1"/>
        <v>1400</v>
      </c>
    </row>
    <row r="74" spans="1:8" x14ac:dyDescent="0.25">
      <c r="A74" s="1">
        <v>71</v>
      </c>
      <c r="B74" s="5" t="s">
        <v>56</v>
      </c>
      <c r="C74" s="5" t="s">
        <v>58</v>
      </c>
      <c r="D74" s="8">
        <f>'Operations &amp; Maintenance'!D74</f>
        <v>34</v>
      </c>
      <c r="E74" s="1">
        <v>100</v>
      </c>
      <c r="F74" s="1"/>
      <c r="G74" s="1"/>
      <c r="H74" s="8">
        <f t="shared" si="1"/>
        <v>3400</v>
      </c>
    </row>
    <row r="75" spans="1:8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1">
        <v>100</v>
      </c>
      <c r="F75" s="1"/>
      <c r="G75" s="1"/>
      <c r="H75" s="8">
        <f t="shared" si="1"/>
        <v>8400</v>
      </c>
    </row>
    <row r="76" spans="1:8" x14ac:dyDescent="0.25">
      <c r="A76" s="1">
        <v>73</v>
      </c>
      <c r="B76" s="5" t="s">
        <v>101</v>
      </c>
      <c r="C76" s="5" t="s">
        <v>100</v>
      </c>
      <c r="D76" s="8">
        <f>'Operations &amp; Maintenance'!D76</f>
        <v>259</v>
      </c>
      <c r="E76" s="1">
        <v>70</v>
      </c>
      <c r="F76" s="1"/>
      <c r="G76" s="1"/>
      <c r="H76" s="8">
        <f t="shared" si="1"/>
        <v>18130</v>
      </c>
    </row>
    <row r="77" spans="1:8" x14ac:dyDescent="0.25">
      <c r="A77" s="1">
        <v>74</v>
      </c>
      <c r="B77" s="5" t="s">
        <v>102</v>
      </c>
      <c r="C77" s="5" t="s">
        <v>103</v>
      </c>
      <c r="D77" s="8">
        <f>'Operations &amp; Maintenance'!D77</f>
        <v>129</v>
      </c>
      <c r="E77" s="1">
        <v>70</v>
      </c>
      <c r="F77" s="1"/>
      <c r="G77" s="1"/>
      <c r="H77" s="8">
        <f t="shared" si="1"/>
        <v>9030</v>
      </c>
    </row>
    <row r="78" spans="1:8" x14ac:dyDescent="0.25">
      <c r="A78" s="1">
        <v>75</v>
      </c>
      <c r="B78" s="5" t="s">
        <v>104</v>
      </c>
      <c r="C78" s="5" t="s">
        <v>105</v>
      </c>
      <c r="D78" s="8">
        <f>'Operations &amp; Maintenance'!D78</f>
        <v>139</v>
      </c>
      <c r="E78" s="1">
        <v>70</v>
      </c>
      <c r="F78" s="1">
        <v>2</v>
      </c>
      <c r="G78" s="1"/>
      <c r="H78" s="8">
        <f t="shared" si="1"/>
        <v>10008</v>
      </c>
    </row>
    <row r="79" spans="1:8" x14ac:dyDescent="0.25">
      <c r="A79" s="1">
        <v>76</v>
      </c>
      <c r="B79" s="5" t="s">
        <v>107</v>
      </c>
      <c r="C79" s="5" t="s">
        <v>106</v>
      </c>
      <c r="D79" s="8">
        <f>'Operations &amp; Maintenance'!D79</f>
        <v>116</v>
      </c>
      <c r="E79" s="1">
        <v>70</v>
      </c>
      <c r="F79" s="1"/>
      <c r="G79" s="1"/>
      <c r="H79" s="8">
        <f t="shared" si="1"/>
        <v>8120</v>
      </c>
    </row>
    <row r="80" spans="1:8" x14ac:dyDescent="0.25">
      <c r="A80" s="1">
        <v>77</v>
      </c>
      <c r="B80" s="5" t="s">
        <v>20</v>
      </c>
      <c r="C80" s="5" t="s">
        <v>75</v>
      </c>
      <c r="D80" s="8">
        <f>'Operations &amp; Maintenance'!D80</f>
        <v>15</v>
      </c>
      <c r="E80" s="1">
        <v>70</v>
      </c>
      <c r="F80" s="1">
        <v>2</v>
      </c>
      <c r="G80" s="1"/>
      <c r="H80" s="8">
        <f t="shared" si="1"/>
        <v>1080</v>
      </c>
    </row>
    <row r="81" spans="1:8" x14ac:dyDescent="0.25">
      <c r="A81" s="1">
        <v>78</v>
      </c>
      <c r="B81" s="5" t="s">
        <v>20</v>
      </c>
      <c r="C81" s="5" t="s">
        <v>76</v>
      </c>
      <c r="D81" s="8">
        <f>'Operations &amp; Maintenance'!D81</f>
        <v>14</v>
      </c>
      <c r="E81" s="1">
        <v>70</v>
      </c>
      <c r="F81" s="1"/>
      <c r="G81" s="1"/>
      <c r="H81" s="8">
        <f t="shared" si="1"/>
        <v>980</v>
      </c>
    </row>
    <row r="82" spans="1:8" x14ac:dyDescent="0.25">
      <c r="A82" s="1">
        <v>79</v>
      </c>
      <c r="B82" s="5" t="s">
        <v>20</v>
      </c>
      <c r="C82" s="5" t="s">
        <v>124</v>
      </c>
      <c r="D82" s="8">
        <f>'Operations &amp; Maintenance'!D82</f>
        <v>15</v>
      </c>
      <c r="E82" s="1">
        <v>70</v>
      </c>
      <c r="F82" s="1"/>
      <c r="G82" s="1"/>
      <c r="H82" s="8">
        <f t="shared" si="1"/>
        <v>1050</v>
      </c>
    </row>
    <row r="83" spans="1:8" x14ac:dyDescent="0.25">
      <c r="A83" s="1">
        <v>80</v>
      </c>
      <c r="B83" s="5" t="s">
        <v>108</v>
      </c>
      <c r="C83" s="5" t="s">
        <v>109</v>
      </c>
      <c r="D83" s="8">
        <f>'Operations &amp; Maintenance'!D83</f>
        <v>7.5</v>
      </c>
      <c r="E83" s="1">
        <v>50</v>
      </c>
      <c r="F83" s="1"/>
      <c r="G83" s="1"/>
      <c r="H83" s="8">
        <f t="shared" si="1"/>
        <v>375</v>
      </c>
    </row>
    <row r="84" spans="1:8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1">
        <v>100</v>
      </c>
      <c r="F84" s="1">
        <v>1</v>
      </c>
      <c r="G84" s="1"/>
      <c r="H84" s="8">
        <f t="shared" si="1"/>
        <v>3535</v>
      </c>
    </row>
    <row r="85" spans="1:8" x14ac:dyDescent="0.25">
      <c r="A85" s="1">
        <v>82</v>
      </c>
      <c r="B85" s="5" t="s">
        <v>33</v>
      </c>
      <c r="C85" s="5" t="s">
        <v>32</v>
      </c>
      <c r="D85" s="8">
        <f>'Operations &amp; Maintenance'!D85</f>
        <v>59</v>
      </c>
      <c r="E85" s="1">
        <v>100</v>
      </c>
      <c r="F85" s="1"/>
      <c r="G85" s="1"/>
      <c r="H85" s="8">
        <f t="shared" si="1"/>
        <v>5900</v>
      </c>
    </row>
    <row r="86" spans="1:8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1">
        <v>35</v>
      </c>
      <c r="F86" s="1"/>
      <c r="G86" s="1"/>
      <c r="H86" s="8">
        <f t="shared" si="1"/>
        <v>2625</v>
      </c>
    </row>
    <row r="87" spans="1:8" x14ac:dyDescent="0.25">
      <c r="A87" s="1">
        <v>85</v>
      </c>
      <c r="B87" s="6" t="s">
        <v>61</v>
      </c>
      <c r="C87" s="5" t="s">
        <v>62</v>
      </c>
      <c r="D87" s="8">
        <f>'Operations &amp; Maintenance'!D87</f>
        <v>600</v>
      </c>
      <c r="E87" s="1">
        <v>35</v>
      </c>
      <c r="F87" s="1"/>
      <c r="G87" s="1"/>
      <c r="H87" s="8">
        <f t="shared" si="1"/>
        <v>21000</v>
      </c>
    </row>
    <row r="88" spans="1:8" x14ac:dyDescent="0.25">
      <c r="A88" s="1">
        <v>86</v>
      </c>
      <c r="B88" s="5" t="s">
        <v>21</v>
      </c>
      <c r="C88" s="5" t="s">
        <v>63</v>
      </c>
      <c r="D88" s="8">
        <f>'Operations &amp; Maintenance'!D88</f>
        <v>27</v>
      </c>
      <c r="E88" s="1">
        <v>50</v>
      </c>
      <c r="F88" s="1">
        <v>1</v>
      </c>
      <c r="G88" s="1"/>
      <c r="H88" s="8">
        <f t="shared" si="1"/>
        <v>1377</v>
      </c>
    </row>
    <row r="89" spans="1:8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1">
        <v>50</v>
      </c>
      <c r="F89" s="1"/>
      <c r="G89" s="1"/>
      <c r="H89" s="8">
        <f t="shared" si="1"/>
        <v>3750</v>
      </c>
    </row>
    <row r="90" spans="1:8" x14ac:dyDescent="0.25">
      <c r="A90" s="1">
        <v>90</v>
      </c>
      <c r="B90" s="5" t="s">
        <v>113</v>
      </c>
      <c r="C90" s="5" t="s">
        <v>112</v>
      </c>
      <c r="D90" s="8">
        <f>'Operations &amp; Maintenance'!D90</f>
        <v>25</v>
      </c>
      <c r="E90" s="1">
        <v>100</v>
      </c>
      <c r="F90" s="1"/>
      <c r="G90" s="1"/>
      <c r="H90" s="8">
        <f t="shared" si="1"/>
        <v>2500</v>
      </c>
    </row>
    <row r="91" spans="1:8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1">
        <v>10</v>
      </c>
      <c r="F91" s="1"/>
      <c r="G91" s="1"/>
      <c r="H91" s="8">
        <f t="shared" si="1"/>
        <v>19600</v>
      </c>
    </row>
    <row r="92" spans="1:8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1">
        <v>10</v>
      </c>
      <c r="F92" s="1"/>
      <c r="G92" s="1"/>
      <c r="H92" s="8">
        <f t="shared" si="1"/>
        <v>9800</v>
      </c>
    </row>
    <row r="93" spans="1:8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1">
        <v>20</v>
      </c>
      <c r="F93" s="1"/>
      <c r="G93" s="1"/>
      <c r="H93" s="8">
        <f t="shared" si="1"/>
        <v>8000</v>
      </c>
    </row>
    <row r="94" spans="1:8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1">
        <v>20</v>
      </c>
      <c r="F94" s="1"/>
      <c r="G94" s="1"/>
      <c r="H94" s="8">
        <f t="shared" si="1"/>
        <v>11600</v>
      </c>
    </row>
    <row r="95" spans="1:8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1">
        <v>50</v>
      </c>
      <c r="F95" s="1"/>
      <c r="G95" s="1"/>
      <c r="H95" s="8">
        <f t="shared" si="1"/>
        <v>3000</v>
      </c>
    </row>
    <row r="96" spans="1:8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1">
        <v>50</v>
      </c>
      <c r="F96" s="1"/>
      <c r="G96" s="1"/>
      <c r="H96" s="8">
        <f t="shared" si="1"/>
        <v>2450</v>
      </c>
    </row>
    <row r="97" spans="1:8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1">
        <v>50</v>
      </c>
      <c r="F97" s="1"/>
      <c r="G97" s="1"/>
      <c r="H97" s="8">
        <f t="shared" si="1"/>
        <v>7950</v>
      </c>
    </row>
    <row r="98" spans="1:8" x14ac:dyDescent="0.25">
      <c r="A98" s="1">
        <v>99</v>
      </c>
      <c r="B98" s="5" t="s">
        <v>22</v>
      </c>
      <c r="C98" s="5" t="s">
        <v>117</v>
      </c>
      <c r="D98" s="8">
        <f>'Operations &amp; Maintenance'!D98</f>
        <v>2050</v>
      </c>
      <c r="E98" s="1">
        <v>20</v>
      </c>
      <c r="F98" s="1">
        <v>2</v>
      </c>
      <c r="G98" s="1"/>
      <c r="H98" s="8">
        <f t="shared" si="1"/>
        <v>45100</v>
      </c>
    </row>
    <row r="99" spans="1:8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1">
        <v>20</v>
      </c>
      <c r="F99" s="1">
        <v>2</v>
      </c>
      <c r="G99" s="1"/>
      <c r="H99" s="8">
        <f t="shared" si="1"/>
        <v>21978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1">
        <v>20</v>
      </c>
      <c r="F100" s="1"/>
      <c r="G100" s="1"/>
      <c r="H100" s="8">
        <f t="shared" si="1"/>
        <v>860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1">
        <v>20</v>
      </c>
      <c r="F101" s="1"/>
      <c r="G101" s="1"/>
      <c r="H101" s="8">
        <f t="shared" si="1"/>
        <v>1580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1">
        <v>30</v>
      </c>
      <c r="F102" s="1"/>
      <c r="G102" s="1"/>
      <c r="H102" s="8">
        <f t="shared" si="1"/>
        <v>1350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1">
        <v>30</v>
      </c>
      <c r="F103" s="1"/>
      <c r="G103" s="1"/>
      <c r="H103" s="8">
        <f t="shared" si="1"/>
        <v>630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1">
        <v>10</v>
      </c>
      <c r="F104" s="1"/>
      <c r="G104" s="1"/>
      <c r="H104" s="8">
        <f t="shared" si="1"/>
        <v>34990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1">
        <v>35</v>
      </c>
      <c r="F105" s="1"/>
      <c r="G105" s="1"/>
      <c r="H105" s="8">
        <f t="shared" si="1"/>
        <v>4375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1">
        <v>35</v>
      </c>
      <c r="F106" s="1"/>
      <c r="G106" s="1"/>
      <c r="H106" s="8">
        <f t="shared" si="1"/>
        <v>4725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f>'Operations &amp; Maintenance'!D107</f>
        <v>220</v>
      </c>
      <c r="E107" s="1">
        <v>35</v>
      </c>
      <c r="F107" s="1"/>
      <c r="G107" s="1"/>
      <c r="H107" s="8">
        <f t="shared" si="1"/>
        <v>7700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1">
        <v>20</v>
      </c>
      <c r="F108" s="1">
        <v>3</v>
      </c>
      <c r="G108" s="1"/>
      <c r="H108" s="8">
        <f t="shared" si="1"/>
        <v>3427</v>
      </c>
    </row>
    <row r="109" spans="1:8" x14ac:dyDescent="0.25">
      <c r="A109" s="1">
        <v>112</v>
      </c>
      <c r="B109" s="5" t="s">
        <v>210</v>
      </c>
      <c r="C109" s="5" t="s">
        <v>211</v>
      </c>
      <c r="D109" s="8">
        <f>'Operations &amp; Maintenance'!D109</f>
        <v>5750</v>
      </c>
      <c r="E109" s="1">
        <v>20</v>
      </c>
      <c r="F109" s="1">
        <v>1</v>
      </c>
      <c r="G109" s="1"/>
      <c r="H109" s="8">
        <f t="shared" si="1"/>
        <v>120750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ref="G110:G140" si="2">D110*E110</f>
        <v>0</v>
      </c>
      <c r="H110" s="8">
        <f t="shared" si="1"/>
        <v>0</v>
      </c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2"/>
        <v>0</v>
      </c>
      <c r="H111" s="8">
        <f t="shared" si="1"/>
        <v>0</v>
      </c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/>
      <c r="F112" s="25"/>
      <c r="G112" s="8">
        <f t="shared" si="2"/>
        <v>0</v>
      </c>
      <c r="H112" s="8">
        <f t="shared" si="1"/>
        <v>0</v>
      </c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25">
        <v>1</v>
      </c>
      <c r="F113" s="25"/>
      <c r="G113" s="8">
        <f t="shared" si="2"/>
        <v>299</v>
      </c>
      <c r="H113" s="8">
        <f t="shared" si="1"/>
        <v>299</v>
      </c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35"/>
      <c r="F114" s="25"/>
      <c r="G114" s="8">
        <f t="shared" si="2"/>
        <v>0</v>
      </c>
      <c r="H114" s="8">
        <f t="shared" si="1"/>
        <v>0</v>
      </c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35">
        <v>20</v>
      </c>
      <c r="F115" s="25"/>
      <c r="G115" s="8">
        <f t="shared" si="2"/>
        <v>1160</v>
      </c>
      <c r="H115" s="8">
        <f t="shared" si="1"/>
        <v>1160</v>
      </c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35">
        <v>50</v>
      </c>
      <c r="F116" s="25"/>
      <c r="G116" s="8">
        <f t="shared" si="2"/>
        <v>1750</v>
      </c>
      <c r="H116" s="8">
        <f t="shared" si="1"/>
        <v>1750</v>
      </c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35"/>
      <c r="F117" s="25"/>
      <c r="G117" s="8">
        <f t="shared" si="2"/>
        <v>0</v>
      </c>
      <c r="H117" s="8">
        <f t="shared" si="1"/>
        <v>0</v>
      </c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35">
        <v>100</v>
      </c>
      <c r="F118" s="25"/>
      <c r="G118" s="8">
        <f t="shared" si="2"/>
        <v>2900</v>
      </c>
      <c r="H118" s="8">
        <f t="shared" si="1"/>
        <v>2900</v>
      </c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35">
        <v>100</v>
      </c>
      <c r="F119" s="25"/>
      <c r="G119" s="8">
        <f t="shared" si="2"/>
        <v>3600</v>
      </c>
      <c r="H119" s="8">
        <f t="shared" si="1"/>
        <v>3600</v>
      </c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35">
        <v>100</v>
      </c>
      <c r="F120" s="25"/>
      <c r="G120" s="8">
        <f t="shared" si="2"/>
        <v>1400</v>
      </c>
      <c r="H120" s="8">
        <f t="shared" si="1"/>
        <v>1400</v>
      </c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35">
        <v>100</v>
      </c>
      <c r="F121" s="25"/>
      <c r="G121" s="8">
        <f t="shared" si="2"/>
        <v>1800</v>
      </c>
      <c r="H121" s="8">
        <f t="shared" si="1"/>
        <v>1800</v>
      </c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35">
        <v>100</v>
      </c>
      <c r="F122" s="25"/>
      <c r="G122" s="8">
        <f t="shared" si="2"/>
        <v>8100</v>
      </c>
      <c r="H122" s="8">
        <f t="shared" si="1"/>
        <v>8100</v>
      </c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35">
        <v>100</v>
      </c>
      <c r="F123" s="25"/>
      <c r="G123" s="8">
        <f t="shared" si="2"/>
        <v>6200</v>
      </c>
      <c r="H123" s="8">
        <f t="shared" si="1"/>
        <v>6200</v>
      </c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35"/>
      <c r="F124" s="25"/>
      <c r="G124" s="8">
        <f t="shared" si="2"/>
        <v>0</v>
      </c>
      <c r="H124" s="8">
        <f t="shared" si="1"/>
        <v>0</v>
      </c>
    </row>
    <row r="125" spans="1:8" ht="14.25" customHeight="1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35"/>
      <c r="F125" s="25"/>
      <c r="G125" s="8">
        <f t="shared" si="2"/>
        <v>0</v>
      </c>
      <c r="H125" s="8">
        <f t="shared" si="1"/>
        <v>0</v>
      </c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35"/>
      <c r="F126" s="25"/>
      <c r="G126" s="8">
        <f t="shared" si="2"/>
        <v>0</v>
      </c>
      <c r="H126" s="8">
        <f t="shared" si="1"/>
        <v>0</v>
      </c>
    </row>
    <row r="127" spans="1:8" x14ac:dyDescent="0.25">
      <c r="A127" s="1">
        <v>128</v>
      </c>
      <c r="B127" s="5" t="s">
        <v>232</v>
      </c>
      <c r="C127" s="5" t="s">
        <v>233</v>
      </c>
      <c r="D127" s="12">
        <v>22</v>
      </c>
      <c r="E127" s="35">
        <v>100</v>
      </c>
      <c r="F127" s="25"/>
      <c r="G127" s="8">
        <f t="shared" si="2"/>
        <v>2200</v>
      </c>
      <c r="H127" s="8">
        <f t="shared" ref="H127:H140" si="3">D127*E127+(F127*D127)</f>
        <v>2200</v>
      </c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35">
        <v>5</v>
      </c>
      <c r="F128" s="25"/>
      <c r="G128" s="8">
        <f t="shared" si="2"/>
        <v>2875</v>
      </c>
      <c r="H128" s="8">
        <f t="shared" si="3"/>
        <v>2875</v>
      </c>
    </row>
    <row r="129" spans="1:11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35">
        <v>10</v>
      </c>
      <c r="F129" s="25"/>
      <c r="G129" s="8">
        <f t="shared" si="2"/>
        <v>1200</v>
      </c>
      <c r="H129" s="8">
        <f t="shared" si="3"/>
        <v>1200</v>
      </c>
    </row>
    <row r="130" spans="1:11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35">
        <v>100</v>
      </c>
      <c r="F130" s="25"/>
      <c r="G130" s="8">
        <f t="shared" si="2"/>
        <v>6900</v>
      </c>
      <c r="H130" s="8">
        <f t="shared" si="3"/>
        <v>6900</v>
      </c>
    </row>
    <row r="131" spans="1:11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35">
        <v>100</v>
      </c>
      <c r="F131" s="25"/>
      <c r="G131" s="8">
        <f t="shared" si="2"/>
        <v>2800</v>
      </c>
      <c r="H131" s="8">
        <f t="shared" si="3"/>
        <v>2800</v>
      </c>
    </row>
    <row r="132" spans="1:11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35"/>
      <c r="F132" s="25"/>
      <c r="G132" s="8">
        <f t="shared" si="2"/>
        <v>0</v>
      </c>
      <c r="H132" s="8">
        <f t="shared" si="3"/>
        <v>0</v>
      </c>
    </row>
    <row r="133" spans="1:11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35">
        <v>20</v>
      </c>
      <c r="F133" s="25"/>
      <c r="G133" s="8">
        <f t="shared" si="2"/>
        <v>1140</v>
      </c>
      <c r="H133" s="8">
        <f t="shared" si="3"/>
        <v>1140</v>
      </c>
    </row>
    <row r="134" spans="1:11" x14ac:dyDescent="0.25">
      <c r="A134" s="1">
        <v>140</v>
      </c>
      <c r="B134" s="5" t="s">
        <v>241</v>
      </c>
      <c r="C134" s="5" t="s">
        <v>242</v>
      </c>
      <c r="D134" s="12">
        <v>24</v>
      </c>
      <c r="E134" s="35">
        <v>20</v>
      </c>
      <c r="F134" s="25"/>
      <c r="G134" s="8">
        <f t="shared" si="2"/>
        <v>480</v>
      </c>
      <c r="H134" s="8">
        <f t="shared" si="3"/>
        <v>480</v>
      </c>
    </row>
    <row r="135" spans="1:11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35">
        <v>100</v>
      </c>
      <c r="F135" s="25"/>
      <c r="G135" s="8">
        <f t="shared" si="2"/>
        <v>10600</v>
      </c>
      <c r="H135" s="8">
        <f t="shared" si="3"/>
        <v>10600</v>
      </c>
    </row>
    <row r="136" spans="1:11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35">
        <v>100</v>
      </c>
      <c r="F136" s="25"/>
      <c r="G136" s="8">
        <f t="shared" si="2"/>
        <v>4400</v>
      </c>
      <c r="H136" s="8">
        <f t="shared" si="3"/>
        <v>4400</v>
      </c>
    </row>
    <row r="137" spans="1:11" x14ac:dyDescent="0.25">
      <c r="A137" s="1">
        <v>145</v>
      </c>
      <c r="B137" s="5" t="s">
        <v>246</v>
      </c>
      <c r="C137" s="21" t="s">
        <v>296</v>
      </c>
      <c r="D137" s="12">
        <v>5</v>
      </c>
      <c r="E137" s="35">
        <v>10</v>
      </c>
      <c r="F137" s="25"/>
      <c r="G137" s="8">
        <f t="shared" si="2"/>
        <v>50</v>
      </c>
      <c r="H137" s="8">
        <f t="shared" si="3"/>
        <v>50</v>
      </c>
    </row>
    <row r="138" spans="1:11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35">
        <v>20</v>
      </c>
      <c r="F138" s="25"/>
      <c r="G138" s="8">
        <f t="shared" si="2"/>
        <v>1680</v>
      </c>
      <c r="H138" s="8">
        <f t="shared" si="3"/>
        <v>1680</v>
      </c>
    </row>
    <row r="139" spans="1:11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35">
        <v>50</v>
      </c>
      <c r="F139" s="25"/>
      <c r="G139" s="8">
        <f t="shared" si="2"/>
        <v>2500</v>
      </c>
      <c r="H139" s="8">
        <f t="shared" si="3"/>
        <v>2500</v>
      </c>
    </row>
    <row r="140" spans="1:11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35">
        <v>50</v>
      </c>
      <c r="F140" s="25"/>
      <c r="G140" s="8">
        <f t="shared" si="2"/>
        <v>4500</v>
      </c>
      <c r="H140" s="8">
        <f t="shared" si="3"/>
        <v>4500</v>
      </c>
    </row>
    <row r="141" spans="1:11" x14ac:dyDescent="0.25">
      <c r="D141" s="12"/>
      <c r="E141" s="25"/>
      <c r="F141" s="25"/>
      <c r="G141" s="25"/>
      <c r="H141" s="12"/>
      <c r="K141" t="s">
        <v>265</v>
      </c>
    </row>
    <row r="142" spans="1:11" ht="23.25" x14ac:dyDescent="0.35">
      <c r="C142" s="13" t="s">
        <v>6</v>
      </c>
      <c r="D142" s="14">
        <f>SUM(D6:D140)</f>
        <v>46346.39</v>
      </c>
      <c r="E142" s="15" t="s">
        <v>202</v>
      </c>
      <c r="F142" s="15"/>
      <c r="G142" s="15"/>
      <c r="H142" s="16">
        <f>SUM(H6:H140)</f>
        <v>1891978.98</v>
      </c>
      <c r="K142" s="30">
        <f>H142+'PWP '!G142+'Operations &amp; Maintenance'!G144+'Secondary Plant_CS'!H144+Compliance!G144+Aviation!G113</f>
        <v>4758866.6899999995</v>
      </c>
    </row>
    <row r="144" spans="1:11" ht="30" x14ac:dyDescent="0.25">
      <c r="B144" s="6" t="s">
        <v>197</v>
      </c>
    </row>
  </sheetData>
  <mergeCells count="1">
    <mergeCell ref="A1: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51D3-FA90-4B59-B159-5366D72A25B8}">
  <dimension ref="A1:H144"/>
  <sheetViews>
    <sheetView zoomScale="90" zoomScaleNormal="90" workbookViewId="0">
      <selection activeCell="E6" sqref="E6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6" width="23.5703125" customWidth="1"/>
    <col min="7" max="7" width="25" customWidth="1"/>
  </cols>
  <sheetData>
    <row r="1" spans="1:7" x14ac:dyDescent="0.25">
      <c r="A1" s="172" t="s">
        <v>200</v>
      </c>
      <c r="B1" s="172"/>
      <c r="C1" s="172"/>
      <c r="D1" s="172"/>
      <c r="E1" s="172"/>
      <c r="F1" s="172"/>
      <c r="G1" s="172"/>
    </row>
    <row r="2" spans="1:7" x14ac:dyDescent="0.25">
      <c r="A2" s="172"/>
      <c r="B2" s="172"/>
      <c r="C2" s="172"/>
      <c r="D2" s="172"/>
      <c r="E2" s="172"/>
      <c r="F2" s="172"/>
      <c r="G2" s="172"/>
    </row>
    <row r="3" spans="1:7" x14ac:dyDescent="0.25">
      <c r="A3" s="172"/>
      <c r="B3" s="172"/>
      <c r="C3" s="172"/>
      <c r="D3" s="172"/>
      <c r="E3" s="172"/>
      <c r="F3" s="172"/>
      <c r="G3" s="172"/>
    </row>
    <row r="4" spans="1:7" x14ac:dyDescent="0.25">
      <c r="A4" s="172"/>
      <c r="B4" s="172"/>
      <c r="C4" s="172"/>
      <c r="D4" s="172"/>
      <c r="E4" s="172"/>
      <c r="F4" s="172"/>
      <c r="G4" s="172"/>
    </row>
    <row r="5" spans="1:7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</v>
      </c>
      <c r="F5" s="9" t="s">
        <v>36</v>
      </c>
      <c r="G5" s="9" t="s">
        <v>3</v>
      </c>
    </row>
    <row r="6" spans="1:7" x14ac:dyDescent="0.25">
      <c r="A6" s="1">
        <v>1</v>
      </c>
      <c r="B6" s="5" t="s">
        <v>7</v>
      </c>
      <c r="C6" s="5" t="s">
        <v>185</v>
      </c>
      <c r="D6" s="8">
        <f>'Operations &amp; Maintenance'!D6</f>
        <v>427</v>
      </c>
      <c r="E6" s="1">
        <v>70</v>
      </c>
      <c r="F6" s="1"/>
      <c r="G6" s="8">
        <f>D6*E6</f>
        <v>29890</v>
      </c>
    </row>
    <row r="7" spans="1:7" ht="23.25" customHeight="1" x14ac:dyDescent="0.25">
      <c r="A7" s="1">
        <v>2</v>
      </c>
      <c r="B7" s="5" t="s">
        <v>8</v>
      </c>
      <c r="C7" s="4" t="s">
        <v>184</v>
      </c>
      <c r="D7" s="8">
        <f>'Operations &amp; Maintenance'!D7</f>
        <v>999</v>
      </c>
      <c r="E7" s="1">
        <v>10</v>
      </c>
      <c r="F7" s="1"/>
      <c r="G7" s="8">
        <f t="shared" ref="G7:G69" si="0">D7*E7</f>
        <v>9990</v>
      </c>
    </row>
    <row r="8" spans="1:7" x14ac:dyDescent="0.25">
      <c r="A8" s="1">
        <v>3</v>
      </c>
      <c r="B8" s="5" t="s">
        <v>140</v>
      </c>
      <c r="C8" s="5" t="s">
        <v>9</v>
      </c>
      <c r="D8" s="8">
        <f>'Operations &amp; Maintenance'!D8</f>
        <v>549</v>
      </c>
      <c r="E8" s="1">
        <v>1</v>
      </c>
      <c r="F8" s="1"/>
      <c r="G8" s="8">
        <f t="shared" si="0"/>
        <v>549</v>
      </c>
    </row>
    <row r="9" spans="1:7" x14ac:dyDescent="0.25">
      <c r="A9" s="1">
        <v>4</v>
      </c>
      <c r="B9" s="5" t="s">
        <v>143</v>
      </c>
      <c r="C9" s="6" t="s">
        <v>145</v>
      </c>
      <c r="D9" s="8">
        <f>'Operations &amp; Maintenance'!D9</f>
        <v>1250</v>
      </c>
      <c r="E9" s="1">
        <v>1</v>
      </c>
      <c r="F9" s="1"/>
      <c r="G9" s="8">
        <f t="shared" si="0"/>
        <v>1250</v>
      </c>
    </row>
    <row r="10" spans="1:7" x14ac:dyDescent="0.25">
      <c r="A10" s="1">
        <v>5</v>
      </c>
      <c r="B10" s="5" t="s">
        <v>144</v>
      </c>
      <c r="C10" s="6" t="s">
        <v>141</v>
      </c>
      <c r="D10" s="8">
        <f>'Operations &amp; Maintenance'!D10</f>
        <v>1325</v>
      </c>
      <c r="E10" s="1">
        <v>1</v>
      </c>
      <c r="F10" s="1"/>
      <c r="G10" s="8">
        <f t="shared" si="0"/>
        <v>1325</v>
      </c>
    </row>
    <row r="11" spans="1:7" x14ac:dyDescent="0.25">
      <c r="A11" s="1">
        <v>6</v>
      </c>
      <c r="B11" s="5" t="s">
        <v>140</v>
      </c>
      <c r="C11" s="6" t="s">
        <v>148</v>
      </c>
      <c r="D11" s="8">
        <f>'Operations &amp; Maintenance'!D11</f>
        <v>1726</v>
      </c>
      <c r="E11" s="1">
        <v>2</v>
      </c>
      <c r="F11" s="1"/>
      <c r="G11" s="8">
        <f t="shared" si="0"/>
        <v>3452</v>
      </c>
    </row>
    <row r="12" spans="1:7" x14ac:dyDescent="0.25">
      <c r="A12" s="1">
        <v>7</v>
      </c>
      <c r="B12" s="5" t="s">
        <v>144</v>
      </c>
      <c r="C12" s="6" t="s">
        <v>142</v>
      </c>
      <c r="D12" s="8">
        <f>'Operations &amp; Maintenance'!D12</f>
        <v>135</v>
      </c>
      <c r="E12" s="1">
        <v>2</v>
      </c>
      <c r="F12" s="1"/>
      <c r="G12" s="8">
        <f t="shared" si="0"/>
        <v>270</v>
      </c>
    </row>
    <row r="13" spans="1:7" x14ac:dyDescent="0.25">
      <c r="A13" s="1">
        <v>8</v>
      </c>
      <c r="B13" s="5" t="s">
        <v>147</v>
      </c>
      <c r="C13" s="6" t="s">
        <v>146</v>
      </c>
      <c r="D13" s="8">
        <f>'Operations &amp; Maintenance'!D13</f>
        <v>79</v>
      </c>
      <c r="E13" s="1">
        <v>2</v>
      </c>
      <c r="F13" s="1"/>
      <c r="G13" s="8">
        <f t="shared" si="0"/>
        <v>158</v>
      </c>
    </row>
    <row r="14" spans="1:7" x14ac:dyDescent="0.25">
      <c r="A14" s="1">
        <v>9</v>
      </c>
      <c r="B14" s="5" t="s">
        <v>12</v>
      </c>
      <c r="C14" s="5" t="s">
        <v>150</v>
      </c>
      <c r="D14" s="8">
        <f>'Operations &amp; Maintenance'!D14</f>
        <v>148</v>
      </c>
      <c r="E14" s="1">
        <v>20</v>
      </c>
      <c r="F14" s="1"/>
      <c r="G14" s="8">
        <f t="shared" si="0"/>
        <v>2960</v>
      </c>
    </row>
    <row r="15" spans="1:7" x14ac:dyDescent="0.25">
      <c r="A15" s="1">
        <v>10</v>
      </c>
      <c r="B15" s="5" t="s">
        <v>12</v>
      </c>
      <c r="C15" s="5" t="s">
        <v>171</v>
      </c>
      <c r="D15" s="8">
        <f>'Operations &amp; Maintenance'!D15</f>
        <v>239</v>
      </c>
      <c r="E15" s="1">
        <v>20</v>
      </c>
      <c r="F15" s="1"/>
      <c r="G15" s="8">
        <f t="shared" si="0"/>
        <v>4780</v>
      </c>
    </row>
    <row r="16" spans="1:7" x14ac:dyDescent="0.25">
      <c r="A16" s="1">
        <v>11</v>
      </c>
      <c r="B16" s="5" t="s">
        <v>149</v>
      </c>
      <c r="C16" s="5" t="s">
        <v>162</v>
      </c>
      <c r="D16" s="8">
        <f>'Operations &amp; Maintenance'!D16</f>
        <v>29</v>
      </c>
      <c r="E16" s="1">
        <v>10</v>
      </c>
      <c r="F16" s="1"/>
      <c r="G16" s="8">
        <f t="shared" si="0"/>
        <v>290</v>
      </c>
    </row>
    <row r="17" spans="1:7" x14ac:dyDescent="0.25">
      <c r="A17" s="1">
        <v>12</v>
      </c>
      <c r="B17" s="5" t="s">
        <v>149</v>
      </c>
      <c r="C17" s="5" t="s">
        <v>165</v>
      </c>
      <c r="D17" s="8">
        <f>'Operations &amp; Maintenance'!D17</f>
        <v>39</v>
      </c>
      <c r="E17" s="1">
        <v>10</v>
      </c>
      <c r="F17" s="1"/>
      <c r="G17" s="8">
        <f t="shared" si="0"/>
        <v>390</v>
      </c>
    </row>
    <row r="18" spans="1:7" x14ac:dyDescent="0.25">
      <c r="A18" s="1">
        <v>13</v>
      </c>
      <c r="B18" s="5" t="s">
        <v>149</v>
      </c>
      <c r="C18" s="5" t="s">
        <v>166</v>
      </c>
      <c r="D18" s="8">
        <f>'Operations &amp; Maintenance'!D18</f>
        <v>54</v>
      </c>
      <c r="E18" s="1">
        <v>10</v>
      </c>
      <c r="F18" s="1"/>
      <c r="G18" s="8">
        <f t="shared" si="0"/>
        <v>540</v>
      </c>
    </row>
    <row r="19" spans="1:7" x14ac:dyDescent="0.25">
      <c r="A19" s="1">
        <v>14</v>
      </c>
      <c r="B19" s="5" t="s">
        <v>149</v>
      </c>
      <c r="C19" s="6" t="s">
        <v>164</v>
      </c>
      <c r="D19" s="8">
        <f>'Operations &amp; Maintenance'!D19</f>
        <v>115.9</v>
      </c>
      <c r="E19" s="1">
        <v>10</v>
      </c>
      <c r="F19" s="1"/>
      <c r="G19" s="8">
        <f t="shared" si="0"/>
        <v>1159</v>
      </c>
    </row>
    <row r="20" spans="1:7" x14ac:dyDescent="0.25">
      <c r="A20" s="1">
        <v>15</v>
      </c>
      <c r="B20" s="5" t="s">
        <v>163</v>
      </c>
      <c r="C20" s="17" t="s">
        <v>167</v>
      </c>
      <c r="D20" s="8">
        <f>'Operations &amp; Maintenance'!D20</f>
        <v>149</v>
      </c>
      <c r="E20" s="1">
        <v>10</v>
      </c>
      <c r="F20" s="1"/>
      <c r="G20" s="8">
        <f t="shared" si="0"/>
        <v>1490</v>
      </c>
    </row>
    <row r="21" spans="1:7" x14ac:dyDescent="0.25">
      <c r="A21" s="1">
        <v>16</v>
      </c>
      <c r="B21" s="5" t="s">
        <v>163</v>
      </c>
      <c r="C21" s="6" t="s">
        <v>168</v>
      </c>
      <c r="D21" s="8">
        <f>'Operations &amp; Maintenance'!D21</f>
        <v>173</v>
      </c>
      <c r="E21" s="1">
        <v>10</v>
      </c>
      <c r="F21" s="1"/>
      <c r="G21" s="8">
        <f t="shared" si="0"/>
        <v>1730</v>
      </c>
    </row>
    <row r="22" spans="1:7" x14ac:dyDescent="0.25">
      <c r="A22" s="1">
        <v>17</v>
      </c>
      <c r="B22" s="3" t="s">
        <v>15</v>
      </c>
      <c r="C22" s="5" t="s">
        <v>45</v>
      </c>
      <c r="D22" s="8">
        <f>'Operations &amp; Maintenance'!D22</f>
        <v>49</v>
      </c>
      <c r="E22" s="1">
        <v>10</v>
      </c>
      <c r="F22" s="1"/>
      <c r="G22" s="8">
        <f t="shared" si="0"/>
        <v>490</v>
      </c>
    </row>
    <row r="23" spans="1:7" x14ac:dyDescent="0.25">
      <c r="A23" s="1">
        <v>18</v>
      </c>
      <c r="B23" s="5" t="s">
        <v>121</v>
      </c>
      <c r="C23" s="6" t="s">
        <v>123</v>
      </c>
      <c r="D23" s="8">
        <f>'Operations &amp; Maintenance'!D23</f>
        <v>229</v>
      </c>
      <c r="E23" s="1">
        <v>2</v>
      </c>
      <c r="F23" s="1"/>
      <c r="G23" s="8">
        <f t="shared" si="0"/>
        <v>458</v>
      </c>
    </row>
    <row r="24" spans="1:7" x14ac:dyDescent="0.25">
      <c r="A24" s="1">
        <v>19</v>
      </c>
      <c r="B24" s="5" t="s">
        <v>121</v>
      </c>
      <c r="C24" s="6" t="s">
        <v>125</v>
      </c>
      <c r="D24" s="8">
        <f>'Operations &amp; Maintenance'!D24</f>
        <v>1099</v>
      </c>
      <c r="E24" s="1">
        <v>2</v>
      </c>
      <c r="F24" s="1"/>
      <c r="G24" s="8">
        <f t="shared" si="0"/>
        <v>2198</v>
      </c>
    </row>
    <row r="25" spans="1:7" x14ac:dyDescent="0.25">
      <c r="A25" s="1">
        <v>20</v>
      </c>
      <c r="B25" s="5" t="s">
        <v>127</v>
      </c>
      <c r="C25" s="5" t="s">
        <v>126</v>
      </c>
      <c r="D25" s="8">
        <f>'Operations &amp; Maintenance'!D25</f>
        <v>2499</v>
      </c>
      <c r="E25" s="1">
        <v>2</v>
      </c>
      <c r="F25" s="1"/>
      <c r="G25" s="8">
        <f t="shared" si="0"/>
        <v>4998</v>
      </c>
    </row>
    <row r="26" spans="1:7" x14ac:dyDescent="0.25">
      <c r="A26" s="1">
        <v>21</v>
      </c>
      <c r="B26" s="5" t="s">
        <v>122</v>
      </c>
      <c r="C26" s="5" t="s">
        <v>128</v>
      </c>
      <c r="D26" s="8">
        <f>'Operations &amp; Maintenance'!D26</f>
        <v>599</v>
      </c>
      <c r="E26" s="1">
        <v>2</v>
      </c>
      <c r="F26" s="1"/>
      <c r="G26" s="8">
        <f t="shared" si="0"/>
        <v>1198</v>
      </c>
    </row>
    <row r="27" spans="1:7" x14ac:dyDescent="0.25">
      <c r="A27" s="1">
        <v>22</v>
      </c>
      <c r="B27" s="5" t="s">
        <v>10</v>
      </c>
      <c r="C27" s="5" t="s">
        <v>30</v>
      </c>
      <c r="D27" s="8">
        <f>'Operations &amp; Maintenance'!D27</f>
        <v>54</v>
      </c>
      <c r="E27" s="1">
        <v>60</v>
      </c>
      <c r="F27" s="1"/>
      <c r="G27" s="8">
        <f t="shared" si="0"/>
        <v>3240</v>
      </c>
    </row>
    <row r="28" spans="1:7" x14ac:dyDescent="0.25">
      <c r="A28" s="1">
        <v>23</v>
      </c>
      <c r="B28" s="5" t="s">
        <v>11</v>
      </c>
      <c r="C28" s="5" t="s">
        <v>31</v>
      </c>
      <c r="D28" s="8">
        <f>'Operations &amp; Maintenance'!D28</f>
        <v>35</v>
      </c>
      <c r="E28" s="1">
        <v>60</v>
      </c>
      <c r="F28" s="1"/>
      <c r="G28" s="8">
        <f t="shared" si="0"/>
        <v>2100</v>
      </c>
    </row>
    <row r="29" spans="1:7" x14ac:dyDescent="0.25">
      <c r="A29" s="1">
        <v>24</v>
      </c>
      <c r="B29" s="5" t="s">
        <v>51</v>
      </c>
      <c r="C29" s="5" t="s">
        <v>183</v>
      </c>
      <c r="D29" s="8">
        <f>'Operations &amp; Maintenance'!D29</f>
        <v>23.99</v>
      </c>
      <c r="E29" s="1">
        <v>50</v>
      </c>
      <c r="F29" s="1"/>
      <c r="G29" s="8">
        <f t="shared" si="0"/>
        <v>1199.5</v>
      </c>
    </row>
    <row r="30" spans="1:7" x14ac:dyDescent="0.25">
      <c r="A30" s="1">
        <v>25</v>
      </c>
      <c r="B30" s="5" t="s">
        <v>24</v>
      </c>
      <c r="C30" s="5" t="s">
        <v>25</v>
      </c>
      <c r="D30" s="8">
        <f>'Operations &amp; Maintenance'!D30</f>
        <v>106</v>
      </c>
      <c r="E30" s="1">
        <v>50</v>
      </c>
      <c r="F30" s="1"/>
      <c r="G30" s="8">
        <f t="shared" si="0"/>
        <v>5300</v>
      </c>
    </row>
    <row r="31" spans="1:7" ht="18" customHeight="1" x14ac:dyDescent="0.25">
      <c r="A31" s="1">
        <v>26</v>
      </c>
      <c r="B31" s="5" t="s">
        <v>160</v>
      </c>
      <c r="C31" s="5" t="s">
        <v>42</v>
      </c>
      <c r="D31" s="8">
        <f>'Operations &amp; Maintenance'!D31</f>
        <v>349</v>
      </c>
      <c r="E31" s="1">
        <v>15</v>
      </c>
      <c r="F31" s="1"/>
      <c r="G31" s="8">
        <f t="shared" si="0"/>
        <v>5235</v>
      </c>
    </row>
    <row r="32" spans="1:7" ht="16.5" customHeight="1" x14ac:dyDescent="0.25">
      <c r="A32" s="1">
        <v>27</v>
      </c>
      <c r="B32" s="5" t="s">
        <v>161</v>
      </c>
      <c r="C32" s="5" t="s">
        <v>43</v>
      </c>
      <c r="D32" s="8">
        <f>'Operations &amp; Maintenance'!D32</f>
        <v>349</v>
      </c>
      <c r="E32" s="1">
        <v>15</v>
      </c>
      <c r="F32" s="1"/>
      <c r="G32" s="8">
        <f t="shared" si="0"/>
        <v>5235</v>
      </c>
    </row>
    <row r="33" spans="1:7" x14ac:dyDescent="0.25">
      <c r="A33" s="1">
        <v>28</v>
      </c>
      <c r="B33" s="7" t="s">
        <v>169</v>
      </c>
      <c r="C33" s="5" t="s">
        <v>39</v>
      </c>
      <c r="D33" s="8">
        <f>'Operations &amp; Maintenance'!D33</f>
        <v>264</v>
      </c>
      <c r="E33" s="1">
        <v>10</v>
      </c>
      <c r="F33" s="1"/>
      <c r="G33" s="8">
        <f t="shared" si="0"/>
        <v>2640</v>
      </c>
    </row>
    <row r="34" spans="1:7" x14ac:dyDescent="0.25">
      <c r="A34" s="1">
        <v>29</v>
      </c>
      <c r="B34" s="7" t="s">
        <v>170</v>
      </c>
      <c r="C34" s="5" t="s">
        <v>194</v>
      </c>
      <c r="D34" s="8">
        <f>'Operations &amp; Maintenance'!D34</f>
        <v>220</v>
      </c>
      <c r="E34" s="1">
        <v>10</v>
      </c>
      <c r="F34" s="1"/>
      <c r="G34" s="8">
        <f t="shared" si="0"/>
        <v>2200</v>
      </c>
    </row>
    <row r="35" spans="1:7" x14ac:dyDescent="0.25">
      <c r="A35" s="1">
        <v>30</v>
      </c>
      <c r="B35" s="7" t="s">
        <v>71</v>
      </c>
      <c r="C35" s="5" t="s">
        <v>70</v>
      </c>
      <c r="D35" s="8">
        <f>'Operations &amp; Maintenance'!D35</f>
        <v>79</v>
      </c>
      <c r="E35" s="1">
        <v>5</v>
      </c>
      <c r="F35" s="1"/>
      <c r="G35" s="8">
        <f t="shared" si="0"/>
        <v>395</v>
      </c>
    </row>
    <row r="36" spans="1:7" x14ac:dyDescent="0.25">
      <c r="A36" s="1">
        <v>31</v>
      </c>
      <c r="B36" s="7" t="s">
        <v>72</v>
      </c>
      <c r="C36" s="5" t="s">
        <v>151</v>
      </c>
      <c r="D36" s="8">
        <f>'Operations &amp; Maintenance'!D36</f>
        <v>119</v>
      </c>
      <c r="E36" s="1">
        <v>5</v>
      </c>
      <c r="F36" s="1"/>
      <c r="G36" s="8">
        <f t="shared" si="0"/>
        <v>595</v>
      </c>
    </row>
    <row r="37" spans="1:7" x14ac:dyDescent="0.25">
      <c r="A37" s="1">
        <v>32</v>
      </c>
      <c r="B37" s="3" t="s">
        <v>73</v>
      </c>
      <c r="C37" s="5" t="s">
        <v>64</v>
      </c>
      <c r="D37" s="8">
        <f>'Operations &amp; Maintenance'!D37</f>
        <v>152</v>
      </c>
      <c r="E37" s="1">
        <v>5</v>
      </c>
      <c r="F37" s="1"/>
      <c r="G37" s="8">
        <f t="shared" si="0"/>
        <v>760</v>
      </c>
    </row>
    <row r="38" spans="1:7" x14ac:dyDescent="0.25">
      <c r="A38" s="1">
        <v>34</v>
      </c>
      <c r="B38" s="3" t="s">
        <v>74</v>
      </c>
      <c r="C38" s="5" t="s">
        <v>65</v>
      </c>
      <c r="D38" s="8">
        <f>'Operations &amp; Maintenance'!D38</f>
        <v>354</v>
      </c>
      <c r="E38" s="1">
        <v>5</v>
      </c>
      <c r="F38" s="1"/>
      <c r="G38" s="8">
        <f t="shared" si="0"/>
        <v>1770</v>
      </c>
    </row>
    <row r="39" spans="1:7" x14ac:dyDescent="0.25">
      <c r="A39" s="1">
        <v>35</v>
      </c>
      <c r="B39" s="3" t="s">
        <v>13</v>
      </c>
      <c r="C39" s="5" t="s">
        <v>52</v>
      </c>
      <c r="D39" s="8">
        <f>'Operations &amp; Maintenance'!D39</f>
        <v>1199</v>
      </c>
      <c r="E39" s="1">
        <v>2</v>
      </c>
      <c r="F39" s="1"/>
      <c r="G39" s="8">
        <f t="shared" si="0"/>
        <v>2398</v>
      </c>
    </row>
    <row r="40" spans="1:7" x14ac:dyDescent="0.25">
      <c r="A40" s="1">
        <v>36</v>
      </c>
      <c r="B40" s="3" t="s">
        <v>159</v>
      </c>
      <c r="C40" s="5" t="s">
        <v>152</v>
      </c>
      <c r="D40" s="8">
        <f>'Operations &amp; Maintenance'!D40</f>
        <v>179</v>
      </c>
      <c r="E40" s="1">
        <v>10</v>
      </c>
      <c r="F40" s="1"/>
      <c r="G40" s="8">
        <f t="shared" si="0"/>
        <v>1790</v>
      </c>
    </row>
    <row r="41" spans="1:7" x14ac:dyDescent="0.25">
      <c r="A41" s="1">
        <v>37</v>
      </c>
      <c r="B41" s="3" t="s">
        <v>158</v>
      </c>
      <c r="C41" s="5" t="s">
        <v>66</v>
      </c>
      <c r="D41" s="8">
        <f>'Operations &amp; Maintenance'!D41</f>
        <v>229</v>
      </c>
      <c r="E41" s="1">
        <v>10</v>
      </c>
      <c r="F41" s="1"/>
      <c r="G41" s="8">
        <f t="shared" si="0"/>
        <v>2290</v>
      </c>
    </row>
    <row r="42" spans="1:7" x14ac:dyDescent="0.25">
      <c r="A42" s="1">
        <v>38</v>
      </c>
      <c r="B42" s="3" t="s">
        <v>157</v>
      </c>
      <c r="C42" s="5" t="s">
        <v>67</v>
      </c>
      <c r="D42" s="8">
        <f>'Operations &amp; Maintenance'!D42</f>
        <v>190</v>
      </c>
      <c r="E42" s="1">
        <v>10</v>
      </c>
      <c r="F42" s="1"/>
      <c r="G42" s="8">
        <f t="shared" si="0"/>
        <v>1900</v>
      </c>
    </row>
    <row r="43" spans="1:7" x14ac:dyDescent="0.25">
      <c r="A43" s="1">
        <v>39</v>
      </c>
      <c r="B43" s="3" t="s">
        <v>53</v>
      </c>
      <c r="C43" s="5" t="s">
        <v>68</v>
      </c>
      <c r="D43" s="8">
        <f>'Operations &amp; Maintenance'!D43</f>
        <v>220</v>
      </c>
      <c r="E43" s="1">
        <v>10</v>
      </c>
      <c r="F43" s="1"/>
      <c r="G43" s="8">
        <f t="shared" si="0"/>
        <v>2200</v>
      </c>
    </row>
    <row r="44" spans="1:7" x14ac:dyDescent="0.25">
      <c r="A44" s="1">
        <v>40</v>
      </c>
      <c r="B44" s="3" t="s">
        <v>156</v>
      </c>
      <c r="C44" s="5" t="s">
        <v>69</v>
      </c>
      <c r="D44" s="8">
        <f>'Operations &amp; Maintenance'!D44</f>
        <v>279</v>
      </c>
      <c r="E44" s="1">
        <v>10</v>
      </c>
      <c r="F44" s="1"/>
      <c r="G44" s="8">
        <f t="shared" si="0"/>
        <v>2790</v>
      </c>
    </row>
    <row r="45" spans="1:7" x14ac:dyDescent="0.25">
      <c r="A45" s="1">
        <v>41</v>
      </c>
      <c r="B45" s="3" t="s">
        <v>155</v>
      </c>
      <c r="C45" s="5" t="s">
        <v>55</v>
      </c>
      <c r="D45" s="8">
        <f>'Operations &amp; Maintenance'!D45</f>
        <v>390</v>
      </c>
      <c r="E45" s="1">
        <v>10</v>
      </c>
      <c r="F45" s="1"/>
      <c r="G45" s="8">
        <f t="shared" si="0"/>
        <v>3900</v>
      </c>
    </row>
    <row r="46" spans="1:7" x14ac:dyDescent="0.25">
      <c r="A46" s="1">
        <v>42</v>
      </c>
      <c r="B46" s="3" t="s">
        <v>154</v>
      </c>
      <c r="C46" s="5" t="s">
        <v>153</v>
      </c>
      <c r="D46" s="8">
        <f>'Operations &amp; Maintenance'!D46</f>
        <v>341</v>
      </c>
      <c r="E46" s="1">
        <v>10</v>
      </c>
      <c r="F46" s="1"/>
      <c r="G46" s="8">
        <f t="shared" si="0"/>
        <v>3410</v>
      </c>
    </row>
    <row r="47" spans="1:7" x14ac:dyDescent="0.25">
      <c r="A47" s="1">
        <v>43</v>
      </c>
      <c r="B47" s="3" t="s">
        <v>40</v>
      </c>
      <c r="C47" s="5" t="s">
        <v>41</v>
      </c>
      <c r="D47" s="8">
        <f>'Operations &amp; Maintenance'!D47</f>
        <v>1250</v>
      </c>
      <c r="E47" s="1">
        <v>2</v>
      </c>
      <c r="F47" s="1"/>
      <c r="G47" s="8">
        <f t="shared" si="0"/>
        <v>2500</v>
      </c>
    </row>
    <row r="48" spans="1:7" x14ac:dyDescent="0.25">
      <c r="A48" s="1">
        <v>44</v>
      </c>
      <c r="B48" s="3" t="s">
        <v>46</v>
      </c>
      <c r="C48" s="5" t="s">
        <v>47</v>
      </c>
      <c r="D48" s="8">
        <f>'Operations &amp; Maintenance'!D48</f>
        <v>105</v>
      </c>
      <c r="E48" s="1">
        <v>30</v>
      </c>
      <c r="F48" s="1"/>
      <c r="G48" s="8">
        <f t="shared" si="0"/>
        <v>3150</v>
      </c>
    </row>
    <row r="49" spans="1:7" x14ac:dyDescent="0.25">
      <c r="A49" s="1">
        <v>45</v>
      </c>
      <c r="B49" s="3" t="s">
        <v>14</v>
      </c>
      <c r="C49" s="5" t="s">
        <v>54</v>
      </c>
      <c r="D49" s="8">
        <f>'Operations &amp; Maintenance'!D49</f>
        <v>29</v>
      </c>
      <c r="E49" s="1">
        <v>30</v>
      </c>
      <c r="F49" s="1"/>
      <c r="G49" s="8">
        <f t="shared" si="0"/>
        <v>870</v>
      </c>
    </row>
    <row r="50" spans="1:7" x14ac:dyDescent="0.25">
      <c r="A50" s="1">
        <v>46</v>
      </c>
      <c r="B50" s="3" t="s">
        <v>177</v>
      </c>
      <c r="C50" s="5" t="s">
        <v>178</v>
      </c>
      <c r="D50" s="8">
        <f>'Operations &amp; Maintenance'!D50</f>
        <v>165</v>
      </c>
      <c r="E50" s="1">
        <v>30</v>
      </c>
      <c r="F50" s="1"/>
      <c r="G50" s="8">
        <f t="shared" si="0"/>
        <v>4950</v>
      </c>
    </row>
    <row r="51" spans="1:7" x14ac:dyDescent="0.25">
      <c r="A51" s="1">
        <v>47</v>
      </c>
      <c r="B51" s="5" t="s">
        <v>176</v>
      </c>
      <c r="C51" s="5" t="s">
        <v>182</v>
      </c>
      <c r="D51" s="8">
        <f>'Operations &amp; Maintenance'!D51</f>
        <v>99</v>
      </c>
      <c r="E51" s="1">
        <v>30</v>
      </c>
      <c r="F51" s="1"/>
      <c r="G51" s="8">
        <f t="shared" si="0"/>
        <v>2970</v>
      </c>
    </row>
    <row r="52" spans="1:7" x14ac:dyDescent="0.25">
      <c r="A52" s="1">
        <v>48</v>
      </c>
      <c r="B52" s="3" t="s">
        <v>172</v>
      </c>
      <c r="C52" s="5" t="s">
        <v>179</v>
      </c>
      <c r="D52" s="8">
        <f>'Operations &amp; Maintenance'!D52</f>
        <v>359</v>
      </c>
      <c r="E52" s="34">
        <v>150</v>
      </c>
      <c r="F52" s="1"/>
      <c r="G52" s="8">
        <f t="shared" si="0"/>
        <v>53850</v>
      </c>
    </row>
    <row r="53" spans="1:7" x14ac:dyDescent="0.25">
      <c r="A53" s="1">
        <v>49</v>
      </c>
      <c r="B53" s="3" t="s">
        <v>173</v>
      </c>
      <c r="C53" s="5" t="s">
        <v>180</v>
      </c>
      <c r="D53" s="8">
        <f>'Operations &amp; Maintenance'!D53</f>
        <v>359</v>
      </c>
      <c r="E53" s="34">
        <v>150</v>
      </c>
      <c r="F53" s="1"/>
      <c r="G53" s="8">
        <f t="shared" si="0"/>
        <v>53850</v>
      </c>
    </row>
    <row r="54" spans="1:7" x14ac:dyDescent="0.25">
      <c r="A54" s="1">
        <v>50</v>
      </c>
      <c r="B54" s="3" t="s">
        <v>174</v>
      </c>
      <c r="C54" s="5" t="s">
        <v>181</v>
      </c>
      <c r="D54" s="8">
        <f>'Operations &amp; Maintenance'!D54</f>
        <v>359</v>
      </c>
      <c r="E54" s="34">
        <v>150</v>
      </c>
      <c r="F54" s="1"/>
      <c r="G54" s="8">
        <f t="shared" si="0"/>
        <v>53850</v>
      </c>
    </row>
    <row r="55" spans="1:7" x14ac:dyDescent="0.25">
      <c r="A55" s="1">
        <v>51</v>
      </c>
      <c r="B55" s="3" t="s">
        <v>86</v>
      </c>
      <c r="C55" s="5" t="s">
        <v>90</v>
      </c>
      <c r="D55" s="8">
        <f>'Operations &amp; Maintenance'!D55</f>
        <v>395</v>
      </c>
      <c r="E55" s="34">
        <v>150</v>
      </c>
      <c r="F55" s="1"/>
      <c r="G55" s="8">
        <f t="shared" si="0"/>
        <v>59250</v>
      </c>
    </row>
    <row r="56" spans="1:7" x14ac:dyDescent="0.25">
      <c r="A56" s="1">
        <v>52</v>
      </c>
      <c r="B56" s="3" t="s">
        <v>87</v>
      </c>
      <c r="C56" s="5" t="s">
        <v>175</v>
      </c>
      <c r="D56" s="8">
        <f>'Operations &amp; Maintenance'!D56</f>
        <v>352</v>
      </c>
      <c r="E56" s="34">
        <v>150</v>
      </c>
      <c r="F56" s="1"/>
      <c r="G56" s="8">
        <f t="shared" si="0"/>
        <v>52800</v>
      </c>
    </row>
    <row r="57" spans="1:7" x14ac:dyDescent="0.25">
      <c r="A57" s="1">
        <v>53</v>
      </c>
      <c r="B57" s="3" t="s">
        <v>85</v>
      </c>
      <c r="C57" s="5" t="s">
        <v>89</v>
      </c>
      <c r="D57" s="8">
        <f>'Operations &amp; Maintenance'!D57</f>
        <v>395</v>
      </c>
      <c r="E57" s="34">
        <v>120</v>
      </c>
      <c r="F57" s="1"/>
      <c r="G57" s="8">
        <f t="shared" si="0"/>
        <v>47400</v>
      </c>
    </row>
    <row r="58" spans="1:7" x14ac:dyDescent="0.25">
      <c r="A58" s="1">
        <v>54</v>
      </c>
      <c r="B58" s="3" t="s">
        <v>88</v>
      </c>
      <c r="C58" s="5" t="s">
        <v>91</v>
      </c>
      <c r="D58" s="8">
        <f>'Operations &amp; Maintenance'!D58</f>
        <v>565</v>
      </c>
      <c r="E58" s="34">
        <v>120</v>
      </c>
      <c r="F58" s="1"/>
      <c r="G58" s="8">
        <f t="shared" si="0"/>
        <v>67800</v>
      </c>
    </row>
    <row r="59" spans="1:7" x14ac:dyDescent="0.25">
      <c r="A59" s="1">
        <v>55</v>
      </c>
      <c r="B59" s="3" t="s">
        <v>93</v>
      </c>
      <c r="C59" s="5" t="s">
        <v>92</v>
      </c>
      <c r="D59" s="8">
        <f>'Operations &amp; Maintenance'!D59</f>
        <v>379</v>
      </c>
      <c r="E59" s="34">
        <v>120</v>
      </c>
      <c r="F59" s="1"/>
      <c r="G59" s="8">
        <f t="shared" si="0"/>
        <v>45480</v>
      </c>
    </row>
    <row r="60" spans="1:7" x14ac:dyDescent="0.25">
      <c r="A60" s="1">
        <v>56</v>
      </c>
      <c r="B60" s="3" t="s">
        <v>94</v>
      </c>
      <c r="C60" s="5" t="s">
        <v>95</v>
      </c>
      <c r="D60" s="8">
        <f>'Operations &amp; Maintenance'!D60</f>
        <v>379</v>
      </c>
      <c r="E60" s="34">
        <v>120</v>
      </c>
      <c r="F60" s="1"/>
      <c r="G60" s="8">
        <f t="shared" si="0"/>
        <v>45480</v>
      </c>
    </row>
    <row r="61" spans="1:7" x14ac:dyDescent="0.25">
      <c r="A61" s="1">
        <v>57</v>
      </c>
      <c r="B61" s="3" t="s">
        <v>98</v>
      </c>
      <c r="C61" s="5" t="s">
        <v>96</v>
      </c>
      <c r="D61" s="8">
        <f>'Operations &amp; Maintenance'!D61</f>
        <v>79</v>
      </c>
      <c r="E61" s="34">
        <v>30</v>
      </c>
      <c r="F61" s="1"/>
      <c r="G61" s="8">
        <f t="shared" si="0"/>
        <v>2370</v>
      </c>
    </row>
    <row r="62" spans="1:7" x14ac:dyDescent="0.25">
      <c r="A62" s="1">
        <v>58</v>
      </c>
      <c r="B62" s="3" t="s">
        <v>99</v>
      </c>
      <c r="C62" s="5" t="s">
        <v>97</v>
      </c>
      <c r="D62" s="8">
        <f>'Operations &amp; Maintenance'!D62</f>
        <v>79</v>
      </c>
      <c r="E62" s="34">
        <v>30</v>
      </c>
      <c r="F62" s="1"/>
      <c r="G62" s="8">
        <f t="shared" si="0"/>
        <v>2370</v>
      </c>
    </row>
    <row r="63" spans="1:7" x14ac:dyDescent="0.25">
      <c r="A63" s="1">
        <v>59</v>
      </c>
      <c r="B63" s="5" t="s">
        <v>78</v>
      </c>
      <c r="C63" s="5" t="s">
        <v>77</v>
      </c>
      <c r="D63" s="8">
        <f>'Operations &amp; Maintenance'!D63</f>
        <v>53</v>
      </c>
      <c r="E63" s="34">
        <v>60</v>
      </c>
      <c r="F63" s="1"/>
      <c r="G63" s="8">
        <f t="shared" si="0"/>
        <v>3180</v>
      </c>
    </row>
    <row r="64" spans="1:7" ht="15.75" customHeight="1" x14ac:dyDescent="0.25">
      <c r="A64" s="1">
        <v>60</v>
      </c>
      <c r="B64" s="5" t="s">
        <v>81</v>
      </c>
      <c r="C64" s="5" t="s">
        <v>79</v>
      </c>
      <c r="D64" s="8">
        <f>'Operations &amp; Maintenance'!D64</f>
        <v>170</v>
      </c>
      <c r="E64" s="34">
        <v>50</v>
      </c>
      <c r="F64" s="1"/>
      <c r="G64" s="8">
        <f t="shared" si="0"/>
        <v>8500</v>
      </c>
    </row>
    <row r="65" spans="1:7" x14ac:dyDescent="0.25">
      <c r="A65" s="1">
        <v>61</v>
      </c>
      <c r="B65" s="5" t="s">
        <v>80</v>
      </c>
      <c r="C65" s="5" t="s">
        <v>82</v>
      </c>
      <c r="D65" s="8">
        <f>'Operations &amp; Maintenance'!D65</f>
        <v>70</v>
      </c>
      <c r="E65" s="34">
        <v>40</v>
      </c>
      <c r="F65" s="1"/>
      <c r="G65" s="8">
        <f t="shared" si="0"/>
        <v>2800</v>
      </c>
    </row>
    <row r="66" spans="1:7" x14ac:dyDescent="0.25">
      <c r="A66" s="1">
        <v>62</v>
      </c>
      <c r="B66" s="5" t="s">
        <v>26</v>
      </c>
      <c r="C66" s="5" t="s">
        <v>34</v>
      </c>
      <c r="D66" s="8">
        <f>'Operations &amp; Maintenance'!D66</f>
        <v>189</v>
      </c>
      <c r="E66" s="34">
        <v>30</v>
      </c>
      <c r="F66" s="1"/>
      <c r="G66" s="8">
        <f t="shared" si="0"/>
        <v>5670</v>
      </c>
    </row>
    <row r="67" spans="1:7" x14ac:dyDescent="0.25">
      <c r="A67" s="1">
        <v>63</v>
      </c>
      <c r="B67" s="5" t="s">
        <v>37</v>
      </c>
      <c r="C67" s="5" t="s">
        <v>38</v>
      </c>
      <c r="D67" s="8">
        <f>'Operations &amp; Maintenance'!D67</f>
        <v>74</v>
      </c>
      <c r="E67" s="34">
        <v>2</v>
      </c>
      <c r="F67" s="1"/>
      <c r="G67" s="8">
        <f t="shared" si="0"/>
        <v>148</v>
      </c>
    </row>
    <row r="68" spans="1:7" x14ac:dyDescent="0.25">
      <c r="A68" s="1">
        <v>64</v>
      </c>
      <c r="B68" s="5" t="s">
        <v>35</v>
      </c>
      <c r="C68" s="5" t="s">
        <v>83</v>
      </c>
      <c r="D68" s="8">
        <f>'Operations &amp; Maintenance'!D68</f>
        <v>139</v>
      </c>
      <c r="E68" s="34">
        <v>10</v>
      </c>
      <c r="F68" s="1"/>
      <c r="G68" s="8">
        <f t="shared" si="0"/>
        <v>1390</v>
      </c>
    </row>
    <row r="69" spans="1:7" ht="30" x14ac:dyDescent="0.25">
      <c r="A69" s="1">
        <v>65</v>
      </c>
      <c r="B69" s="5" t="s">
        <v>16</v>
      </c>
      <c r="C69" s="5" t="s">
        <v>17</v>
      </c>
      <c r="D69" s="8">
        <f>'Operations &amp; Maintenance'!D69</f>
        <v>129</v>
      </c>
      <c r="E69" s="34">
        <v>30</v>
      </c>
      <c r="F69" s="1"/>
      <c r="G69" s="8">
        <f t="shared" si="0"/>
        <v>3870</v>
      </c>
    </row>
    <row r="70" spans="1:7" x14ac:dyDescent="0.25">
      <c r="A70" s="1">
        <v>66</v>
      </c>
      <c r="B70" s="5" t="s">
        <v>119</v>
      </c>
      <c r="C70" s="5" t="s">
        <v>120</v>
      </c>
      <c r="D70" s="8">
        <f>'Operations &amp; Maintenance'!D70</f>
        <v>320</v>
      </c>
      <c r="E70" s="34">
        <v>30</v>
      </c>
      <c r="F70" s="1"/>
      <c r="G70" s="8">
        <f t="shared" ref="G70:G133" si="1">D70*E70</f>
        <v>9600</v>
      </c>
    </row>
    <row r="71" spans="1:7" x14ac:dyDescent="0.25">
      <c r="A71" s="1">
        <v>67</v>
      </c>
      <c r="B71" s="5" t="s">
        <v>27</v>
      </c>
      <c r="C71" s="5" t="s">
        <v>28</v>
      </c>
      <c r="D71" s="8">
        <f>'Operations &amp; Maintenance'!D71</f>
        <v>280</v>
      </c>
      <c r="E71" s="34">
        <v>30</v>
      </c>
      <c r="F71" s="1"/>
      <c r="G71" s="8">
        <f t="shared" si="1"/>
        <v>8400</v>
      </c>
    </row>
    <row r="72" spans="1:7" x14ac:dyDescent="0.25">
      <c r="A72" s="1">
        <v>68</v>
      </c>
      <c r="B72" s="5" t="s">
        <v>56</v>
      </c>
      <c r="C72" s="5" t="s">
        <v>60</v>
      </c>
      <c r="D72" s="8">
        <f>'Operations &amp; Maintenance'!D72</f>
        <v>24</v>
      </c>
      <c r="E72" s="34">
        <v>30</v>
      </c>
      <c r="F72" s="1"/>
      <c r="G72" s="8">
        <f t="shared" si="1"/>
        <v>720</v>
      </c>
    </row>
    <row r="73" spans="1:7" x14ac:dyDescent="0.25">
      <c r="A73" s="1">
        <v>70</v>
      </c>
      <c r="B73" s="5" t="s">
        <v>56</v>
      </c>
      <c r="C73" s="5" t="s">
        <v>59</v>
      </c>
      <c r="D73" s="8">
        <f>'Operations &amp; Maintenance'!D73</f>
        <v>14</v>
      </c>
      <c r="E73" s="34">
        <v>30</v>
      </c>
      <c r="F73" s="1"/>
      <c r="G73" s="8">
        <f t="shared" si="1"/>
        <v>420</v>
      </c>
    </row>
    <row r="74" spans="1:7" x14ac:dyDescent="0.25">
      <c r="A74" s="1">
        <v>71</v>
      </c>
      <c r="B74" s="5" t="s">
        <v>56</v>
      </c>
      <c r="C74" s="5" t="s">
        <v>58</v>
      </c>
      <c r="D74" s="8">
        <f>'Operations &amp; Maintenance'!D74</f>
        <v>34</v>
      </c>
      <c r="E74" s="34">
        <v>30</v>
      </c>
      <c r="F74" s="1"/>
      <c r="G74" s="8">
        <f t="shared" si="1"/>
        <v>1020</v>
      </c>
    </row>
    <row r="75" spans="1:7" x14ac:dyDescent="0.25">
      <c r="A75" s="1">
        <v>72</v>
      </c>
      <c r="B75" s="5" t="s">
        <v>56</v>
      </c>
      <c r="C75" s="5" t="s">
        <v>57</v>
      </c>
      <c r="D75" s="8">
        <f>'Operations &amp; Maintenance'!D75</f>
        <v>84</v>
      </c>
      <c r="E75" s="34">
        <v>30</v>
      </c>
      <c r="F75" s="1"/>
      <c r="G75" s="8">
        <f t="shared" si="1"/>
        <v>2520</v>
      </c>
    </row>
    <row r="76" spans="1:7" x14ac:dyDescent="0.25">
      <c r="A76" s="1">
        <v>73</v>
      </c>
      <c r="B76" s="5" t="s">
        <v>101</v>
      </c>
      <c r="C76" s="5" t="s">
        <v>100</v>
      </c>
      <c r="D76" s="8">
        <f>'Operations &amp; Maintenance'!D76</f>
        <v>259</v>
      </c>
      <c r="E76" s="34">
        <v>0</v>
      </c>
      <c r="F76" s="1"/>
      <c r="G76" s="8">
        <f t="shared" si="1"/>
        <v>0</v>
      </c>
    </row>
    <row r="77" spans="1:7" x14ac:dyDescent="0.25">
      <c r="A77" s="1">
        <v>74</v>
      </c>
      <c r="B77" s="5" t="s">
        <v>102</v>
      </c>
      <c r="C77" s="5" t="s">
        <v>103</v>
      </c>
      <c r="D77" s="8">
        <f>'Operations &amp; Maintenance'!D77</f>
        <v>129</v>
      </c>
      <c r="E77" s="34">
        <v>50</v>
      </c>
      <c r="F77" s="1"/>
      <c r="G77" s="8">
        <f t="shared" si="1"/>
        <v>6450</v>
      </c>
    </row>
    <row r="78" spans="1:7" x14ac:dyDescent="0.25">
      <c r="A78" s="1">
        <v>75</v>
      </c>
      <c r="B78" s="5" t="s">
        <v>104</v>
      </c>
      <c r="C78" s="5" t="s">
        <v>105</v>
      </c>
      <c r="D78" s="8">
        <f>'Operations &amp; Maintenance'!D78</f>
        <v>139</v>
      </c>
      <c r="E78" s="34">
        <v>50</v>
      </c>
      <c r="F78" s="1"/>
      <c r="G78" s="8">
        <f t="shared" si="1"/>
        <v>6950</v>
      </c>
    </row>
    <row r="79" spans="1:7" x14ac:dyDescent="0.25">
      <c r="A79" s="1">
        <v>76</v>
      </c>
      <c r="B79" s="5" t="s">
        <v>107</v>
      </c>
      <c r="C79" s="5" t="s">
        <v>106</v>
      </c>
      <c r="D79" s="8">
        <f>'Operations &amp; Maintenance'!D79</f>
        <v>116</v>
      </c>
      <c r="E79" s="34">
        <v>20</v>
      </c>
      <c r="F79" s="1"/>
      <c r="G79" s="8">
        <f t="shared" si="1"/>
        <v>2320</v>
      </c>
    </row>
    <row r="80" spans="1:7" x14ac:dyDescent="0.25">
      <c r="A80" s="1">
        <v>77</v>
      </c>
      <c r="B80" s="5" t="s">
        <v>20</v>
      </c>
      <c r="C80" s="5" t="s">
        <v>75</v>
      </c>
      <c r="D80" s="8">
        <f>'Operations &amp; Maintenance'!D80</f>
        <v>15</v>
      </c>
      <c r="E80" s="34">
        <v>50</v>
      </c>
      <c r="F80" s="1"/>
      <c r="G80" s="8">
        <f t="shared" si="1"/>
        <v>750</v>
      </c>
    </row>
    <row r="81" spans="1:7" x14ac:dyDescent="0.25">
      <c r="A81" s="1">
        <v>78</v>
      </c>
      <c r="B81" s="5" t="s">
        <v>20</v>
      </c>
      <c r="C81" s="5" t="s">
        <v>76</v>
      </c>
      <c r="D81" s="8">
        <f>'Operations &amp; Maintenance'!D81</f>
        <v>14</v>
      </c>
      <c r="E81" s="34">
        <v>50</v>
      </c>
      <c r="F81" s="1"/>
      <c r="G81" s="8">
        <f t="shared" si="1"/>
        <v>700</v>
      </c>
    </row>
    <row r="82" spans="1:7" x14ac:dyDescent="0.25">
      <c r="A82" s="1">
        <v>79</v>
      </c>
      <c r="B82" s="5" t="s">
        <v>20</v>
      </c>
      <c r="C82" s="5" t="s">
        <v>124</v>
      </c>
      <c r="D82" s="8">
        <f>'Operations &amp; Maintenance'!D82</f>
        <v>15</v>
      </c>
      <c r="E82" s="34">
        <v>0</v>
      </c>
      <c r="F82" s="1"/>
      <c r="G82" s="8">
        <f t="shared" si="1"/>
        <v>0</v>
      </c>
    </row>
    <row r="83" spans="1:7" x14ac:dyDescent="0.25">
      <c r="A83" s="1">
        <v>80</v>
      </c>
      <c r="B83" s="5" t="s">
        <v>108</v>
      </c>
      <c r="C83" s="5" t="s">
        <v>109</v>
      </c>
      <c r="D83" s="8">
        <f>'Operations &amp; Maintenance'!D83</f>
        <v>7.5</v>
      </c>
      <c r="E83" s="34">
        <v>20</v>
      </c>
      <c r="F83" s="1"/>
      <c r="G83" s="8">
        <f t="shared" si="1"/>
        <v>150</v>
      </c>
    </row>
    <row r="84" spans="1:7" x14ac:dyDescent="0.25">
      <c r="A84" s="1">
        <v>81</v>
      </c>
      <c r="B84" s="5" t="s">
        <v>18</v>
      </c>
      <c r="C84" s="5" t="s">
        <v>44</v>
      </c>
      <c r="D84" s="8">
        <f>'Operations &amp; Maintenance'!D84</f>
        <v>35</v>
      </c>
      <c r="E84" s="34">
        <v>10</v>
      </c>
      <c r="F84" s="1"/>
      <c r="G84" s="8">
        <f t="shared" si="1"/>
        <v>350</v>
      </c>
    </row>
    <row r="85" spans="1:7" x14ac:dyDescent="0.25">
      <c r="A85" s="1">
        <v>82</v>
      </c>
      <c r="B85" s="5" t="s">
        <v>33</v>
      </c>
      <c r="C85" s="5" t="s">
        <v>32</v>
      </c>
      <c r="D85" s="8">
        <f>'Operations &amp; Maintenance'!D85</f>
        <v>59</v>
      </c>
      <c r="E85" s="34">
        <v>50</v>
      </c>
      <c r="F85" s="1"/>
      <c r="G85" s="8">
        <f t="shared" si="1"/>
        <v>2950</v>
      </c>
    </row>
    <row r="86" spans="1:7" x14ac:dyDescent="0.25">
      <c r="A86" s="1">
        <v>83</v>
      </c>
      <c r="B86" s="5" t="s">
        <v>19</v>
      </c>
      <c r="C86" s="5" t="s">
        <v>84</v>
      </c>
      <c r="D86" s="8">
        <f>'Operations &amp; Maintenance'!D86</f>
        <v>75</v>
      </c>
      <c r="E86" s="34">
        <v>0</v>
      </c>
      <c r="F86" s="1"/>
      <c r="G86" s="8">
        <f t="shared" si="1"/>
        <v>0</v>
      </c>
    </row>
    <row r="87" spans="1:7" x14ac:dyDescent="0.25">
      <c r="A87" s="1">
        <v>85</v>
      </c>
      <c r="B87" s="6" t="s">
        <v>61</v>
      </c>
      <c r="C87" s="5" t="s">
        <v>62</v>
      </c>
      <c r="D87" s="8">
        <f>'Operations &amp; Maintenance'!D87</f>
        <v>600</v>
      </c>
      <c r="E87" s="34">
        <v>10</v>
      </c>
      <c r="F87" s="1"/>
      <c r="G87" s="8">
        <f t="shared" si="1"/>
        <v>6000</v>
      </c>
    </row>
    <row r="88" spans="1:7" x14ac:dyDescent="0.25">
      <c r="A88" s="1">
        <v>86</v>
      </c>
      <c r="B88" s="5" t="s">
        <v>21</v>
      </c>
      <c r="C88" s="5" t="s">
        <v>63</v>
      </c>
      <c r="D88" s="8">
        <f>'Operations &amp; Maintenance'!D88</f>
        <v>27</v>
      </c>
      <c r="E88" s="34">
        <v>10</v>
      </c>
      <c r="F88" s="1"/>
      <c r="G88" s="8">
        <f t="shared" si="1"/>
        <v>270</v>
      </c>
    </row>
    <row r="89" spans="1:7" x14ac:dyDescent="0.25">
      <c r="A89" s="1">
        <v>89</v>
      </c>
      <c r="B89" s="5" t="s">
        <v>111</v>
      </c>
      <c r="C89" s="5" t="s">
        <v>110</v>
      </c>
      <c r="D89" s="8">
        <f>'Operations &amp; Maintenance'!D89</f>
        <v>75</v>
      </c>
      <c r="E89" s="34">
        <v>10</v>
      </c>
      <c r="F89" s="1"/>
      <c r="G89" s="8">
        <f t="shared" si="1"/>
        <v>750</v>
      </c>
    </row>
    <row r="90" spans="1:7" x14ac:dyDescent="0.25">
      <c r="A90" s="1">
        <v>90</v>
      </c>
      <c r="B90" s="5" t="s">
        <v>113</v>
      </c>
      <c r="C90" s="5" t="s">
        <v>112</v>
      </c>
      <c r="D90" s="8">
        <f>'Operations &amp; Maintenance'!D90</f>
        <v>25</v>
      </c>
      <c r="E90" s="34">
        <v>10</v>
      </c>
      <c r="F90" s="1"/>
      <c r="G90" s="8">
        <f t="shared" si="1"/>
        <v>250</v>
      </c>
    </row>
    <row r="91" spans="1:7" x14ac:dyDescent="0.25">
      <c r="A91" s="1">
        <v>91</v>
      </c>
      <c r="B91" s="5" t="s">
        <v>48</v>
      </c>
      <c r="C91" s="5" t="s">
        <v>114</v>
      </c>
      <c r="D91" s="8">
        <f>'Operations &amp; Maintenance'!D91</f>
        <v>1960</v>
      </c>
      <c r="E91" s="34">
        <v>20</v>
      </c>
      <c r="F91" s="1"/>
      <c r="G91" s="8">
        <f t="shared" si="1"/>
        <v>39200</v>
      </c>
    </row>
    <row r="92" spans="1:7" x14ac:dyDescent="0.25">
      <c r="A92" s="1">
        <v>92</v>
      </c>
      <c r="B92" s="5" t="s">
        <v>48</v>
      </c>
      <c r="C92" s="5" t="s">
        <v>116</v>
      </c>
      <c r="D92" s="8">
        <f>'Operations &amp; Maintenance'!D92</f>
        <v>980</v>
      </c>
      <c r="E92" s="34">
        <v>20</v>
      </c>
      <c r="F92" s="1"/>
      <c r="G92" s="8">
        <f t="shared" si="1"/>
        <v>19600</v>
      </c>
    </row>
    <row r="93" spans="1:7" x14ac:dyDescent="0.25">
      <c r="A93" s="1">
        <v>93</v>
      </c>
      <c r="B93" s="5" t="s">
        <v>187</v>
      </c>
      <c r="C93" s="5" t="s">
        <v>188</v>
      </c>
      <c r="D93" s="8">
        <f>'Operations &amp; Maintenance'!D93</f>
        <v>400</v>
      </c>
      <c r="E93" s="34">
        <v>20</v>
      </c>
      <c r="F93" s="1"/>
      <c r="G93" s="8">
        <f t="shared" si="1"/>
        <v>8000</v>
      </c>
    </row>
    <row r="94" spans="1:7" x14ac:dyDescent="0.25">
      <c r="A94" s="1">
        <v>94</v>
      </c>
      <c r="B94" s="5" t="s">
        <v>186</v>
      </c>
      <c r="C94" s="5" t="s">
        <v>115</v>
      </c>
      <c r="D94" s="8">
        <f>'Operations &amp; Maintenance'!D94</f>
        <v>580</v>
      </c>
      <c r="E94" s="34">
        <v>20</v>
      </c>
      <c r="F94" s="1"/>
      <c r="G94" s="8">
        <f t="shared" si="1"/>
        <v>11600</v>
      </c>
    </row>
    <row r="95" spans="1:7" x14ac:dyDescent="0.25">
      <c r="A95" s="1">
        <v>95</v>
      </c>
      <c r="B95" s="5" t="s">
        <v>190</v>
      </c>
      <c r="C95" s="5" t="s">
        <v>189</v>
      </c>
      <c r="D95" s="8">
        <f>'Operations &amp; Maintenance'!D95</f>
        <v>60</v>
      </c>
      <c r="E95" s="34">
        <v>10</v>
      </c>
      <c r="F95" s="1"/>
      <c r="G95" s="8">
        <f t="shared" si="1"/>
        <v>600</v>
      </c>
    </row>
    <row r="96" spans="1:7" x14ac:dyDescent="0.25">
      <c r="A96" s="1">
        <v>96</v>
      </c>
      <c r="B96" s="5" t="s">
        <v>191</v>
      </c>
      <c r="C96" s="5" t="s">
        <v>192</v>
      </c>
      <c r="D96" s="8">
        <f>'Operations &amp; Maintenance'!D96</f>
        <v>49</v>
      </c>
      <c r="E96" s="34">
        <v>5</v>
      </c>
      <c r="F96" s="1"/>
      <c r="G96" s="8">
        <f t="shared" si="1"/>
        <v>245</v>
      </c>
    </row>
    <row r="97" spans="1:8" x14ac:dyDescent="0.25">
      <c r="A97" s="1">
        <v>97</v>
      </c>
      <c r="B97" s="5" t="s">
        <v>191</v>
      </c>
      <c r="C97" s="5" t="s">
        <v>193</v>
      </c>
      <c r="D97" s="8">
        <f>'Operations &amp; Maintenance'!D97</f>
        <v>159</v>
      </c>
      <c r="E97" s="34">
        <v>5</v>
      </c>
      <c r="F97" s="1"/>
      <c r="G97" s="8">
        <f t="shared" si="1"/>
        <v>795</v>
      </c>
    </row>
    <row r="98" spans="1:8" x14ac:dyDescent="0.25">
      <c r="A98" s="1">
        <v>99</v>
      </c>
      <c r="B98" s="5" t="s">
        <v>22</v>
      </c>
      <c r="C98" s="5" t="s">
        <v>117</v>
      </c>
      <c r="D98" s="8">
        <f>'Operations &amp; Maintenance'!D98</f>
        <v>2050</v>
      </c>
      <c r="E98" s="34">
        <v>20</v>
      </c>
      <c r="F98" s="1"/>
      <c r="G98" s="8">
        <f t="shared" si="1"/>
        <v>41000</v>
      </c>
    </row>
    <row r="99" spans="1:8" x14ac:dyDescent="0.25">
      <c r="A99" s="1">
        <v>101</v>
      </c>
      <c r="B99" s="5" t="s">
        <v>22</v>
      </c>
      <c r="C99" s="5" t="s">
        <v>118</v>
      </c>
      <c r="D99" s="8">
        <f>'Operations &amp; Maintenance'!D99</f>
        <v>999</v>
      </c>
      <c r="E99" s="34">
        <v>0</v>
      </c>
      <c r="F99" s="1"/>
      <c r="G99" s="8">
        <f t="shared" si="1"/>
        <v>0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f>'Operations &amp; Maintenance'!D100</f>
        <v>43</v>
      </c>
      <c r="E100" s="34">
        <v>10</v>
      </c>
      <c r="F100" s="1"/>
      <c r="G100" s="8">
        <f t="shared" si="1"/>
        <v>430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f>'Operations &amp; Maintenance'!D101</f>
        <v>79</v>
      </c>
      <c r="E101" s="34">
        <v>10</v>
      </c>
      <c r="F101" s="1"/>
      <c r="G101" s="8">
        <f t="shared" si="1"/>
        <v>790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f>'Operations &amp; Maintenance'!D102</f>
        <v>45</v>
      </c>
      <c r="E102" s="34">
        <v>2</v>
      </c>
      <c r="F102" s="1"/>
      <c r="G102" s="8">
        <f t="shared" si="1"/>
        <v>90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f>'Operations &amp; Maintenance'!D103</f>
        <v>21</v>
      </c>
      <c r="E103" s="34">
        <v>20</v>
      </c>
      <c r="F103" s="1"/>
      <c r="G103" s="8">
        <f t="shared" si="1"/>
        <v>420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f>'Operations &amp; Maintenance'!D104</f>
        <v>3499</v>
      </c>
      <c r="E104" s="34">
        <v>1</v>
      </c>
      <c r="F104" s="1"/>
      <c r="G104" s="8">
        <f t="shared" si="1"/>
        <v>3499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f>'Operations &amp; Maintenance'!D105</f>
        <v>125</v>
      </c>
      <c r="E105" s="34">
        <v>10</v>
      </c>
      <c r="F105" s="1"/>
      <c r="G105" s="8">
        <f t="shared" si="1"/>
        <v>1250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f>'Operations &amp; Maintenance'!D106</f>
        <v>135</v>
      </c>
      <c r="E106" s="34">
        <v>10</v>
      </c>
      <c r="F106" s="1"/>
      <c r="G106" s="8">
        <f t="shared" si="1"/>
        <v>1350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f>'Operations &amp; Maintenance'!D107</f>
        <v>220</v>
      </c>
      <c r="E107" s="34">
        <v>5</v>
      </c>
      <c r="F107" s="1"/>
      <c r="G107" s="8">
        <f t="shared" si="1"/>
        <v>1100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f>'Operations &amp; Maintenance'!D108</f>
        <v>149</v>
      </c>
      <c r="E108" s="34">
        <v>10</v>
      </c>
      <c r="F108" s="1"/>
      <c r="G108" s="8">
        <f t="shared" si="1"/>
        <v>1490</v>
      </c>
    </row>
    <row r="109" spans="1:8" x14ac:dyDescent="0.25">
      <c r="A109" s="1">
        <v>112</v>
      </c>
      <c r="B109" s="5" t="s">
        <v>210</v>
      </c>
      <c r="C109" s="5" t="s">
        <v>211</v>
      </c>
      <c r="D109" s="8">
        <f>'Operations &amp; Maintenance'!D109</f>
        <v>5750</v>
      </c>
      <c r="E109" s="34">
        <v>20</v>
      </c>
      <c r="F109" s="1"/>
      <c r="G109" s="8">
        <f t="shared" si="1"/>
        <v>115000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si="1"/>
        <v>0</v>
      </c>
      <c r="H110" s="12"/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1"/>
        <v>0</v>
      </c>
      <c r="H111" s="12"/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/>
      <c r="F112" s="25"/>
      <c r="G112" s="8">
        <f t="shared" si="1"/>
        <v>0</v>
      </c>
      <c r="H112" s="12"/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25"/>
      <c r="F113" s="25"/>
      <c r="G113" s="8">
        <f t="shared" si="1"/>
        <v>0</v>
      </c>
      <c r="H113" s="12"/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25">
        <v>10</v>
      </c>
      <c r="F114" s="25"/>
      <c r="G114" s="8">
        <f t="shared" si="1"/>
        <v>6000</v>
      </c>
      <c r="H114" s="12"/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25"/>
      <c r="F115" s="25"/>
      <c r="G115" s="8">
        <f t="shared" si="1"/>
        <v>0</v>
      </c>
      <c r="H115" s="12"/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25">
        <v>10</v>
      </c>
      <c r="F116" s="25"/>
      <c r="G116" s="8">
        <f t="shared" si="1"/>
        <v>350</v>
      </c>
      <c r="H116" s="12"/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25"/>
      <c r="F117" s="25"/>
      <c r="G117" s="8">
        <f t="shared" si="1"/>
        <v>0</v>
      </c>
      <c r="H117" s="12"/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25"/>
      <c r="F118" s="25"/>
      <c r="G118" s="8">
        <f t="shared" si="1"/>
        <v>0</v>
      </c>
      <c r="H118" s="12"/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25"/>
      <c r="F119" s="25"/>
      <c r="G119" s="8">
        <f t="shared" si="1"/>
        <v>0</v>
      </c>
      <c r="H119" s="12"/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25"/>
      <c r="F120" s="25"/>
      <c r="G120" s="8">
        <f t="shared" si="1"/>
        <v>0</v>
      </c>
      <c r="H120" s="12"/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E121" s="25"/>
      <c r="F121" s="25"/>
      <c r="G121" s="8">
        <f t="shared" si="1"/>
        <v>0</v>
      </c>
      <c r="H121" s="12"/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25">
        <v>10</v>
      </c>
      <c r="F122" s="25"/>
      <c r="G122" s="8">
        <f t="shared" si="1"/>
        <v>810</v>
      </c>
      <c r="H122" s="12"/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25"/>
      <c r="F123" s="25"/>
      <c r="G123" s="8">
        <f t="shared" si="1"/>
        <v>0</v>
      </c>
      <c r="H123" s="12"/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25"/>
      <c r="F124" s="25"/>
      <c r="G124" s="8">
        <f t="shared" si="1"/>
        <v>0</v>
      </c>
      <c r="H124" s="12"/>
    </row>
    <row r="125" spans="1:8" ht="14.25" customHeight="1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25"/>
      <c r="F125" s="25"/>
      <c r="G125" s="8">
        <f t="shared" si="1"/>
        <v>0</v>
      </c>
      <c r="H125" s="12"/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25"/>
      <c r="F126" s="25"/>
      <c r="G126" s="8">
        <f t="shared" si="1"/>
        <v>0</v>
      </c>
      <c r="H126" s="12"/>
    </row>
    <row r="127" spans="1:8" x14ac:dyDescent="0.25">
      <c r="A127" s="1">
        <v>128</v>
      </c>
      <c r="B127" s="5" t="s">
        <v>232</v>
      </c>
      <c r="C127" s="5" t="s">
        <v>233</v>
      </c>
      <c r="D127" s="12">
        <v>22</v>
      </c>
      <c r="E127" s="25"/>
      <c r="F127" s="25"/>
      <c r="G127" s="8">
        <f t="shared" si="1"/>
        <v>0</v>
      </c>
      <c r="H127" s="12"/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25">
        <v>10</v>
      </c>
      <c r="F128" s="25"/>
      <c r="G128" s="8">
        <f t="shared" si="1"/>
        <v>5750</v>
      </c>
      <c r="H128" s="12"/>
    </row>
    <row r="129" spans="1:8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25"/>
      <c r="F129" s="25"/>
      <c r="G129" s="8">
        <f t="shared" si="1"/>
        <v>0</v>
      </c>
      <c r="H129" s="12"/>
    </row>
    <row r="130" spans="1:8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25"/>
      <c r="F130" s="25"/>
      <c r="G130" s="8">
        <f t="shared" si="1"/>
        <v>0</v>
      </c>
      <c r="H130" s="12"/>
    </row>
    <row r="131" spans="1:8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25"/>
      <c r="F131" s="25"/>
      <c r="G131" s="8">
        <f t="shared" si="1"/>
        <v>0</v>
      </c>
      <c r="H131" s="12"/>
    </row>
    <row r="132" spans="1:8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25"/>
      <c r="F132" s="25"/>
      <c r="G132" s="8">
        <f t="shared" si="1"/>
        <v>0</v>
      </c>
      <c r="H132" s="12"/>
    </row>
    <row r="133" spans="1:8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25"/>
      <c r="F133" s="25"/>
      <c r="G133" s="8">
        <f t="shared" si="1"/>
        <v>0</v>
      </c>
      <c r="H133" s="12"/>
    </row>
    <row r="134" spans="1:8" x14ac:dyDescent="0.25">
      <c r="A134" s="1">
        <v>140</v>
      </c>
      <c r="B134" s="5" t="s">
        <v>241</v>
      </c>
      <c r="C134" s="5" t="s">
        <v>242</v>
      </c>
      <c r="D134" s="12">
        <v>24</v>
      </c>
      <c r="E134" s="25"/>
      <c r="F134" s="25"/>
      <c r="G134" s="8">
        <f t="shared" ref="G134:G140" si="2">D134*E134</f>
        <v>0</v>
      </c>
      <c r="H134" s="12"/>
    </row>
    <row r="135" spans="1:8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25"/>
      <c r="F135" s="25"/>
      <c r="G135" s="8">
        <f t="shared" si="2"/>
        <v>0</v>
      </c>
      <c r="H135" s="12"/>
    </row>
    <row r="136" spans="1:8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25"/>
      <c r="F136" s="25"/>
      <c r="G136" s="8">
        <f t="shared" si="2"/>
        <v>0</v>
      </c>
      <c r="H136" s="12"/>
    </row>
    <row r="137" spans="1:8" x14ac:dyDescent="0.25">
      <c r="A137" s="1">
        <v>145</v>
      </c>
      <c r="B137" s="5" t="s">
        <v>246</v>
      </c>
      <c r="C137" s="21" t="s">
        <v>296</v>
      </c>
      <c r="D137" s="12">
        <v>5</v>
      </c>
      <c r="E137" s="25"/>
      <c r="F137" s="25"/>
      <c r="G137" s="8">
        <f t="shared" si="2"/>
        <v>0</v>
      </c>
      <c r="H137" s="12"/>
    </row>
    <row r="138" spans="1:8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25"/>
      <c r="F138" s="25"/>
      <c r="G138" s="8">
        <f t="shared" si="2"/>
        <v>0</v>
      </c>
      <c r="H138" s="12"/>
    </row>
    <row r="139" spans="1:8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</row>
    <row r="140" spans="1:8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</row>
    <row r="141" spans="1:8" x14ac:dyDescent="0.25">
      <c r="C141" s="18"/>
      <c r="D141" s="12"/>
      <c r="E141" s="11"/>
      <c r="F141" s="11"/>
      <c r="G141" s="12"/>
    </row>
    <row r="142" spans="1:8" ht="23.25" x14ac:dyDescent="0.35">
      <c r="C142" s="13" t="s">
        <v>6</v>
      </c>
      <c r="D142" s="14">
        <f>SUM(D6:D140)</f>
        <v>46346.39</v>
      </c>
      <c r="E142" s="15" t="s">
        <v>203</v>
      </c>
      <c r="F142" s="15"/>
      <c r="G142" s="16">
        <f>SUM(G6:G140)</f>
        <v>955349.5</v>
      </c>
    </row>
    <row r="144" spans="1:8" ht="30" x14ac:dyDescent="0.25">
      <c r="B144" s="6" t="s">
        <v>197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7A65-86D6-4461-AB7A-F711B73B84D8}">
  <dimension ref="A1:H147"/>
  <sheetViews>
    <sheetView zoomScale="90" zoomScaleNormal="90" workbookViewId="0">
      <selection activeCell="F132" sqref="F132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6" width="23.5703125" customWidth="1"/>
    <col min="7" max="7" width="28.28515625" customWidth="1"/>
  </cols>
  <sheetData>
    <row r="1" spans="1:7" x14ac:dyDescent="0.25">
      <c r="A1" s="172" t="s">
        <v>251</v>
      </c>
      <c r="B1" s="172"/>
      <c r="C1" s="172"/>
      <c r="D1" s="172"/>
      <c r="E1" s="172"/>
      <c r="F1" s="172"/>
      <c r="G1" s="172"/>
    </row>
    <row r="2" spans="1:7" x14ac:dyDescent="0.25">
      <c r="A2" s="172"/>
      <c r="B2" s="172"/>
      <c r="C2" s="172"/>
      <c r="D2" s="172"/>
      <c r="E2" s="172"/>
      <c r="F2" s="172"/>
      <c r="G2" s="172"/>
    </row>
    <row r="3" spans="1:7" x14ac:dyDescent="0.25">
      <c r="A3" s="172"/>
      <c r="B3" s="172"/>
      <c r="C3" s="172"/>
      <c r="D3" s="172"/>
      <c r="E3" s="172"/>
      <c r="F3" s="172"/>
      <c r="G3" s="172"/>
    </row>
    <row r="4" spans="1:7" x14ac:dyDescent="0.25">
      <c r="A4" s="172"/>
      <c r="B4" s="172"/>
      <c r="C4" s="172"/>
      <c r="D4" s="172"/>
      <c r="E4" s="172"/>
      <c r="F4" s="172"/>
      <c r="G4" s="172"/>
    </row>
    <row r="5" spans="1:7" s="2" customFormat="1" x14ac:dyDescent="0.25">
      <c r="A5" s="9" t="s">
        <v>4</v>
      </c>
      <c r="B5" s="10" t="s">
        <v>0</v>
      </c>
      <c r="C5" s="10" t="s">
        <v>1</v>
      </c>
      <c r="D5" s="9" t="s">
        <v>5</v>
      </c>
      <c r="E5" s="9" t="s">
        <v>2</v>
      </c>
      <c r="F5" s="9" t="s">
        <v>36</v>
      </c>
      <c r="G5" s="9" t="s">
        <v>3</v>
      </c>
    </row>
    <row r="6" spans="1:7" x14ac:dyDescent="0.25">
      <c r="A6" s="1">
        <v>1</v>
      </c>
      <c r="B6" s="5" t="s">
        <v>7</v>
      </c>
      <c r="C6" s="5" t="s">
        <v>185</v>
      </c>
      <c r="D6" s="8">
        <v>427</v>
      </c>
      <c r="E6" s="1">
        <v>200</v>
      </c>
      <c r="F6" s="1"/>
      <c r="G6" s="8">
        <f>D6*E6</f>
        <v>85400</v>
      </c>
    </row>
    <row r="7" spans="1:7" ht="23.25" customHeight="1" x14ac:dyDescent="0.25">
      <c r="A7" s="1">
        <v>2</v>
      </c>
      <c r="B7" s="5" t="s">
        <v>8</v>
      </c>
      <c r="C7" s="4" t="s">
        <v>184</v>
      </c>
      <c r="D7" s="8">
        <v>999</v>
      </c>
      <c r="E7" s="1">
        <v>100</v>
      </c>
      <c r="F7" s="1"/>
      <c r="G7" s="8">
        <f t="shared" ref="G7:G69" si="0">D7*E7</f>
        <v>99900</v>
      </c>
    </row>
    <row r="8" spans="1:7" x14ac:dyDescent="0.25">
      <c r="A8" s="1">
        <v>3</v>
      </c>
      <c r="B8" s="5" t="s">
        <v>140</v>
      </c>
      <c r="C8" s="5" t="s">
        <v>9</v>
      </c>
      <c r="D8" s="8">
        <v>549</v>
      </c>
      <c r="E8" s="1">
        <v>40</v>
      </c>
      <c r="F8" s="1"/>
      <c r="G8" s="8">
        <f t="shared" si="0"/>
        <v>21960</v>
      </c>
    </row>
    <row r="9" spans="1:7" x14ac:dyDescent="0.25">
      <c r="A9" s="1">
        <v>4</v>
      </c>
      <c r="B9" s="5" t="s">
        <v>143</v>
      </c>
      <c r="C9" s="6" t="s">
        <v>145</v>
      </c>
      <c r="D9" s="8">
        <v>1250</v>
      </c>
      <c r="E9" s="1">
        <v>20</v>
      </c>
      <c r="F9" s="1"/>
      <c r="G9" s="8">
        <f t="shared" si="0"/>
        <v>25000</v>
      </c>
    </row>
    <row r="10" spans="1:7" x14ac:dyDescent="0.25">
      <c r="A10" s="1">
        <v>5</v>
      </c>
      <c r="B10" s="5" t="s">
        <v>144</v>
      </c>
      <c r="C10" s="6" t="s">
        <v>141</v>
      </c>
      <c r="D10" s="8">
        <v>1325</v>
      </c>
      <c r="E10" s="1">
        <v>20</v>
      </c>
      <c r="F10" s="1"/>
      <c r="G10" s="8">
        <f t="shared" si="0"/>
        <v>26500</v>
      </c>
    </row>
    <row r="11" spans="1:7" x14ac:dyDescent="0.25">
      <c r="A11" s="1">
        <v>6</v>
      </c>
      <c r="B11" s="5" t="s">
        <v>140</v>
      </c>
      <c r="C11" s="6" t="s">
        <v>148</v>
      </c>
      <c r="D11" s="8">
        <v>1726</v>
      </c>
      <c r="E11" s="1">
        <v>20</v>
      </c>
      <c r="F11" s="1"/>
      <c r="G11" s="8">
        <f t="shared" si="0"/>
        <v>34520</v>
      </c>
    </row>
    <row r="12" spans="1:7" x14ac:dyDescent="0.25">
      <c r="A12" s="1">
        <v>7</v>
      </c>
      <c r="B12" s="5" t="s">
        <v>144</v>
      </c>
      <c r="C12" s="6" t="s">
        <v>142</v>
      </c>
      <c r="D12" s="8">
        <v>135</v>
      </c>
      <c r="E12" s="1">
        <v>40</v>
      </c>
      <c r="F12" s="1"/>
      <c r="G12" s="8">
        <f t="shared" si="0"/>
        <v>5400</v>
      </c>
    </row>
    <row r="13" spans="1:7" x14ac:dyDescent="0.25">
      <c r="A13" s="1">
        <v>8</v>
      </c>
      <c r="B13" s="5" t="s">
        <v>147</v>
      </c>
      <c r="C13" s="6" t="s">
        <v>146</v>
      </c>
      <c r="D13" s="8">
        <v>79</v>
      </c>
      <c r="E13" s="1">
        <v>40</v>
      </c>
      <c r="F13" s="1"/>
      <c r="G13" s="8">
        <f t="shared" si="0"/>
        <v>3160</v>
      </c>
    </row>
    <row r="14" spans="1:7" x14ac:dyDescent="0.25">
      <c r="A14" s="1">
        <v>9</v>
      </c>
      <c r="B14" s="5" t="s">
        <v>12</v>
      </c>
      <c r="C14" s="5" t="s">
        <v>150</v>
      </c>
      <c r="D14" s="8">
        <v>148</v>
      </c>
      <c r="E14" s="1">
        <v>40</v>
      </c>
      <c r="F14" s="1"/>
      <c r="G14" s="8">
        <f t="shared" si="0"/>
        <v>5920</v>
      </c>
    </row>
    <row r="15" spans="1:7" x14ac:dyDescent="0.25">
      <c r="A15" s="1">
        <v>10</v>
      </c>
      <c r="B15" s="5" t="s">
        <v>12</v>
      </c>
      <c r="C15" s="5" t="s">
        <v>171</v>
      </c>
      <c r="D15" s="8">
        <v>239</v>
      </c>
      <c r="E15" s="1">
        <v>40</v>
      </c>
      <c r="F15" s="1"/>
      <c r="G15" s="8">
        <f t="shared" si="0"/>
        <v>9560</v>
      </c>
    </row>
    <row r="16" spans="1:7" x14ac:dyDescent="0.25">
      <c r="A16" s="1">
        <v>11</v>
      </c>
      <c r="B16" s="5" t="s">
        <v>149</v>
      </c>
      <c r="C16" s="5" t="s">
        <v>162</v>
      </c>
      <c r="D16" s="8">
        <v>29</v>
      </c>
      <c r="E16" s="1">
        <v>40</v>
      </c>
      <c r="F16" s="1"/>
      <c r="G16" s="8">
        <f t="shared" si="0"/>
        <v>1160</v>
      </c>
    </row>
    <row r="17" spans="1:7" x14ac:dyDescent="0.25">
      <c r="A17" s="1">
        <v>12</v>
      </c>
      <c r="B17" s="5" t="s">
        <v>149</v>
      </c>
      <c r="C17" s="5" t="s">
        <v>165</v>
      </c>
      <c r="D17" s="8">
        <v>39</v>
      </c>
      <c r="E17" s="1">
        <v>40</v>
      </c>
      <c r="F17" s="1"/>
      <c r="G17" s="8">
        <f t="shared" si="0"/>
        <v>1560</v>
      </c>
    </row>
    <row r="18" spans="1:7" x14ac:dyDescent="0.25">
      <c r="A18" s="1">
        <v>13</v>
      </c>
      <c r="B18" s="5" t="s">
        <v>149</v>
      </c>
      <c r="C18" s="5" t="s">
        <v>166</v>
      </c>
      <c r="D18" s="8">
        <v>54</v>
      </c>
      <c r="E18" s="1">
        <v>40</v>
      </c>
      <c r="F18" s="1"/>
      <c r="G18" s="8">
        <f t="shared" si="0"/>
        <v>2160</v>
      </c>
    </row>
    <row r="19" spans="1:7" x14ac:dyDescent="0.25">
      <c r="A19" s="1">
        <v>14</v>
      </c>
      <c r="B19" s="5" t="s">
        <v>149</v>
      </c>
      <c r="C19" s="6" t="s">
        <v>252</v>
      </c>
      <c r="D19" s="27">
        <v>115.9</v>
      </c>
      <c r="E19" s="1">
        <v>20</v>
      </c>
      <c r="F19" s="1"/>
      <c r="G19" s="8">
        <f t="shared" si="0"/>
        <v>2318</v>
      </c>
    </row>
    <row r="20" spans="1:7" x14ac:dyDescent="0.25">
      <c r="A20" s="1">
        <v>15</v>
      </c>
      <c r="B20" s="5" t="s">
        <v>163</v>
      </c>
      <c r="C20" s="17" t="s">
        <v>167</v>
      </c>
      <c r="D20" s="8">
        <v>149</v>
      </c>
      <c r="E20" s="1">
        <v>20</v>
      </c>
      <c r="F20" s="1"/>
      <c r="G20" s="8">
        <f t="shared" si="0"/>
        <v>2980</v>
      </c>
    </row>
    <row r="21" spans="1:7" x14ac:dyDescent="0.25">
      <c r="A21" s="1">
        <v>16</v>
      </c>
      <c r="B21" s="5" t="s">
        <v>163</v>
      </c>
      <c r="C21" s="6" t="s">
        <v>168</v>
      </c>
      <c r="D21" s="8">
        <v>173</v>
      </c>
      <c r="E21" s="1">
        <v>20</v>
      </c>
      <c r="F21" s="1"/>
      <c r="G21" s="8">
        <f t="shared" si="0"/>
        <v>3460</v>
      </c>
    </row>
    <row r="22" spans="1:7" x14ac:dyDescent="0.25">
      <c r="A22" s="1">
        <v>17</v>
      </c>
      <c r="B22" s="3" t="s">
        <v>15</v>
      </c>
      <c r="C22" s="5" t="s">
        <v>45</v>
      </c>
      <c r="D22" s="8">
        <v>49</v>
      </c>
      <c r="E22" s="1">
        <v>40</v>
      </c>
      <c r="F22" s="1"/>
      <c r="G22" s="8">
        <f t="shared" si="0"/>
        <v>1960</v>
      </c>
    </row>
    <row r="23" spans="1:7" x14ac:dyDescent="0.25">
      <c r="A23" s="1">
        <v>18</v>
      </c>
      <c r="B23" s="5" t="s">
        <v>121</v>
      </c>
      <c r="C23" s="6" t="s">
        <v>123</v>
      </c>
      <c r="D23" s="8">
        <v>229</v>
      </c>
      <c r="E23" s="1">
        <v>40</v>
      </c>
      <c r="F23" s="1"/>
      <c r="G23" s="8">
        <f t="shared" si="0"/>
        <v>9160</v>
      </c>
    </row>
    <row r="24" spans="1:7" x14ac:dyDescent="0.25">
      <c r="A24" s="1">
        <v>19</v>
      </c>
      <c r="B24" s="5" t="s">
        <v>121</v>
      </c>
      <c r="C24" s="6" t="s">
        <v>125</v>
      </c>
      <c r="D24" s="8">
        <v>1099</v>
      </c>
      <c r="E24" s="1">
        <v>40</v>
      </c>
      <c r="F24" s="1"/>
      <c r="G24" s="8">
        <f t="shared" si="0"/>
        <v>43960</v>
      </c>
    </row>
    <row r="25" spans="1:7" x14ac:dyDescent="0.25">
      <c r="A25" s="1">
        <v>20</v>
      </c>
      <c r="B25" s="5" t="s">
        <v>127</v>
      </c>
      <c r="C25" s="5" t="s">
        <v>126</v>
      </c>
      <c r="D25" s="8">
        <v>2499</v>
      </c>
      <c r="E25" s="1">
        <v>40</v>
      </c>
      <c r="F25" s="1"/>
      <c r="G25" s="8">
        <f t="shared" si="0"/>
        <v>99960</v>
      </c>
    </row>
    <row r="26" spans="1:7" x14ac:dyDescent="0.25">
      <c r="A26" s="1">
        <v>21</v>
      </c>
      <c r="B26" s="5" t="s">
        <v>122</v>
      </c>
      <c r="C26" s="5" t="s">
        <v>128</v>
      </c>
      <c r="D26" s="8">
        <v>599</v>
      </c>
      <c r="E26" s="1">
        <v>40</v>
      </c>
      <c r="F26" s="1"/>
      <c r="G26" s="8">
        <f t="shared" si="0"/>
        <v>23960</v>
      </c>
    </row>
    <row r="27" spans="1:7" x14ac:dyDescent="0.25">
      <c r="A27" s="1">
        <v>22</v>
      </c>
      <c r="B27" s="5" t="s">
        <v>10</v>
      </c>
      <c r="C27" s="5" t="s">
        <v>30</v>
      </c>
      <c r="D27" s="8">
        <v>54</v>
      </c>
      <c r="E27" s="1"/>
      <c r="F27" s="1"/>
      <c r="G27" s="8">
        <f t="shared" si="0"/>
        <v>0</v>
      </c>
    </row>
    <row r="28" spans="1:7" x14ac:dyDescent="0.25">
      <c r="A28" s="1">
        <v>23</v>
      </c>
      <c r="B28" s="5" t="s">
        <v>11</v>
      </c>
      <c r="C28" s="5" t="s">
        <v>31</v>
      </c>
      <c r="D28" s="8">
        <v>35</v>
      </c>
      <c r="E28" s="1">
        <v>80</v>
      </c>
      <c r="F28" s="1"/>
      <c r="G28" s="8">
        <f t="shared" si="0"/>
        <v>2800</v>
      </c>
    </row>
    <row r="29" spans="1:7" x14ac:dyDescent="0.25">
      <c r="A29" s="1">
        <v>24</v>
      </c>
      <c r="B29" s="5" t="s">
        <v>51</v>
      </c>
      <c r="C29" s="5" t="s">
        <v>183</v>
      </c>
      <c r="D29" s="8">
        <v>23.99</v>
      </c>
      <c r="E29" s="1">
        <v>80</v>
      </c>
      <c r="F29" s="1"/>
      <c r="G29" s="8">
        <f t="shared" si="0"/>
        <v>1919.1999999999998</v>
      </c>
    </row>
    <row r="30" spans="1:7" x14ac:dyDescent="0.25">
      <c r="A30" s="1">
        <v>25</v>
      </c>
      <c r="B30" s="5" t="s">
        <v>24</v>
      </c>
      <c r="C30" s="5" t="s">
        <v>25</v>
      </c>
      <c r="D30" s="8">
        <v>106</v>
      </c>
      <c r="E30" s="1">
        <v>80</v>
      </c>
      <c r="F30" s="1"/>
      <c r="G30" s="8">
        <f t="shared" si="0"/>
        <v>8480</v>
      </c>
    </row>
    <row r="31" spans="1:7" ht="18" customHeight="1" x14ac:dyDescent="0.25">
      <c r="A31" s="1">
        <v>26</v>
      </c>
      <c r="B31" s="5" t="s">
        <v>160</v>
      </c>
      <c r="C31" s="5" t="s">
        <v>43</v>
      </c>
      <c r="D31" s="8">
        <v>349</v>
      </c>
      <c r="E31" s="1">
        <v>40</v>
      </c>
      <c r="F31" s="1"/>
      <c r="G31" s="8">
        <f t="shared" si="0"/>
        <v>13960</v>
      </c>
    </row>
    <row r="32" spans="1:7" ht="16.5" customHeight="1" x14ac:dyDescent="0.25">
      <c r="A32" s="1">
        <v>27</v>
      </c>
      <c r="B32" s="5" t="s">
        <v>161</v>
      </c>
      <c r="C32" s="5" t="s">
        <v>42</v>
      </c>
      <c r="D32" s="8">
        <v>349</v>
      </c>
      <c r="E32" s="1">
        <v>40</v>
      </c>
      <c r="F32" s="1"/>
      <c r="G32" s="8">
        <f t="shared" si="0"/>
        <v>13960</v>
      </c>
    </row>
    <row r="33" spans="1:7" x14ac:dyDescent="0.25">
      <c r="A33" s="1">
        <v>28</v>
      </c>
      <c r="B33" s="7" t="s">
        <v>169</v>
      </c>
      <c r="C33" s="5" t="s">
        <v>39</v>
      </c>
      <c r="D33" s="8">
        <v>264</v>
      </c>
      <c r="E33" s="1">
        <v>40</v>
      </c>
      <c r="F33" s="1"/>
      <c r="G33" s="8">
        <f t="shared" si="0"/>
        <v>10560</v>
      </c>
    </row>
    <row r="34" spans="1:7" x14ac:dyDescent="0.25">
      <c r="A34" s="1">
        <v>29</v>
      </c>
      <c r="B34" s="7" t="s">
        <v>170</v>
      </c>
      <c r="C34" s="5" t="s">
        <v>194</v>
      </c>
      <c r="D34" s="8">
        <v>220</v>
      </c>
      <c r="E34" s="1">
        <v>40</v>
      </c>
      <c r="F34" s="1"/>
      <c r="G34" s="8">
        <f t="shared" si="0"/>
        <v>8800</v>
      </c>
    </row>
    <row r="35" spans="1:7" x14ac:dyDescent="0.25">
      <c r="A35" s="1">
        <v>30</v>
      </c>
      <c r="B35" s="7" t="s">
        <v>71</v>
      </c>
      <c r="C35" s="5" t="s">
        <v>70</v>
      </c>
      <c r="D35" s="8">
        <v>79</v>
      </c>
      <c r="E35" s="1">
        <v>40</v>
      </c>
      <c r="F35" s="1"/>
      <c r="G35" s="8">
        <f t="shared" si="0"/>
        <v>3160</v>
      </c>
    </row>
    <row r="36" spans="1:7" x14ac:dyDescent="0.25">
      <c r="A36" s="1">
        <v>31</v>
      </c>
      <c r="B36" s="7" t="s">
        <v>72</v>
      </c>
      <c r="C36" s="5" t="s">
        <v>151</v>
      </c>
      <c r="D36" s="8">
        <v>119</v>
      </c>
      <c r="E36" s="1">
        <v>40</v>
      </c>
      <c r="F36" s="1"/>
      <c r="G36" s="8">
        <f t="shared" si="0"/>
        <v>4760</v>
      </c>
    </row>
    <row r="37" spans="1:7" x14ac:dyDescent="0.25">
      <c r="A37" s="1">
        <v>32</v>
      </c>
      <c r="B37" s="3" t="s">
        <v>73</v>
      </c>
      <c r="C37" s="5" t="s">
        <v>64</v>
      </c>
      <c r="D37" s="8">
        <v>152</v>
      </c>
      <c r="E37" s="1">
        <v>40</v>
      </c>
      <c r="F37" s="1"/>
      <c r="G37" s="8">
        <f t="shared" si="0"/>
        <v>6080</v>
      </c>
    </row>
    <row r="38" spans="1:7" x14ac:dyDescent="0.25">
      <c r="A38" s="1">
        <v>34</v>
      </c>
      <c r="B38" s="3" t="s">
        <v>74</v>
      </c>
      <c r="C38" s="5" t="s">
        <v>65</v>
      </c>
      <c r="D38" s="8">
        <v>354</v>
      </c>
      <c r="E38" s="1">
        <v>40</v>
      </c>
      <c r="F38" s="1"/>
      <c r="G38" s="8">
        <f t="shared" si="0"/>
        <v>14160</v>
      </c>
    </row>
    <row r="39" spans="1:7" x14ac:dyDescent="0.25">
      <c r="A39" s="1">
        <v>35</v>
      </c>
      <c r="B39" s="3" t="s">
        <v>13</v>
      </c>
      <c r="C39" s="5" t="s">
        <v>253</v>
      </c>
      <c r="D39" s="8">
        <v>1199</v>
      </c>
      <c r="E39" s="1">
        <v>4</v>
      </c>
      <c r="F39" s="1"/>
      <c r="G39" s="8">
        <f t="shared" si="0"/>
        <v>4796</v>
      </c>
    </row>
    <row r="40" spans="1:7" x14ac:dyDescent="0.25">
      <c r="A40" s="1">
        <v>36</v>
      </c>
      <c r="B40" s="3" t="s">
        <v>159</v>
      </c>
      <c r="C40" s="5" t="s">
        <v>152</v>
      </c>
      <c r="D40" s="8">
        <v>179</v>
      </c>
      <c r="E40" s="1">
        <v>40</v>
      </c>
      <c r="F40" s="1"/>
      <c r="G40" s="8">
        <f t="shared" si="0"/>
        <v>7160</v>
      </c>
    </row>
    <row r="41" spans="1:7" x14ac:dyDescent="0.25">
      <c r="A41" s="1">
        <v>37</v>
      </c>
      <c r="B41" s="3" t="s">
        <v>158</v>
      </c>
      <c r="C41" s="5" t="s">
        <v>66</v>
      </c>
      <c r="D41" s="8">
        <v>229</v>
      </c>
      <c r="E41" s="1">
        <v>40</v>
      </c>
      <c r="F41" s="1"/>
      <c r="G41" s="8">
        <f t="shared" si="0"/>
        <v>9160</v>
      </c>
    </row>
    <row r="42" spans="1:7" x14ac:dyDescent="0.25">
      <c r="A42" s="1">
        <v>38</v>
      </c>
      <c r="B42" s="3" t="s">
        <v>157</v>
      </c>
      <c r="C42" s="5" t="s">
        <v>67</v>
      </c>
      <c r="D42" s="8">
        <v>190</v>
      </c>
      <c r="E42" s="1">
        <v>40</v>
      </c>
      <c r="F42" s="1"/>
      <c r="G42" s="8">
        <f t="shared" si="0"/>
        <v>7600</v>
      </c>
    </row>
    <row r="43" spans="1:7" x14ac:dyDescent="0.25">
      <c r="A43" s="1">
        <v>39</v>
      </c>
      <c r="B43" s="3" t="s">
        <v>53</v>
      </c>
      <c r="C43" s="5" t="s">
        <v>68</v>
      </c>
      <c r="D43" s="8">
        <v>220</v>
      </c>
      <c r="E43" s="1">
        <v>40</v>
      </c>
      <c r="F43" s="1"/>
      <c r="G43" s="8">
        <f t="shared" si="0"/>
        <v>8800</v>
      </c>
    </row>
    <row r="44" spans="1:7" x14ac:dyDescent="0.25">
      <c r="A44" s="1">
        <v>40</v>
      </c>
      <c r="B44" s="3" t="s">
        <v>156</v>
      </c>
      <c r="C44" s="5" t="s">
        <v>69</v>
      </c>
      <c r="D44" s="8">
        <v>279</v>
      </c>
      <c r="E44" s="1">
        <v>40</v>
      </c>
      <c r="F44" s="1"/>
      <c r="G44" s="8">
        <f t="shared" si="0"/>
        <v>11160</v>
      </c>
    </row>
    <row r="45" spans="1:7" x14ac:dyDescent="0.25">
      <c r="A45" s="1">
        <v>41</v>
      </c>
      <c r="B45" s="3" t="s">
        <v>155</v>
      </c>
      <c r="C45" s="5" t="s">
        <v>254</v>
      </c>
      <c r="D45" s="8">
        <v>390</v>
      </c>
      <c r="E45" s="1">
        <v>40</v>
      </c>
      <c r="F45" s="1"/>
      <c r="G45" s="8">
        <f>D45*E45</f>
        <v>15600</v>
      </c>
    </row>
    <row r="46" spans="1:7" x14ac:dyDescent="0.25">
      <c r="A46" s="1">
        <v>42</v>
      </c>
      <c r="B46" s="3" t="s">
        <v>154</v>
      </c>
      <c r="C46" s="5" t="s">
        <v>153</v>
      </c>
      <c r="D46" s="8">
        <v>341</v>
      </c>
      <c r="E46" s="1">
        <v>4</v>
      </c>
      <c r="F46" s="1"/>
      <c r="G46" s="8">
        <f>D46*E46</f>
        <v>1364</v>
      </c>
    </row>
    <row r="47" spans="1:7" x14ac:dyDescent="0.25">
      <c r="A47" s="1">
        <v>43</v>
      </c>
      <c r="B47" s="3" t="s">
        <v>40</v>
      </c>
      <c r="C47" s="5" t="s">
        <v>41</v>
      </c>
      <c r="D47" s="8">
        <v>1250</v>
      </c>
      <c r="E47" s="1">
        <v>4</v>
      </c>
      <c r="F47" s="1"/>
      <c r="G47" s="8">
        <f t="shared" si="0"/>
        <v>5000</v>
      </c>
    </row>
    <row r="48" spans="1:7" x14ac:dyDescent="0.25">
      <c r="A48" s="1">
        <v>44</v>
      </c>
      <c r="B48" s="3" t="s">
        <v>46</v>
      </c>
      <c r="C48" s="5" t="s">
        <v>255</v>
      </c>
      <c r="D48" s="8">
        <v>105</v>
      </c>
      <c r="E48" s="1">
        <v>20</v>
      </c>
      <c r="F48" s="1"/>
      <c r="G48" s="8">
        <f t="shared" si="0"/>
        <v>2100</v>
      </c>
    </row>
    <row r="49" spans="1:7" x14ac:dyDescent="0.25">
      <c r="A49" s="1">
        <v>45</v>
      </c>
      <c r="B49" s="3" t="s">
        <v>14</v>
      </c>
      <c r="C49" s="5" t="s">
        <v>54</v>
      </c>
      <c r="D49" s="8">
        <v>29</v>
      </c>
      <c r="E49" s="1">
        <v>40</v>
      </c>
      <c r="F49" s="1"/>
      <c r="G49" s="8">
        <f t="shared" si="0"/>
        <v>1160</v>
      </c>
    </row>
    <row r="50" spans="1:7" x14ac:dyDescent="0.25">
      <c r="A50" s="1">
        <v>46</v>
      </c>
      <c r="B50" s="3" t="s">
        <v>177</v>
      </c>
      <c r="C50" s="5" t="s">
        <v>178</v>
      </c>
      <c r="D50" s="8">
        <v>165</v>
      </c>
      <c r="E50" s="1">
        <v>40</v>
      </c>
      <c r="F50" s="1"/>
      <c r="G50" s="8">
        <f t="shared" si="0"/>
        <v>6600</v>
      </c>
    </row>
    <row r="51" spans="1:7" x14ac:dyDescent="0.25">
      <c r="A51" s="1">
        <v>47</v>
      </c>
      <c r="B51" s="5" t="s">
        <v>176</v>
      </c>
      <c r="C51" s="5" t="s">
        <v>182</v>
      </c>
      <c r="D51" s="8">
        <v>99</v>
      </c>
      <c r="E51" s="1">
        <v>40</v>
      </c>
      <c r="F51" s="1"/>
      <c r="G51" s="8">
        <f t="shared" si="0"/>
        <v>3960</v>
      </c>
    </row>
    <row r="52" spans="1:7" x14ac:dyDescent="0.25">
      <c r="A52" s="1">
        <v>48</v>
      </c>
      <c r="B52" s="3" t="s">
        <v>172</v>
      </c>
      <c r="C52" s="5" t="s">
        <v>256</v>
      </c>
      <c r="D52" s="8">
        <v>359</v>
      </c>
      <c r="E52" s="1">
        <v>40</v>
      </c>
      <c r="F52" s="1"/>
      <c r="G52" s="8">
        <f t="shared" si="0"/>
        <v>14360</v>
      </c>
    </row>
    <row r="53" spans="1:7" x14ac:dyDescent="0.25">
      <c r="A53" s="1">
        <v>49</v>
      </c>
      <c r="B53" s="3" t="s">
        <v>173</v>
      </c>
      <c r="C53" s="5" t="s">
        <v>257</v>
      </c>
      <c r="D53" s="8">
        <v>359</v>
      </c>
      <c r="E53" s="1">
        <v>40</v>
      </c>
      <c r="F53" s="1"/>
      <c r="G53" s="8">
        <f t="shared" si="0"/>
        <v>14360</v>
      </c>
    </row>
    <row r="54" spans="1:7" x14ac:dyDescent="0.25">
      <c r="A54" s="1">
        <v>50</v>
      </c>
      <c r="B54" s="3" t="s">
        <v>174</v>
      </c>
      <c r="C54" s="5" t="s">
        <v>258</v>
      </c>
      <c r="D54" s="8">
        <v>359</v>
      </c>
      <c r="E54" s="1">
        <v>40</v>
      </c>
      <c r="F54" s="1"/>
      <c r="G54" s="8">
        <f t="shared" si="0"/>
        <v>14360</v>
      </c>
    </row>
    <row r="55" spans="1:7" x14ac:dyDescent="0.25">
      <c r="A55" s="1">
        <v>51</v>
      </c>
      <c r="B55" s="3" t="s">
        <v>86</v>
      </c>
      <c r="C55" s="5" t="s">
        <v>259</v>
      </c>
      <c r="D55" s="8">
        <v>395</v>
      </c>
      <c r="E55" s="1">
        <v>40</v>
      </c>
      <c r="F55" s="1"/>
      <c r="G55" s="8">
        <f t="shared" si="0"/>
        <v>15800</v>
      </c>
    </row>
    <row r="56" spans="1:7" x14ac:dyDescent="0.25">
      <c r="A56" s="1">
        <v>52</v>
      </c>
      <c r="B56" s="3" t="s">
        <v>87</v>
      </c>
      <c r="C56" s="5" t="s">
        <v>175</v>
      </c>
      <c r="D56" s="8">
        <v>352</v>
      </c>
      <c r="E56" s="1"/>
      <c r="F56" s="1"/>
      <c r="G56" s="8">
        <f t="shared" si="0"/>
        <v>0</v>
      </c>
    </row>
    <row r="57" spans="1:7" x14ac:dyDescent="0.25">
      <c r="A57" s="1">
        <v>53</v>
      </c>
      <c r="B57" s="3" t="s">
        <v>85</v>
      </c>
      <c r="C57" s="5" t="s">
        <v>261</v>
      </c>
      <c r="D57" s="8">
        <v>395</v>
      </c>
      <c r="E57" s="1">
        <v>6</v>
      </c>
      <c r="F57" s="1"/>
      <c r="G57" s="8">
        <f t="shared" si="0"/>
        <v>2370</v>
      </c>
    </row>
    <row r="58" spans="1:7" x14ac:dyDescent="0.25">
      <c r="A58" s="1">
        <v>54</v>
      </c>
      <c r="B58" s="3" t="s">
        <v>88</v>
      </c>
      <c r="C58" s="29" t="s">
        <v>260</v>
      </c>
      <c r="D58" s="8">
        <v>565</v>
      </c>
      <c r="E58" s="1"/>
      <c r="F58" s="1"/>
      <c r="G58" s="8">
        <f t="shared" si="0"/>
        <v>0</v>
      </c>
    </row>
    <row r="59" spans="1:7" x14ac:dyDescent="0.25">
      <c r="A59" s="1">
        <v>55</v>
      </c>
      <c r="B59" s="3" t="s">
        <v>93</v>
      </c>
      <c r="C59" s="5" t="s">
        <v>92</v>
      </c>
      <c r="D59" s="8">
        <v>379</v>
      </c>
      <c r="E59" s="1"/>
      <c r="F59" s="1"/>
      <c r="G59" s="8">
        <f t="shared" si="0"/>
        <v>0</v>
      </c>
    </row>
    <row r="60" spans="1:7" x14ac:dyDescent="0.25">
      <c r="A60" s="1">
        <v>56</v>
      </c>
      <c r="B60" s="3" t="s">
        <v>94</v>
      </c>
      <c r="C60" s="5" t="s">
        <v>95</v>
      </c>
      <c r="D60" s="8">
        <v>379</v>
      </c>
      <c r="E60" s="1"/>
      <c r="F60" s="1"/>
      <c r="G60" s="8">
        <f t="shared" si="0"/>
        <v>0</v>
      </c>
    </row>
    <row r="61" spans="1:7" x14ac:dyDescent="0.25">
      <c r="A61" s="1">
        <v>57</v>
      </c>
      <c r="B61" s="3" t="s">
        <v>98</v>
      </c>
      <c r="C61" s="5" t="s">
        <v>96</v>
      </c>
      <c r="D61" s="8">
        <v>79</v>
      </c>
      <c r="E61" s="1">
        <v>6</v>
      </c>
      <c r="F61" s="1"/>
      <c r="G61" s="8">
        <f t="shared" si="0"/>
        <v>474</v>
      </c>
    </row>
    <row r="62" spans="1:7" x14ac:dyDescent="0.25">
      <c r="A62" s="1">
        <v>58</v>
      </c>
      <c r="B62" s="3" t="s">
        <v>99</v>
      </c>
      <c r="C62" s="5" t="s">
        <v>97</v>
      </c>
      <c r="D62" s="8">
        <v>79</v>
      </c>
      <c r="E62" s="1">
        <v>6</v>
      </c>
      <c r="F62" s="1"/>
      <c r="G62" s="8">
        <f t="shared" si="0"/>
        <v>474</v>
      </c>
    </row>
    <row r="63" spans="1:7" x14ac:dyDescent="0.25">
      <c r="A63" s="1">
        <v>59</v>
      </c>
      <c r="B63" s="5" t="s">
        <v>78</v>
      </c>
      <c r="C63" s="5" t="s">
        <v>262</v>
      </c>
      <c r="D63" s="8">
        <v>53</v>
      </c>
      <c r="E63" s="1">
        <v>4</v>
      </c>
      <c r="F63" s="1"/>
      <c r="G63" s="8">
        <f t="shared" si="0"/>
        <v>212</v>
      </c>
    </row>
    <row r="64" spans="1:7" ht="15.75" customHeight="1" x14ac:dyDescent="0.25">
      <c r="A64" s="1">
        <v>60</v>
      </c>
      <c r="B64" s="5" t="s">
        <v>81</v>
      </c>
      <c r="C64" s="5" t="s">
        <v>79</v>
      </c>
      <c r="D64" s="8">
        <v>170</v>
      </c>
      <c r="E64" s="1">
        <v>4</v>
      </c>
      <c r="F64" s="1"/>
      <c r="G64" s="8">
        <f t="shared" si="0"/>
        <v>680</v>
      </c>
    </row>
    <row r="65" spans="1:7" x14ac:dyDescent="0.25">
      <c r="A65" s="1">
        <v>61</v>
      </c>
      <c r="B65" s="5" t="s">
        <v>80</v>
      </c>
      <c r="C65" s="5" t="s">
        <v>82</v>
      </c>
      <c r="D65" s="8">
        <v>70</v>
      </c>
      <c r="E65" s="1"/>
      <c r="F65" s="1"/>
      <c r="G65" s="8">
        <f t="shared" si="0"/>
        <v>0</v>
      </c>
    </row>
    <row r="66" spans="1:7" x14ac:dyDescent="0.25">
      <c r="A66" s="1">
        <v>62</v>
      </c>
      <c r="B66" s="5" t="s">
        <v>26</v>
      </c>
      <c r="C66" s="5" t="s">
        <v>34</v>
      </c>
      <c r="D66" s="8">
        <v>189</v>
      </c>
      <c r="E66" s="1">
        <v>15</v>
      </c>
      <c r="F66" s="1"/>
      <c r="G66" s="8">
        <f t="shared" si="0"/>
        <v>2835</v>
      </c>
    </row>
    <row r="67" spans="1:7" x14ac:dyDescent="0.25">
      <c r="A67" s="1">
        <v>63</v>
      </c>
      <c r="B67" s="5" t="s">
        <v>37</v>
      </c>
      <c r="C67" s="5" t="s">
        <v>38</v>
      </c>
      <c r="D67" s="8">
        <v>74</v>
      </c>
      <c r="E67" s="1">
        <v>2</v>
      </c>
      <c r="F67" s="1"/>
      <c r="G67" s="8">
        <f t="shared" si="0"/>
        <v>148</v>
      </c>
    </row>
    <row r="68" spans="1:7" x14ac:dyDescent="0.25">
      <c r="A68" s="1">
        <v>64</v>
      </c>
      <c r="B68" s="5" t="s">
        <v>35</v>
      </c>
      <c r="C68" s="5" t="s">
        <v>83</v>
      </c>
      <c r="D68" s="8">
        <v>139</v>
      </c>
      <c r="E68" s="1">
        <v>4</v>
      </c>
      <c r="F68" s="1"/>
      <c r="G68" s="8">
        <f t="shared" si="0"/>
        <v>556</v>
      </c>
    </row>
    <row r="69" spans="1:7" ht="30" x14ac:dyDescent="0.25">
      <c r="A69" s="1">
        <v>65</v>
      </c>
      <c r="B69" s="5" t="s">
        <v>16</v>
      </c>
      <c r="C69" s="5" t="s">
        <v>17</v>
      </c>
      <c r="D69" s="8">
        <v>129</v>
      </c>
      <c r="E69" s="1">
        <v>5</v>
      </c>
      <c r="F69" s="1"/>
      <c r="G69" s="8">
        <f t="shared" si="0"/>
        <v>645</v>
      </c>
    </row>
    <row r="70" spans="1:7" x14ac:dyDescent="0.25">
      <c r="A70" s="1">
        <v>66</v>
      </c>
      <c r="B70" s="5" t="s">
        <v>119</v>
      </c>
      <c r="C70" s="5" t="s">
        <v>120</v>
      </c>
      <c r="D70" s="8">
        <v>320</v>
      </c>
      <c r="E70" s="1">
        <v>4</v>
      </c>
      <c r="F70" s="1"/>
      <c r="G70" s="8">
        <f t="shared" ref="G70:G128" si="1">D70*E70</f>
        <v>1280</v>
      </c>
    </row>
    <row r="71" spans="1:7" x14ac:dyDescent="0.25">
      <c r="A71" s="1">
        <v>67</v>
      </c>
      <c r="B71" s="5" t="s">
        <v>27</v>
      </c>
      <c r="C71" s="5" t="s">
        <v>28</v>
      </c>
      <c r="D71" s="8">
        <v>280</v>
      </c>
      <c r="E71" s="1">
        <v>1</v>
      </c>
      <c r="F71" s="1"/>
      <c r="G71" s="8">
        <f t="shared" si="1"/>
        <v>280</v>
      </c>
    </row>
    <row r="72" spans="1:7" x14ac:dyDescent="0.25">
      <c r="A72" s="1">
        <v>68</v>
      </c>
      <c r="B72" s="5" t="s">
        <v>56</v>
      </c>
      <c r="C72" s="5" t="s">
        <v>60</v>
      </c>
      <c r="D72" s="8">
        <v>24</v>
      </c>
      <c r="E72" s="1">
        <v>1</v>
      </c>
      <c r="F72" s="1"/>
      <c r="G72" s="8">
        <f t="shared" si="1"/>
        <v>24</v>
      </c>
    </row>
    <row r="73" spans="1:7" x14ac:dyDescent="0.25">
      <c r="A73" s="1">
        <v>70</v>
      </c>
      <c r="B73" s="5" t="s">
        <v>56</v>
      </c>
      <c r="C73" s="5" t="s">
        <v>59</v>
      </c>
      <c r="D73" s="8">
        <v>14</v>
      </c>
      <c r="E73" s="1">
        <v>1</v>
      </c>
      <c r="F73" s="1"/>
      <c r="G73" s="8">
        <f t="shared" si="1"/>
        <v>14</v>
      </c>
    </row>
    <row r="74" spans="1:7" x14ac:dyDescent="0.25">
      <c r="A74" s="1">
        <v>71</v>
      </c>
      <c r="B74" s="5" t="s">
        <v>56</v>
      </c>
      <c r="C74" s="5" t="s">
        <v>58</v>
      </c>
      <c r="D74" s="8">
        <v>34</v>
      </c>
      <c r="E74" s="1">
        <v>1</v>
      </c>
      <c r="F74" s="1"/>
      <c r="G74" s="8">
        <f t="shared" si="1"/>
        <v>34</v>
      </c>
    </row>
    <row r="75" spans="1:7" x14ac:dyDescent="0.25">
      <c r="A75" s="1">
        <v>72</v>
      </c>
      <c r="B75" s="5" t="s">
        <v>56</v>
      </c>
      <c r="C75" s="5" t="s">
        <v>57</v>
      </c>
      <c r="D75" s="8">
        <v>84</v>
      </c>
      <c r="E75" s="1">
        <v>1</v>
      </c>
      <c r="F75" s="1"/>
      <c r="G75" s="8">
        <f t="shared" si="1"/>
        <v>84</v>
      </c>
    </row>
    <row r="76" spans="1:7" x14ac:dyDescent="0.25">
      <c r="A76" s="1">
        <v>73</v>
      </c>
      <c r="B76" s="5" t="s">
        <v>101</v>
      </c>
      <c r="C76" s="5" t="s">
        <v>267</v>
      </c>
      <c r="D76" s="8">
        <v>259</v>
      </c>
      <c r="E76" s="1"/>
      <c r="F76" s="1"/>
      <c r="G76" s="8">
        <f t="shared" si="1"/>
        <v>0</v>
      </c>
    </row>
    <row r="77" spans="1:7" x14ac:dyDescent="0.25">
      <c r="A77" s="1">
        <v>74</v>
      </c>
      <c r="B77" s="5" t="s">
        <v>102</v>
      </c>
      <c r="C77" s="5" t="s">
        <v>268</v>
      </c>
      <c r="D77" s="8">
        <v>129</v>
      </c>
      <c r="E77" s="1">
        <v>4</v>
      </c>
      <c r="F77" s="1"/>
      <c r="G77" s="8">
        <f t="shared" si="1"/>
        <v>516</v>
      </c>
    </row>
    <row r="78" spans="1:7" x14ac:dyDescent="0.25">
      <c r="A78" s="1">
        <v>75</v>
      </c>
      <c r="B78" s="5" t="s">
        <v>104</v>
      </c>
      <c r="C78" s="5" t="s">
        <v>269</v>
      </c>
      <c r="D78" s="8">
        <v>139</v>
      </c>
      <c r="E78" s="1">
        <v>4</v>
      </c>
      <c r="F78" s="1"/>
      <c r="G78" s="8">
        <f t="shared" si="1"/>
        <v>556</v>
      </c>
    </row>
    <row r="79" spans="1:7" x14ac:dyDescent="0.25">
      <c r="A79" s="1">
        <v>76</v>
      </c>
      <c r="B79" s="5" t="s">
        <v>107</v>
      </c>
      <c r="C79" s="31" t="s">
        <v>270</v>
      </c>
      <c r="D79" s="32">
        <v>116</v>
      </c>
      <c r="E79" s="1">
        <v>4</v>
      </c>
      <c r="F79" s="1"/>
      <c r="G79" s="8">
        <f t="shared" si="1"/>
        <v>464</v>
      </c>
    </row>
    <row r="80" spans="1:7" x14ac:dyDescent="0.25">
      <c r="A80" s="1">
        <v>77</v>
      </c>
      <c r="B80" s="5" t="s">
        <v>20</v>
      </c>
      <c r="C80" s="31" t="s">
        <v>272</v>
      </c>
      <c r="D80" s="32">
        <v>15</v>
      </c>
      <c r="E80" s="1">
        <v>1</v>
      </c>
      <c r="F80" s="1"/>
      <c r="G80" s="8">
        <f t="shared" si="1"/>
        <v>15</v>
      </c>
    </row>
    <row r="81" spans="1:7" x14ac:dyDescent="0.25">
      <c r="A81" s="1">
        <v>78</v>
      </c>
      <c r="B81" s="5" t="s">
        <v>20</v>
      </c>
      <c r="C81" s="31" t="s">
        <v>273</v>
      </c>
      <c r="D81" s="32">
        <v>14</v>
      </c>
      <c r="E81" s="1">
        <v>1</v>
      </c>
      <c r="F81" s="1"/>
      <c r="G81" s="8">
        <f t="shared" si="1"/>
        <v>14</v>
      </c>
    </row>
    <row r="82" spans="1:7" x14ac:dyDescent="0.25">
      <c r="A82" s="1">
        <v>79</v>
      </c>
      <c r="B82" s="5" t="s">
        <v>20</v>
      </c>
      <c r="C82" s="31" t="s">
        <v>271</v>
      </c>
      <c r="D82" s="32">
        <v>15</v>
      </c>
      <c r="E82" s="1">
        <v>1</v>
      </c>
      <c r="F82" s="1"/>
      <c r="G82" s="8">
        <f t="shared" si="1"/>
        <v>15</v>
      </c>
    </row>
    <row r="83" spans="1:7" x14ac:dyDescent="0.25">
      <c r="A83" s="1">
        <v>80</v>
      </c>
      <c r="B83" s="5" t="s">
        <v>108</v>
      </c>
      <c r="C83" s="5" t="s">
        <v>274</v>
      </c>
      <c r="D83" s="8">
        <v>7.5</v>
      </c>
      <c r="E83" s="1">
        <v>15</v>
      </c>
      <c r="F83" s="1"/>
      <c r="G83" s="8">
        <f t="shared" si="1"/>
        <v>112.5</v>
      </c>
    </row>
    <row r="84" spans="1:7" x14ac:dyDescent="0.25">
      <c r="A84" s="1">
        <v>81</v>
      </c>
      <c r="B84" s="5" t="s">
        <v>18</v>
      </c>
      <c r="C84" s="31" t="s">
        <v>275</v>
      </c>
      <c r="D84" s="32">
        <v>35</v>
      </c>
      <c r="E84" s="1">
        <v>4</v>
      </c>
      <c r="F84" s="1"/>
      <c r="G84" s="8">
        <f t="shared" si="1"/>
        <v>140</v>
      </c>
    </row>
    <row r="85" spans="1:7" x14ac:dyDescent="0.25">
      <c r="A85" s="1">
        <v>82</v>
      </c>
      <c r="B85" s="5" t="s">
        <v>33</v>
      </c>
      <c r="C85" s="31" t="s">
        <v>32</v>
      </c>
      <c r="D85" s="32">
        <v>59</v>
      </c>
      <c r="E85" s="1">
        <v>4</v>
      </c>
      <c r="F85" s="1"/>
      <c r="G85" s="8">
        <f t="shared" si="1"/>
        <v>236</v>
      </c>
    </row>
    <row r="86" spans="1:7" x14ac:dyDescent="0.25">
      <c r="A86" s="1">
        <v>83</v>
      </c>
      <c r="B86" s="5" t="s">
        <v>19</v>
      </c>
      <c r="C86" s="5" t="s">
        <v>84</v>
      </c>
      <c r="D86" s="8">
        <v>75</v>
      </c>
      <c r="E86" s="1">
        <v>2</v>
      </c>
      <c r="F86" s="1"/>
      <c r="G86" s="8">
        <f t="shared" si="1"/>
        <v>150</v>
      </c>
    </row>
    <row r="87" spans="1:7" x14ac:dyDescent="0.25">
      <c r="A87" s="1">
        <v>85</v>
      </c>
      <c r="B87" s="6" t="s">
        <v>61</v>
      </c>
      <c r="C87" s="5" t="s">
        <v>62</v>
      </c>
      <c r="D87" s="8">
        <v>600</v>
      </c>
      <c r="E87" s="1">
        <v>40</v>
      </c>
      <c r="F87" s="1"/>
      <c r="G87" s="8">
        <f t="shared" si="1"/>
        <v>24000</v>
      </c>
    </row>
    <row r="88" spans="1:7" x14ac:dyDescent="0.25">
      <c r="A88" s="1">
        <v>86</v>
      </c>
      <c r="B88" s="5" t="s">
        <v>21</v>
      </c>
      <c r="C88" s="5" t="s">
        <v>276</v>
      </c>
      <c r="D88" s="8">
        <v>27</v>
      </c>
      <c r="E88" s="1">
        <v>40</v>
      </c>
      <c r="F88" s="1"/>
      <c r="G88" s="8">
        <f t="shared" si="1"/>
        <v>1080</v>
      </c>
    </row>
    <row r="89" spans="1:7" x14ac:dyDescent="0.25">
      <c r="A89" s="1">
        <v>89</v>
      </c>
      <c r="B89" s="5" t="s">
        <v>111</v>
      </c>
      <c r="C89" s="5" t="s">
        <v>110</v>
      </c>
      <c r="D89" s="8">
        <v>75</v>
      </c>
      <c r="E89" s="1">
        <v>40</v>
      </c>
      <c r="F89" s="1"/>
      <c r="G89" s="8">
        <f t="shared" si="1"/>
        <v>3000</v>
      </c>
    </row>
    <row r="90" spans="1:7" x14ac:dyDescent="0.25">
      <c r="A90" s="1">
        <v>90</v>
      </c>
      <c r="B90" s="5" t="s">
        <v>113</v>
      </c>
      <c r="C90" s="5" t="s">
        <v>112</v>
      </c>
      <c r="D90" s="8">
        <v>25</v>
      </c>
      <c r="E90" s="1">
        <v>40</v>
      </c>
      <c r="F90" s="1"/>
      <c r="G90" s="8">
        <f t="shared" si="1"/>
        <v>1000</v>
      </c>
    </row>
    <row r="91" spans="1:7" x14ac:dyDescent="0.25">
      <c r="A91" s="1">
        <v>91</v>
      </c>
      <c r="B91" s="5" t="s">
        <v>48</v>
      </c>
      <c r="C91" s="5" t="s">
        <v>114</v>
      </c>
      <c r="D91" s="8">
        <v>1960</v>
      </c>
      <c r="E91" s="1">
        <v>5</v>
      </c>
      <c r="F91" s="1"/>
      <c r="G91" s="8">
        <f t="shared" si="1"/>
        <v>9800</v>
      </c>
    </row>
    <row r="92" spans="1:7" x14ac:dyDescent="0.25">
      <c r="A92" s="1">
        <v>92</v>
      </c>
      <c r="B92" s="5" t="s">
        <v>48</v>
      </c>
      <c r="C92" s="5" t="s">
        <v>279</v>
      </c>
      <c r="D92" s="8">
        <v>980</v>
      </c>
      <c r="E92" s="1">
        <v>10</v>
      </c>
      <c r="F92" s="1"/>
      <c r="G92" s="8">
        <f t="shared" si="1"/>
        <v>9800</v>
      </c>
    </row>
    <row r="93" spans="1:7" x14ac:dyDescent="0.25">
      <c r="A93" s="1">
        <v>93</v>
      </c>
      <c r="B93" s="5" t="s">
        <v>187</v>
      </c>
      <c r="C93" s="5" t="s">
        <v>188</v>
      </c>
      <c r="D93" s="8">
        <v>400</v>
      </c>
      <c r="E93" s="1"/>
      <c r="F93" s="1"/>
      <c r="G93" s="8">
        <f t="shared" si="1"/>
        <v>0</v>
      </c>
    </row>
    <row r="94" spans="1:7" x14ac:dyDescent="0.25">
      <c r="A94" s="1">
        <v>94</v>
      </c>
      <c r="B94" s="5" t="s">
        <v>278</v>
      </c>
      <c r="C94" s="5" t="s">
        <v>277</v>
      </c>
      <c r="D94" s="8">
        <v>580</v>
      </c>
      <c r="E94" s="1"/>
      <c r="F94" s="1"/>
      <c r="G94" s="8">
        <f t="shared" si="1"/>
        <v>0</v>
      </c>
    </row>
    <row r="95" spans="1:7" x14ac:dyDescent="0.25">
      <c r="A95" s="1">
        <v>95</v>
      </c>
      <c r="B95" s="5" t="s">
        <v>190</v>
      </c>
      <c r="C95" s="5" t="s">
        <v>280</v>
      </c>
      <c r="D95" s="8">
        <v>60</v>
      </c>
      <c r="E95" s="1">
        <v>20</v>
      </c>
      <c r="F95" s="1"/>
      <c r="G95" s="8">
        <f t="shared" si="1"/>
        <v>1200</v>
      </c>
    </row>
    <row r="96" spans="1:7" x14ac:dyDescent="0.25">
      <c r="A96" s="1">
        <v>96</v>
      </c>
      <c r="B96" s="5" t="s">
        <v>191</v>
      </c>
      <c r="C96" s="5" t="s">
        <v>282</v>
      </c>
      <c r="D96" s="8">
        <v>49</v>
      </c>
      <c r="E96" s="1">
        <v>20</v>
      </c>
      <c r="F96" s="1"/>
      <c r="G96" s="8">
        <f t="shared" si="1"/>
        <v>980</v>
      </c>
    </row>
    <row r="97" spans="1:8" x14ac:dyDescent="0.25">
      <c r="A97" s="1">
        <v>97</v>
      </c>
      <c r="B97" s="5" t="s">
        <v>191</v>
      </c>
      <c r="C97" s="5" t="s">
        <v>281</v>
      </c>
      <c r="D97" s="8">
        <v>159</v>
      </c>
      <c r="E97" s="1"/>
      <c r="F97" s="1"/>
      <c r="G97" s="8">
        <f t="shared" si="1"/>
        <v>0</v>
      </c>
    </row>
    <row r="98" spans="1:8" x14ac:dyDescent="0.25">
      <c r="A98" s="1">
        <v>99</v>
      </c>
      <c r="B98" s="5" t="s">
        <v>22</v>
      </c>
      <c r="C98" s="5" t="s">
        <v>284</v>
      </c>
      <c r="D98" s="8">
        <v>2050</v>
      </c>
      <c r="E98" s="1">
        <v>20</v>
      </c>
      <c r="F98" s="1"/>
      <c r="G98" s="8">
        <f t="shared" si="1"/>
        <v>41000</v>
      </c>
    </row>
    <row r="99" spans="1:8" x14ac:dyDescent="0.25">
      <c r="A99" s="1">
        <v>101</v>
      </c>
      <c r="B99" s="5" t="s">
        <v>22</v>
      </c>
      <c r="C99" s="5" t="s">
        <v>283</v>
      </c>
      <c r="D99" s="8">
        <v>999</v>
      </c>
      <c r="E99" s="1"/>
      <c r="F99" s="1"/>
      <c r="G99" s="8">
        <f t="shared" si="1"/>
        <v>0</v>
      </c>
    </row>
    <row r="100" spans="1:8" x14ac:dyDescent="0.25">
      <c r="A100" s="1">
        <v>102</v>
      </c>
      <c r="B100" s="5" t="s">
        <v>23</v>
      </c>
      <c r="C100" s="5" t="s">
        <v>195</v>
      </c>
      <c r="D100" s="8">
        <v>43</v>
      </c>
      <c r="E100" s="1">
        <v>40</v>
      </c>
      <c r="F100" s="1"/>
      <c r="G100" s="8">
        <f t="shared" si="1"/>
        <v>1720</v>
      </c>
    </row>
    <row r="101" spans="1:8" x14ac:dyDescent="0.25">
      <c r="A101" s="1">
        <v>103</v>
      </c>
      <c r="B101" s="5" t="s">
        <v>23</v>
      </c>
      <c r="C101" s="5" t="s">
        <v>196</v>
      </c>
      <c r="D101" s="8">
        <v>79</v>
      </c>
      <c r="E101" s="1">
        <v>40</v>
      </c>
      <c r="F101" s="1"/>
      <c r="G101" s="8">
        <f t="shared" si="1"/>
        <v>3160</v>
      </c>
    </row>
    <row r="102" spans="1:8" x14ac:dyDescent="0.25">
      <c r="A102" s="1">
        <v>104</v>
      </c>
      <c r="B102" s="5" t="s">
        <v>139</v>
      </c>
      <c r="C102" s="5" t="s">
        <v>138</v>
      </c>
      <c r="D102" s="8">
        <v>45</v>
      </c>
      <c r="E102" s="1">
        <v>40</v>
      </c>
      <c r="F102" s="1"/>
      <c r="G102" s="8">
        <f t="shared" si="1"/>
        <v>1800</v>
      </c>
    </row>
    <row r="103" spans="1:8" x14ac:dyDescent="0.25">
      <c r="A103" s="1">
        <v>105</v>
      </c>
      <c r="B103" s="5" t="s">
        <v>137</v>
      </c>
      <c r="C103" s="5" t="s">
        <v>29</v>
      </c>
      <c r="D103" s="8">
        <v>21</v>
      </c>
      <c r="E103" s="1"/>
      <c r="F103" s="1"/>
      <c r="G103" s="8">
        <f t="shared" si="1"/>
        <v>0</v>
      </c>
    </row>
    <row r="104" spans="1:8" x14ac:dyDescent="0.25">
      <c r="A104" s="1">
        <v>106</v>
      </c>
      <c r="B104" s="6" t="s">
        <v>129</v>
      </c>
      <c r="C104" s="6" t="s">
        <v>130</v>
      </c>
      <c r="D104" s="8">
        <v>3499</v>
      </c>
      <c r="E104" s="1">
        <v>2</v>
      </c>
      <c r="F104" s="1"/>
      <c r="G104" s="8">
        <f t="shared" si="1"/>
        <v>6998</v>
      </c>
    </row>
    <row r="105" spans="1:8" x14ac:dyDescent="0.25">
      <c r="A105" s="1">
        <v>107</v>
      </c>
      <c r="B105" s="5" t="s">
        <v>132</v>
      </c>
      <c r="C105" s="5" t="s">
        <v>131</v>
      </c>
      <c r="D105" s="8">
        <v>125</v>
      </c>
      <c r="E105" s="1">
        <v>10</v>
      </c>
      <c r="F105" s="1"/>
      <c r="G105" s="8">
        <f t="shared" si="1"/>
        <v>1250</v>
      </c>
    </row>
    <row r="106" spans="1:8" x14ac:dyDescent="0.25">
      <c r="A106" s="1">
        <v>108</v>
      </c>
      <c r="B106" s="5" t="s">
        <v>133</v>
      </c>
      <c r="C106" s="5" t="s">
        <v>134</v>
      </c>
      <c r="D106" s="8">
        <v>135</v>
      </c>
      <c r="E106" s="1"/>
      <c r="F106" s="1"/>
      <c r="G106" s="8">
        <f t="shared" si="1"/>
        <v>0</v>
      </c>
    </row>
    <row r="107" spans="1:8" x14ac:dyDescent="0.25">
      <c r="A107" s="1">
        <v>109</v>
      </c>
      <c r="B107" s="5" t="s">
        <v>49</v>
      </c>
      <c r="C107" s="5" t="s">
        <v>135</v>
      </c>
      <c r="D107" s="8">
        <v>220</v>
      </c>
      <c r="E107" s="1"/>
      <c r="F107" s="1"/>
      <c r="G107" s="8">
        <f t="shared" si="1"/>
        <v>0</v>
      </c>
    </row>
    <row r="108" spans="1:8" x14ac:dyDescent="0.25">
      <c r="A108" s="1">
        <v>110</v>
      </c>
      <c r="B108" s="5" t="s">
        <v>50</v>
      </c>
      <c r="C108" s="5" t="s">
        <v>136</v>
      </c>
      <c r="D108" s="8">
        <v>149</v>
      </c>
      <c r="E108" s="1">
        <v>20</v>
      </c>
      <c r="F108" s="1"/>
      <c r="G108" s="8">
        <f t="shared" si="1"/>
        <v>2980</v>
      </c>
    </row>
    <row r="109" spans="1:8" x14ac:dyDescent="0.25">
      <c r="A109" s="1">
        <v>112</v>
      </c>
      <c r="B109" s="5" t="s">
        <v>264</v>
      </c>
      <c r="C109" s="5" t="s">
        <v>263</v>
      </c>
      <c r="D109" s="8">
        <v>5750</v>
      </c>
      <c r="E109" s="1">
        <v>40</v>
      </c>
      <c r="F109" s="1"/>
      <c r="G109" s="8">
        <f t="shared" si="1"/>
        <v>230000</v>
      </c>
    </row>
    <row r="110" spans="1:8" x14ac:dyDescent="0.25">
      <c r="A110" s="1">
        <v>113</v>
      </c>
      <c r="B110" s="5" t="s">
        <v>215</v>
      </c>
      <c r="C110" s="5" t="s">
        <v>216</v>
      </c>
      <c r="D110" s="12">
        <v>100</v>
      </c>
      <c r="E110" s="1"/>
      <c r="F110" s="11"/>
      <c r="G110" s="8">
        <f t="shared" si="1"/>
        <v>0</v>
      </c>
      <c r="H110" s="12"/>
    </row>
    <row r="111" spans="1:8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25"/>
      <c r="F111" s="25"/>
      <c r="G111" s="8">
        <f t="shared" si="1"/>
        <v>0</v>
      </c>
      <c r="H111" s="12"/>
    </row>
    <row r="112" spans="1:8" ht="30" x14ac:dyDescent="0.25">
      <c r="A112" s="1">
        <v>115</v>
      </c>
      <c r="B112" s="5" t="s">
        <v>218</v>
      </c>
      <c r="C112" s="21" t="s">
        <v>286</v>
      </c>
      <c r="D112" s="12">
        <v>419</v>
      </c>
      <c r="E112" s="25">
        <v>10</v>
      </c>
      <c r="F112" s="25"/>
      <c r="G112" s="8">
        <f t="shared" si="1"/>
        <v>4190</v>
      </c>
      <c r="H112" s="12"/>
    </row>
    <row r="113" spans="1:8" ht="30" x14ac:dyDescent="0.25">
      <c r="A113" s="1"/>
      <c r="B113" s="5" t="s">
        <v>218</v>
      </c>
      <c r="C113" s="21" t="s">
        <v>287</v>
      </c>
      <c r="D113" s="12">
        <v>299</v>
      </c>
      <c r="E113" s="25"/>
      <c r="F113" s="25"/>
      <c r="G113" s="8">
        <f t="shared" si="1"/>
        <v>0</v>
      </c>
      <c r="H113" s="12"/>
    </row>
    <row r="114" spans="1:8" ht="30" x14ac:dyDescent="0.25">
      <c r="A114" s="1"/>
      <c r="B114" s="5" t="s">
        <v>218</v>
      </c>
      <c r="C114" s="21" t="s">
        <v>288</v>
      </c>
      <c r="D114" s="12">
        <v>600</v>
      </c>
      <c r="E114" s="25">
        <v>40</v>
      </c>
      <c r="F114" s="25"/>
      <c r="G114" s="8">
        <f t="shared" si="1"/>
        <v>24000</v>
      </c>
      <c r="H114" s="12"/>
    </row>
    <row r="115" spans="1:8" x14ac:dyDescent="0.25">
      <c r="A115" s="1">
        <v>116</v>
      </c>
      <c r="B115" s="5" t="s">
        <v>219</v>
      </c>
      <c r="C115" s="21" t="s">
        <v>289</v>
      </c>
      <c r="D115" s="12">
        <v>58</v>
      </c>
      <c r="E115" s="25">
        <v>40</v>
      </c>
      <c r="F115" s="25"/>
      <c r="G115" s="8">
        <f t="shared" si="1"/>
        <v>2320</v>
      </c>
      <c r="H115" s="12"/>
    </row>
    <row r="116" spans="1:8" x14ac:dyDescent="0.25">
      <c r="A116" s="1">
        <v>117</v>
      </c>
      <c r="B116" s="5" t="s">
        <v>220</v>
      </c>
      <c r="C116" s="21" t="s">
        <v>290</v>
      </c>
      <c r="D116" s="12">
        <v>35</v>
      </c>
      <c r="E116" s="25">
        <v>40</v>
      </c>
      <c r="F116" s="25"/>
      <c r="G116" s="8">
        <f t="shared" si="1"/>
        <v>1400</v>
      </c>
      <c r="H116" s="12"/>
    </row>
    <row r="117" spans="1:8" x14ac:dyDescent="0.25">
      <c r="A117" s="1">
        <v>118</v>
      </c>
      <c r="B117" s="5" t="s">
        <v>221</v>
      </c>
      <c r="C117" s="21" t="s">
        <v>222</v>
      </c>
      <c r="D117" s="12">
        <v>99</v>
      </c>
      <c r="E117" s="25"/>
      <c r="F117" s="25"/>
      <c r="G117" s="8">
        <f t="shared" si="1"/>
        <v>0</v>
      </c>
      <c r="H117" s="12"/>
    </row>
    <row r="118" spans="1:8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25"/>
      <c r="F118" s="25"/>
      <c r="G118" s="8">
        <f t="shared" si="1"/>
        <v>0</v>
      </c>
      <c r="H118" s="12"/>
    </row>
    <row r="119" spans="1:8" x14ac:dyDescent="0.25">
      <c r="A119" s="1">
        <v>120</v>
      </c>
      <c r="B119" s="5" t="s">
        <v>223</v>
      </c>
      <c r="C119" s="21" t="s">
        <v>224</v>
      </c>
      <c r="D119" s="12">
        <v>36</v>
      </c>
      <c r="E119" s="25">
        <v>40</v>
      </c>
      <c r="F119" s="25"/>
      <c r="G119" s="8">
        <f t="shared" si="1"/>
        <v>1440</v>
      </c>
      <c r="H119" s="12"/>
    </row>
    <row r="120" spans="1:8" x14ac:dyDescent="0.25">
      <c r="A120" s="1">
        <v>121</v>
      </c>
      <c r="B120" s="5" t="s">
        <v>223</v>
      </c>
      <c r="C120" s="21" t="s">
        <v>225</v>
      </c>
      <c r="D120" s="12">
        <v>14</v>
      </c>
      <c r="E120" s="25">
        <v>40</v>
      </c>
      <c r="F120" s="25"/>
      <c r="G120" s="8">
        <f>D120*E120</f>
        <v>560</v>
      </c>
      <c r="H120" s="12"/>
    </row>
    <row r="121" spans="1:8" x14ac:dyDescent="0.25">
      <c r="A121" s="1">
        <v>122</v>
      </c>
      <c r="B121" s="5" t="s">
        <v>223</v>
      </c>
      <c r="C121" s="21" t="s">
        <v>292</v>
      </c>
      <c r="D121" s="12">
        <v>18</v>
      </c>
      <c r="F121" s="25"/>
      <c r="G121" s="8">
        <f>D121*E120</f>
        <v>720</v>
      </c>
      <c r="H121" s="12"/>
    </row>
    <row r="122" spans="1:8" x14ac:dyDescent="0.25">
      <c r="A122" s="1">
        <v>123</v>
      </c>
      <c r="B122" s="5" t="s">
        <v>226</v>
      </c>
      <c r="C122" s="21" t="s">
        <v>293</v>
      </c>
      <c r="D122" s="12">
        <v>81</v>
      </c>
      <c r="E122" s="25"/>
      <c r="F122" s="25"/>
      <c r="G122" s="8">
        <f t="shared" si="1"/>
        <v>0</v>
      </c>
      <c r="H122" s="12"/>
    </row>
    <row r="123" spans="1:8" x14ac:dyDescent="0.25">
      <c r="A123" s="1">
        <v>124</v>
      </c>
      <c r="B123" s="5" t="s">
        <v>227</v>
      </c>
      <c r="C123" s="21" t="s">
        <v>228</v>
      </c>
      <c r="D123" s="12">
        <v>62</v>
      </c>
      <c r="E123" s="25"/>
      <c r="F123" s="25"/>
      <c r="G123" s="8">
        <f t="shared" si="1"/>
        <v>0</v>
      </c>
      <c r="H123" s="12"/>
    </row>
    <row r="124" spans="1:8" x14ac:dyDescent="0.25">
      <c r="A124" s="1">
        <v>125</v>
      </c>
      <c r="B124" s="5" t="s">
        <v>227</v>
      </c>
      <c r="C124" s="21" t="s">
        <v>229</v>
      </c>
      <c r="D124" s="12">
        <v>73</v>
      </c>
      <c r="E124" s="25"/>
      <c r="F124" s="25"/>
      <c r="G124" s="8">
        <f t="shared" si="1"/>
        <v>0</v>
      </c>
      <c r="H124" s="12"/>
    </row>
    <row r="125" spans="1:8" x14ac:dyDescent="0.25">
      <c r="A125" s="1">
        <v>126</v>
      </c>
      <c r="B125" s="5" t="s">
        <v>227</v>
      </c>
      <c r="C125" s="21" t="s">
        <v>230</v>
      </c>
      <c r="D125" s="12">
        <v>73</v>
      </c>
      <c r="E125" s="25"/>
      <c r="F125" s="25"/>
      <c r="G125" s="8">
        <f t="shared" si="1"/>
        <v>0</v>
      </c>
      <c r="H125" s="12"/>
    </row>
    <row r="126" spans="1:8" x14ac:dyDescent="0.25">
      <c r="A126" s="1">
        <v>127</v>
      </c>
      <c r="B126" s="5" t="s">
        <v>227</v>
      </c>
      <c r="C126" s="21" t="s">
        <v>231</v>
      </c>
      <c r="D126" s="12">
        <v>73</v>
      </c>
      <c r="E126" s="25"/>
      <c r="F126" s="25"/>
      <c r="G126" s="8">
        <f t="shared" si="1"/>
        <v>0</v>
      </c>
      <c r="H126" s="12"/>
    </row>
    <row r="127" spans="1:8" ht="14.25" customHeight="1" x14ac:dyDescent="0.25">
      <c r="A127" s="1">
        <v>128</v>
      </c>
      <c r="B127" s="5" t="s">
        <v>232</v>
      </c>
      <c r="C127" s="5" t="s">
        <v>233</v>
      </c>
      <c r="D127" s="12">
        <v>22</v>
      </c>
      <c r="E127" s="25">
        <v>20</v>
      </c>
      <c r="F127" s="25"/>
      <c r="G127" s="8">
        <f t="shared" si="1"/>
        <v>440</v>
      </c>
      <c r="H127" s="12"/>
    </row>
    <row r="128" spans="1:8" x14ac:dyDescent="0.25">
      <c r="A128" s="1">
        <v>129</v>
      </c>
      <c r="B128" s="21" t="s">
        <v>234</v>
      </c>
      <c r="C128" s="21" t="s">
        <v>294</v>
      </c>
      <c r="D128" s="12">
        <v>575</v>
      </c>
      <c r="E128" s="25">
        <v>10</v>
      </c>
      <c r="F128" s="25"/>
      <c r="G128" s="8">
        <f t="shared" si="1"/>
        <v>5750</v>
      </c>
      <c r="H128" s="12"/>
    </row>
    <row r="129" spans="1:8" x14ac:dyDescent="0.25">
      <c r="A129" s="1">
        <v>131</v>
      </c>
      <c r="B129" s="5" t="s">
        <v>234</v>
      </c>
      <c r="C129" s="21" t="s">
        <v>295</v>
      </c>
      <c r="D129" s="12">
        <v>120</v>
      </c>
      <c r="E129" s="25">
        <v>10</v>
      </c>
      <c r="F129" s="25"/>
      <c r="G129" s="8">
        <f t="shared" ref="G129:G140" si="2">D129*E129</f>
        <v>1200</v>
      </c>
      <c r="H129" s="12"/>
    </row>
    <row r="130" spans="1:8" x14ac:dyDescent="0.25">
      <c r="A130" s="1">
        <v>132</v>
      </c>
      <c r="B130" s="5" t="s">
        <v>235</v>
      </c>
      <c r="C130" s="21" t="s">
        <v>236</v>
      </c>
      <c r="D130" s="12">
        <v>69</v>
      </c>
      <c r="E130" s="25">
        <v>40</v>
      </c>
      <c r="F130" s="25"/>
      <c r="G130" s="8">
        <f t="shared" si="2"/>
        <v>2760</v>
      </c>
      <c r="H130" s="12"/>
    </row>
    <row r="131" spans="1:8" x14ac:dyDescent="0.25">
      <c r="A131" s="1">
        <v>135</v>
      </c>
      <c r="B131" s="5" t="s">
        <v>237</v>
      </c>
      <c r="C131" s="21" t="s">
        <v>299</v>
      </c>
      <c r="D131" s="12">
        <v>28</v>
      </c>
      <c r="E131" s="25"/>
      <c r="F131" s="25"/>
      <c r="G131" s="8">
        <f t="shared" si="2"/>
        <v>0</v>
      </c>
      <c r="H131" s="12"/>
    </row>
    <row r="132" spans="1:8" x14ac:dyDescent="0.25">
      <c r="A132" s="1">
        <v>136</v>
      </c>
      <c r="B132" s="5" t="s">
        <v>238</v>
      </c>
      <c r="C132" s="21" t="s">
        <v>238</v>
      </c>
      <c r="D132" s="12">
        <v>100</v>
      </c>
      <c r="E132" s="25"/>
      <c r="F132" s="25"/>
      <c r="G132" s="8">
        <f t="shared" si="2"/>
        <v>0</v>
      </c>
      <c r="H132" s="12"/>
    </row>
    <row r="133" spans="1:8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25">
        <v>40</v>
      </c>
      <c r="F133" s="25"/>
      <c r="G133" s="8">
        <f t="shared" si="2"/>
        <v>2280</v>
      </c>
      <c r="H133" s="12"/>
    </row>
    <row r="134" spans="1:8" x14ac:dyDescent="0.25">
      <c r="A134" s="1">
        <v>140</v>
      </c>
      <c r="B134" s="5" t="s">
        <v>241</v>
      </c>
      <c r="C134" s="5" t="s">
        <v>242</v>
      </c>
      <c r="D134" s="12">
        <v>24</v>
      </c>
      <c r="E134" s="25"/>
      <c r="F134" s="25"/>
      <c r="G134" s="8">
        <f t="shared" si="2"/>
        <v>0</v>
      </c>
      <c r="H134" s="12"/>
    </row>
    <row r="135" spans="1:8" x14ac:dyDescent="0.25">
      <c r="A135" s="1">
        <v>142</v>
      </c>
      <c r="B135" s="5" t="s">
        <v>243</v>
      </c>
      <c r="C135" s="21" t="s">
        <v>298</v>
      </c>
      <c r="D135" s="12">
        <v>106</v>
      </c>
      <c r="E135" s="25">
        <v>20</v>
      </c>
      <c r="F135" s="25"/>
      <c r="G135" s="8">
        <f t="shared" si="2"/>
        <v>2120</v>
      </c>
      <c r="H135" s="12"/>
    </row>
    <row r="136" spans="1:8" x14ac:dyDescent="0.25">
      <c r="A136" s="1">
        <v>144</v>
      </c>
      <c r="B136" s="5" t="s">
        <v>244</v>
      </c>
      <c r="C136" s="21" t="s">
        <v>245</v>
      </c>
      <c r="D136" s="12">
        <v>44</v>
      </c>
      <c r="E136" s="25"/>
      <c r="F136" s="25"/>
      <c r="G136" s="8">
        <f t="shared" si="2"/>
        <v>0</v>
      </c>
      <c r="H136" s="12"/>
    </row>
    <row r="137" spans="1:8" x14ac:dyDescent="0.25">
      <c r="A137" s="1">
        <v>145</v>
      </c>
      <c r="B137" s="5" t="s">
        <v>246</v>
      </c>
      <c r="C137" s="21" t="s">
        <v>296</v>
      </c>
      <c r="D137" s="12">
        <v>5</v>
      </c>
      <c r="E137" s="25"/>
      <c r="F137" s="25"/>
      <c r="G137" s="8">
        <f t="shared" si="2"/>
        <v>0</v>
      </c>
      <c r="H137" s="12"/>
    </row>
    <row r="138" spans="1:8" x14ac:dyDescent="0.25">
      <c r="A138" s="1">
        <v>147</v>
      </c>
      <c r="B138" s="5" t="s">
        <v>247</v>
      </c>
      <c r="C138" s="21" t="s">
        <v>297</v>
      </c>
      <c r="D138" s="12">
        <v>84</v>
      </c>
      <c r="E138" s="25">
        <v>10</v>
      </c>
      <c r="F138" s="25"/>
      <c r="G138" s="8">
        <f t="shared" si="2"/>
        <v>840</v>
      </c>
      <c r="H138" s="12"/>
    </row>
    <row r="139" spans="1:8" x14ac:dyDescent="0.25">
      <c r="A139" s="1">
        <v>148</v>
      </c>
      <c r="B139" s="5" t="s">
        <v>248</v>
      </c>
      <c r="C139" s="21" t="s">
        <v>300</v>
      </c>
      <c r="D139" s="12">
        <v>50</v>
      </c>
      <c r="E139" s="25"/>
      <c r="F139" s="25"/>
      <c r="G139" s="8">
        <f t="shared" si="2"/>
        <v>0</v>
      </c>
      <c r="H139" s="12"/>
    </row>
    <row r="140" spans="1:8" x14ac:dyDescent="0.25">
      <c r="A140" s="1">
        <v>149</v>
      </c>
      <c r="B140" s="5" t="s">
        <v>248</v>
      </c>
      <c r="C140" s="21" t="s">
        <v>301</v>
      </c>
      <c r="D140" s="12">
        <v>90</v>
      </c>
      <c r="E140" s="25"/>
      <c r="F140" s="25"/>
      <c r="G140" s="8">
        <f t="shared" si="2"/>
        <v>0</v>
      </c>
      <c r="H140" s="12"/>
    </row>
    <row r="141" spans="1:8" x14ac:dyDescent="0.25">
      <c r="C141" s="18"/>
      <c r="D141" s="12"/>
      <c r="E141" s="11"/>
      <c r="F141" s="11"/>
      <c r="G141" s="12"/>
    </row>
    <row r="142" spans="1:8" x14ac:dyDescent="0.25">
      <c r="C142" s="18"/>
      <c r="D142" s="12"/>
      <c r="E142" s="11"/>
      <c r="F142" s="11"/>
      <c r="G142" s="12"/>
    </row>
    <row r="143" spans="1:8" x14ac:dyDescent="0.25">
      <c r="C143" s="18"/>
      <c r="D143" s="12"/>
      <c r="E143" s="11"/>
      <c r="F143" s="11"/>
      <c r="G143" s="12"/>
    </row>
    <row r="144" spans="1:8" ht="23.25" x14ac:dyDescent="0.35">
      <c r="C144" s="13" t="s">
        <v>6</v>
      </c>
      <c r="D144" s="14">
        <f>SUM(D6:D140)</f>
        <v>46346.39</v>
      </c>
      <c r="E144" s="15" t="s">
        <v>266</v>
      </c>
      <c r="F144" s="15"/>
      <c r="G144" s="16">
        <f>SUM(G6:G140)</f>
        <v>1144053.7</v>
      </c>
    </row>
    <row r="146" spans="2:3" ht="45" x14ac:dyDescent="0.25">
      <c r="B146" s="6" t="s">
        <v>197</v>
      </c>
      <c r="C146" s="28" t="s">
        <v>249</v>
      </c>
    </row>
    <row r="147" spans="2:3" ht="30" x14ac:dyDescent="0.25">
      <c r="C147" s="28" t="s">
        <v>250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04F9-678A-4D5F-88EB-4F79349035E6}">
  <dimension ref="A1:CM147"/>
  <sheetViews>
    <sheetView zoomScale="90" zoomScaleNormal="90" workbookViewId="0">
      <selection activeCell="C19" sqref="C19"/>
    </sheetView>
  </sheetViews>
  <sheetFormatPr defaultRowHeight="15" x14ac:dyDescent="0.25"/>
  <cols>
    <col min="1" max="1" width="15" customWidth="1"/>
    <col min="2" max="2" width="38.42578125" style="6" customWidth="1"/>
    <col min="3" max="3" width="58.7109375" style="6" customWidth="1"/>
    <col min="4" max="4" width="17.42578125" customWidth="1"/>
    <col min="5" max="5" width="12.7109375" customWidth="1"/>
    <col min="6" max="6" width="14.7109375" customWidth="1"/>
    <col min="7" max="7" width="20" customWidth="1"/>
    <col min="8" max="8" width="17.85546875" customWidth="1"/>
    <col min="9" max="9" width="15.140625" customWidth="1"/>
  </cols>
  <sheetData>
    <row r="1" spans="1:91" ht="15" customHeight="1" x14ac:dyDescent="0.25">
      <c r="A1" s="173" t="s">
        <v>251</v>
      </c>
      <c r="B1" s="174"/>
      <c r="C1" s="174"/>
      <c r="D1" s="174"/>
      <c r="E1" s="174"/>
      <c r="F1" s="174"/>
      <c r="G1" s="174"/>
      <c r="H1" s="64"/>
    </row>
    <row r="2" spans="1:91" ht="15" customHeight="1" x14ac:dyDescent="0.25">
      <c r="A2" s="175"/>
      <c r="B2" s="176"/>
      <c r="C2" s="176"/>
      <c r="D2" s="176"/>
      <c r="E2" s="176"/>
      <c r="F2" s="176"/>
      <c r="G2" s="176"/>
      <c r="H2" s="65"/>
    </row>
    <row r="3" spans="1:91" ht="15" customHeight="1" x14ac:dyDescent="0.25">
      <c r="A3" s="175"/>
      <c r="B3" s="176"/>
      <c r="C3" s="176"/>
      <c r="D3" s="176"/>
      <c r="E3" s="176"/>
      <c r="F3" s="176"/>
      <c r="G3" s="176"/>
      <c r="H3" s="65"/>
    </row>
    <row r="4" spans="1:91" ht="15" customHeight="1" thickBot="1" x14ac:dyDescent="0.3">
      <c r="A4" s="177"/>
      <c r="B4" s="178"/>
      <c r="C4" s="178"/>
      <c r="D4" s="178"/>
      <c r="E4" s="178"/>
      <c r="F4" s="178"/>
      <c r="G4" s="178"/>
      <c r="H4" s="66"/>
    </row>
    <row r="5" spans="1:91" s="2" customFormat="1" ht="45" x14ac:dyDescent="0.25">
      <c r="A5" s="59" t="s">
        <v>4</v>
      </c>
      <c r="B5" s="60" t="s">
        <v>0</v>
      </c>
      <c r="C5" s="60" t="s">
        <v>1</v>
      </c>
      <c r="D5" s="59" t="s">
        <v>5</v>
      </c>
      <c r="E5" s="61" t="s">
        <v>306</v>
      </c>
      <c r="F5" s="62" t="s">
        <v>387</v>
      </c>
      <c r="G5" s="67" t="s">
        <v>313</v>
      </c>
      <c r="H5" s="63" t="s">
        <v>307</v>
      </c>
      <c r="I5" s="2" t="s">
        <v>315</v>
      </c>
    </row>
    <row r="6" spans="1:91" x14ac:dyDescent="0.25">
      <c r="A6" s="1">
        <v>1</v>
      </c>
      <c r="B6" s="5" t="s">
        <v>7</v>
      </c>
      <c r="C6" s="5" t="s">
        <v>185</v>
      </c>
      <c r="D6" s="8">
        <v>427</v>
      </c>
      <c r="E6" s="57">
        <f>Aviation!E6+Compliance!E6+'Secondary Plant_CS'!E6+'Live Line'!E6+'PWP '!E6+'Operations &amp; Maintenance'!E6</f>
        <v>664</v>
      </c>
      <c r="F6" s="1">
        <v>350</v>
      </c>
      <c r="G6" s="52">
        <f>D6*E6</f>
        <v>283528</v>
      </c>
      <c r="H6" s="8">
        <f>F6*D6</f>
        <v>149450</v>
      </c>
      <c r="I6" t="s">
        <v>319</v>
      </c>
    </row>
    <row r="7" spans="1:91" ht="23.25" customHeight="1" x14ac:dyDescent="0.25">
      <c r="A7" s="1">
        <v>2</v>
      </c>
      <c r="B7" s="5" t="s">
        <v>8</v>
      </c>
      <c r="C7" s="4" t="s">
        <v>184</v>
      </c>
      <c r="D7" s="8">
        <v>999</v>
      </c>
      <c r="E7" s="57">
        <f>Aviation!E7+Compliance!E7+'Secondary Plant_CS'!E7+'Live Line'!E7+'PWP '!E7+'Operations &amp; Maintenance'!E7</f>
        <v>220</v>
      </c>
      <c r="F7" s="1">
        <v>200</v>
      </c>
      <c r="G7" s="52">
        <f t="shared" ref="G7:G70" si="0">D7*E7</f>
        <v>219780</v>
      </c>
      <c r="H7" s="8">
        <f t="shared" ref="H7:H70" si="1">F7*D7</f>
        <v>199800</v>
      </c>
      <c r="I7" t="s">
        <v>320</v>
      </c>
    </row>
    <row r="8" spans="1:91" s="46" customFormat="1" x14ac:dyDescent="0.25">
      <c r="A8" s="42">
        <v>3</v>
      </c>
      <c r="B8" s="44" t="s">
        <v>140</v>
      </c>
      <c r="C8" s="44" t="s">
        <v>9</v>
      </c>
      <c r="D8" s="45">
        <v>549</v>
      </c>
      <c r="E8" s="58">
        <v>0</v>
      </c>
      <c r="F8" s="42">
        <v>0</v>
      </c>
      <c r="G8" s="53">
        <f t="shared" si="0"/>
        <v>0</v>
      </c>
      <c r="H8" s="45">
        <f t="shared" si="1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</row>
    <row r="9" spans="1:91" x14ac:dyDescent="0.25">
      <c r="A9" s="1">
        <v>4</v>
      </c>
      <c r="B9" s="5" t="s">
        <v>143</v>
      </c>
      <c r="C9" s="6" t="s">
        <v>145</v>
      </c>
      <c r="D9" s="8">
        <v>1250</v>
      </c>
      <c r="E9" s="57">
        <f>Aviation!E9+Compliance!E9+'Secondary Plant_CS'!E9+'Live Line'!E9+'PWP '!E9+'Operations &amp; Maintenance'!E9</f>
        <v>46</v>
      </c>
      <c r="F9" s="1">
        <v>20</v>
      </c>
      <c r="G9" s="52">
        <f t="shared" si="0"/>
        <v>57500</v>
      </c>
      <c r="H9" s="8">
        <f t="shared" si="1"/>
        <v>25000</v>
      </c>
      <c r="I9" t="s">
        <v>316</v>
      </c>
    </row>
    <row r="10" spans="1:91" x14ac:dyDescent="0.25">
      <c r="A10" s="1">
        <v>5</v>
      </c>
      <c r="B10" s="5" t="s">
        <v>311</v>
      </c>
      <c r="C10" s="6" t="s">
        <v>141</v>
      </c>
      <c r="D10" s="8">
        <v>1325</v>
      </c>
      <c r="E10" s="57">
        <f>Aviation!E10+Compliance!E10+'Secondary Plant_CS'!E10+'Live Line'!E10+'PWP '!E10+'Operations &amp; Maintenance'!E10</f>
        <v>76</v>
      </c>
      <c r="F10" s="1">
        <v>30</v>
      </c>
      <c r="G10" s="52">
        <f t="shared" si="0"/>
        <v>100700</v>
      </c>
      <c r="H10" s="8">
        <f t="shared" si="1"/>
        <v>39750</v>
      </c>
      <c r="I10" t="s">
        <v>317</v>
      </c>
    </row>
    <row r="11" spans="1:91" s="46" customFormat="1" x14ac:dyDescent="0.25">
      <c r="A11" s="42">
        <v>6</v>
      </c>
      <c r="B11" s="44" t="s">
        <v>140</v>
      </c>
      <c r="C11" s="47" t="s">
        <v>148</v>
      </c>
      <c r="D11" s="45">
        <v>1726</v>
      </c>
      <c r="E11" s="58">
        <f>Aviation!E11+Compliance!E11+'Secondary Plant_CS'!E11+'Live Line'!E11+'PWP '!E11+'Operations &amp; Maintenance'!E11</f>
        <v>45</v>
      </c>
      <c r="F11" s="42">
        <v>0</v>
      </c>
      <c r="G11" s="53">
        <f t="shared" si="0"/>
        <v>77670</v>
      </c>
      <c r="H11" s="45">
        <f t="shared" si="1"/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</row>
    <row r="12" spans="1:91" x14ac:dyDescent="0.25">
      <c r="A12" s="1">
        <v>7</v>
      </c>
      <c r="B12" s="5" t="s">
        <v>144</v>
      </c>
      <c r="C12" s="6" t="s">
        <v>142</v>
      </c>
      <c r="D12" s="8">
        <v>135</v>
      </c>
      <c r="E12" s="57">
        <f>Aviation!E12+Compliance!E12+'Secondary Plant_CS'!E12+'Live Line'!E12+'PWP '!E12+'Operations &amp; Maintenance'!E12</f>
        <v>88</v>
      </c>
      <c r="F12" s="1">
        <v>20</v>
      </c>
      <c r="G12" s="52">
        <f t="shared" si="0"/>
        <v>11880</v>
      </c>
      <c r="H12" s="8">
        <f t="shared" si="1"/>
        <v>2700</v>
      </c>
      <c r="I12" t="s">
        <v>318</v>
      </c>
    </row>
    <row r="13" spans="1:91" s="46" customFormat="1" x14ac:dyDescent="0.25">
      <c r="A13" s="42">
        <v>8</v>
      </c>
      <c r="B13" s="44" t="s">
        <v>147</v>
      </c>
      <c r="C13" s="47" t="s">
        <v>146</v>
      </c>
      <c r="D13" s="45">
        <v>79</v>
      </c>
      <c r="E13" s="58">
        <v>0</v>
      </c>
      <c r="F13" s="42"/>
      <c r="G13" s="53">
        <f t="shared" si="0"/>
        <v>0</v>
      </c>
      <c r="H13" s="45">
        <f t="shared" si="1"/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</row>
    <row r="14" spans="1:91" x14ac:dyDescent="0.25">
      <c r="A14" s="1">
        <v>9</v>
      </c>
      <c r="B14" s="5" t="s">
        <v>12</v>
      </c>
      <c r="C14" s="5" t="s">
        <v>150</v>
      </c>
      <c r="D14" s="8">
        <v>148</v>
      </c>
      <c r="E14" s="57">
        <f>Aviation!E14+Compliance!E14+'Secondary Plant_CS'!E14+'Live Line'!E14+'PWP '!E14+'Operations &amp; Maintenance'!E14</f>
        <v>313</v>
      </c>
      <c r="F14" s="1">
        <v>50</v>
      </c>
      <c r="G14" s="52">
        <f t="shared" si="0"/>
        <v>46324</v>
      </c>
      <c r="H14" s="8">
        <f t="shared" si="1"/>
        <v>7400</v>
      </c>
      <c r="I14" t="s">
        <v>321</v>
      </c>
    </row>
    <row r="15" spans="1:91" x14ac:dyDescent="0.25">
      <c r="A15" s="1">
        <v>10</v>
      </c>
      <c r="B15" s="5" t="s">
        <v>12</v>
      </c>
      <c r="C15" s="5" t="s">
        <v>171</v>
      </c>
      <c r="D15" s="8">
        <v>239</v>
      </c>
      <c r="E15" s="57">
        <f>Aviation!E15+Compliance!E15+'Secondary Plant_CS'!E15+'Live Line'!E15+'PWP '!E15+'Operations &amp; Maintenance'!E15</f>
        <v>285</v>
      </c>
      <c r="F15" s="1">
        <v>50</v>
      </c>
      <c r="G15" s="52">
        <f t="shared" si="0"/>
        <v>68115</v>
      </c>
      <c r="H15" s="8">
        <f t="shared" si="1"/>
        <v>11950</v>
      </c>
      <c r="I15" s="68"/>
    </row>
    <row r="16" spans="1:91" x14ac:dyDescent="0.25">
      <c r="A16" s="1">
        <v>11</v>
      </c>
      <c r="B16" s="5" t="s">
        <v>149</v>
      </c>
      <c r="C16" s="5" t="s">
        <v>162</v>
      </c>
      <c r="D16" s="8">
        <v>29</v>
      </c>
      <c r="E16" s="57">
        <f>Aviation!E16+Compliance!E16+'Secondary Plant_CS'!E16+'Live Line'!E16+'PWP '!E16+'Operations &amp; Maintenance'!E16</f>
        <v>298</v>
      </c>
      <c r="F16" s="1">
        <v>20</v>
      </c>
      <c r="G16" s="52">
        <f t="shared" si="0"/>
        <v>8642</v>
      </c>
      <c r="H16" s="8">
        <f t="shared" si="1"/>
        <v>580</v>
      </c>
      <c r="I16" t="s">
        <v>322</v>
      </c>
    </row>
    <row r="17" spans="1:91" x14ac:dyDescent="0.25">
      <c r="A17" s="1">
        <v>12</v>
      </c>
      <c r="B17" s="5" t="s">
        <v>149</v>
      </c>
      <c r="C17" s="5" t="s">
        <v>165</v>
      </c>
      <c r="D17" s="8">
        <v>39</v>
      </c>
      <c r="E17" s="57">
        <f>Aviation!E17+Compliance!E17+'Secondary Plant_CS'!E17+'Live Line'!E17+'PWP '!E17+'Operations &amp; Maintenance'!E17</f>
        <v>225</v>
      </c>
      <c r="F17" s="1">
        <v>50</v>
      </c>
      <c r="G17" s="52">
        <f t="shared" si="0"/>
        <v>8775</v>
      </c>
      <c r="H17" s="8">
        <f t="shared" si="1"/>
        <v>1950</v>
      </c>
      <c r="I17" t="s">
        <v>323</v>
      </c>
    </row>
    <row r="18" spans="1:91" x14ac:dyDescent="0.25">
      <c r="A18" s="1">
        <v>13</v>
      </c>
      <c r="B18" s="5" t="s">
        <v>149</v>
      </c>
      <c r="C18" s="5" t="s">
        <v>166</v>
      </c>
      <c r="D18" s="8">
        <v>54</v>
      </c>
      <c r="E18" s="57">
        <f>Aviation!E18+Compliance!E18+'Secondary Plant_CS'!E18+'Live Line'!E18+'PWP '!E18+'Operations &amp; Maintenance'!E18</f>
        <v>150</v>
      </c>
      <c r="F18" s="1">
        <v>50</v>
      </c>
      <c r="G18" s="52">
        <f t="shared" si="0"/>
        <v>8100</v>
      </c>
      <c r="H18" s="8">
        <f t="shared" si="1"/>
        <v>2700</v>
      </c>
      <c r="I18" t="s">
        <v>324</v>
      </c>
    </row>
    <row r="19" spans="1:91" x14ac:dyDescent="0.25">
      <c r="A19" s="1">
        <v>14</v>
      </c>
      <c r="B19" s="5" t="s">
        <v>149</v>
      </c>
      <c r="C19" s="6" t="s">
        <v>252</v>
      </c>
      <c r="D19" s="27">
        <v>115.9</v>
      </c>
      <c r="E19" s="57">
        <f>Aviation!E19+Compliance!E19+'Secondary Plant_CS'!E19+'Live Line'!E19+'PWP '!E19+'Operations &amp; Maintenance'!E19</f>
        <v>230</v>
      </c>
      <c r="F19" s="1">
        <v>50</v>
      </c>
      <c r="G19" s="52">
        <f t="shared" si="0"/>
        <v>26657</v>
      </c>
      <c r="H19" s="8">
        <f t="shared" si="1"/>
        <v>5795</v>
      </c>
      <c r="I19" s="68"/>
    </row>
    <row r="20" spans="1:91" x14ac:dyDescent="0.25">
      <c r="A20" s="1">
        <v>15</v>
      </c>
      <c r="B20" s="5" t="s">
        <v>163</v>
      </c>
      <c r="C20" s="17" t="s">
        <v>167</v>
      </c>
      <c r="D20" s="8">
        <v>149</v>
      </c>
      <c r="E20" s="57">
        <f>Aviation!E20+Compliance!E20+'Secondary Plant_CS'!E20+'Live Line'!E20+'PWP '!E20+'Operations &amp; Maintenance'!E20</f>
        <v>240</v>
      </c>
      <c r="F20" s="1">
        <v>50</v>
      </c>
      <c r="G20" s="52">
        <f t="shared" si="0"/>
        <v>35760</v>
      </c>
      <c r="H20" s="8">
        <f t="shared" si="1"/>
        <v>7450</v>
      </c>
      <c r="I20" t="s">
        <v>325</v>
      </c>
    </row>
    <row r="21" spans="1:91" x14ac:dyDescent="0.25">
      <c r="A21" s="1">
        <v>16</v>
      </c>
      <c r="B21" s="5" t="s">
        <v>163</v>
      </c>
      <c r="C21" s="6" t="s">
        <v>168</v>
      </c>
      <c r="D21" s="8">
        <v>173</v>
      </c>
      <c r="E21" s="57">
        <f>Aviation!E21+Compliance!E21+'Secondary Plant_CS'!E21+'Live Line'!E21+'PWP '!E21+'Operations &amp; Maintenance'!E21</f>
        <v>130</v>
      </c>
      <c r="F21" s="1">
        <v>50</v>
      </c>
      <c r="G21" s="52">
        <f t="shared" si="0"/>
        <v>22490</v>
      </c>
      <c r="H21" s="8">
        <f t="shared" si="1"/>
        <v>8650</v>
      </c>
      <c r="I21" t="s">
        <v>326</v>
      </c>
    </row>
    <row r="22" spans="1:91" x14ac:dyDescent="0.25">
      <c r="A22" s="1">
        <v>17</v>
      </c>
      <c r="B22" s="3" t="s">
        <v>15</v>
      </c>
      <c r="C22" s="5" t="s">
        <v>328</v>
      </c>
      <c r="D22" s="8">
        <v>49</v>
      </c>
      <c r="E22" s="57">
        <f>Aviation!E22+Compliance!E22+'Secondary Plant_CS'!E22+'Live Line'!E22+'PWP '!E22+'Operations &amp; Maintenance'!E22</f>
        <v>170</v>
      </c>
      <c r="F22" s="1">
        <v>50</v>
      </c>
      <c r="G22" s="52">
        <f t="shared" si="0"/>
        <v>8330</v>
      </c>
      <c r="H22" s="8">
        <f t="shared" si="1"/>
        <v>2450</v>
      </c>
      <c r="I22" t="s">
        <v>327</v>
      </c>
    </row>
    <row r="23" spans="1:91" x14ac:dyDescent="0.25">
      <c r="A23" s="1">
        <v>18</v>
      </c>
      <c r="B23" s="5" t="s">
        <v>121</v>
      </c>
      <c r="C23" s="6" t="s">
        <v>123</v>
      </c>
      <c r="D23" s="8">
        <v>229</v>
      </c>
      <c r="E23" s="57">
        <f>Aviation!E23+Compliance!E23+'Secondary Plant_CS'!E23+'Live Line'!E23+'PWP '!E23+'Operations &amp; Maintenance'!E23</f>
        <v>117</v>
      </c>
      <c r="F23" s="1">
        <v>20</v>
      </c>
      <c r="G23" s="52">
        <f t="shared" si="0"/>
        <v>26793</v>
      </c>
      <c r="H23" s="8">
        <f t="shared" si="1"/>
        <v>4580</v>
      </c>
      <c r="I23" t="s">
        <v>329</v>
      </c>
    </row>
    <row r="24" spans="1:91" x14ac:dyDescent="0.25">
      <c r="A24" s="1">
        <v>19</v>
      </c>
      <c r="B24" s="5" t="s">
        <v>121</v>
      </c>
      <c r="C24" s="6" t="s">
        <v>125</v>
      </c>
      <c r="D24" s="8">
        <v>1099</v>
      </c>
      <c r="E24" s="57">
        <f>Aviation!E24+Compliance!E24+'Secondary Plant_CS'!E24+'Live Line'!E24+'PWP '!E24+'Operations &amp; Maintenance'!E24</f>
        <v>67</v>
      </c>
      <c r="F24" s="1">
        <v>20</v>
      </c>
      <c r="G24" s="52">
        <f t="shared" si="0"/>
        <v>73633</v>
      </c>
      <c r="H24" s="8">
        <f t="shared" si="1"/>
        <v>21980</v>
      </c>
      <c r="I24" t="s">
        <v>330</v>
      </c>
    </row>
    <row r="25" spans="1:91" s="46" customFormat="1" x14ac:dyDescent="0.25">
      <c r="A25" s="42">
        <v>20</v>
      </c>
      <c r="B25" s="44" t="s">
        <v>127</v>
      </c>
      <c r="C25" s="44" t="s">
        <v>126</v>
      </c>
      <c r="D25" s="45">
        <v>2499</v>
      </c>
      <c r="E25" s="58">
        <f>Aviation!E25+Compliance!E25+'Secondary Plant_CS'!E25+'Live Line'!E25+'PWP '!E25+'Operations &amp; Maintenance'!E25</f>
        <v>97</v>
      </c>
      <c r="F25" s="42"/>
      <c r="G25" s="53">
        <f t="shared" si="0"/>
        <v>242403</v>
      </c>
      <c r="H25" s="45">
        <f t="shared" si="1"/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x14ac:dyDescent="0.25">
      <c r="A26" s="1">
        <v>21</v>
      </c>
      <c r="B26" s="5" t="s">
        <v>122</v>
      </c>
      <c r="C26" s="5" t="s">
        <v>128</v>
      </c>
      <c r="D26" s="8">
        <v>599</v>
      </c>
      <c r="E26" s="57">
        <v>35</v>
      </c>
      <c r="F26" s="1">
        <v>200</v>
      </c>
      <c r="G26" s="52">
        <f t="shared" si="0"/>
        <v>20965</v>
      </c>
      <c r="H26" s="8">
        <f t="shared" si="1"/>
        <v>119800</v>
      </c>
      <c r="I26" t="s">
        <v>331</v>
      </c>
    </row>
    <row r="27" spans="1:91" s="46" customFormat="1" x14ac:dyDescent="0.25">
      <c r="A27" s="42">
        <v>22</v>
      </c>
      <c r="B27" s="44" t="s">
        <v>10</v>
      </c>
      <c r="C27" s="44" t="s">
        <v>30</v>
      </c>
      <c r="D27" s="45">
        <v>54</v>
      </c>
      <c r="E27" s="58">
        <v>0</v>
      </c>
      <c r="F27" s="42">
        <v>0</v>
      </c>
      <c r="G27" s="53">
        <f t="shared" si="0"/>
        <v>0</v>
      </c>
      <c r="H27" s="45">
        <f t="shared" si="1"/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x14ac:dyDescent="0.25">
      <c r="A28" s="1">
        <v>23</v>
      </c>
      <c r="B28" s="5" t="s">
        <v>11</v>
      </c>
      <c r="C28" s="5" t="s">
        <v>31</v>
      </c>
      <c r="D28" s="8">
        <v>35</v>
      </c>
      <c r="E28" s="57">
        <f>Aviation!E28+Compliance!E28+'Secondary Plant_CS'!E28+'Live Line'!E28+'PWP '!E28+'Operations &amp; Maintenance'!E28</f>
        <v>315</v>
      </c>
      <c r="F28" s="1">
        <v>220</v>
      </c>
      <c r="G28" s="52">
        <f t="shared" si="0"/>
        <v>11025</v>
      </c>
      <c r="H28" s="8">
        <f t="shared" si="1"/>
        <v>7700</v>
      </c>
      <c r="I28" t="s">
        <v>332</v>
      </c>
    </row>
    <row r="29" spans="1:91" x14ac:dyDescent="0.25">
      <c r="A29" s="1">
        <v>24</v>
      </c>
      <c r="B29" s="5" t="s">
        <v>51</v>
      </c>
      <c r="C29" s="5" t="s">
        <v>183</v>
      </c>
      <c r="D29" s="8">
        <v>23.99</v>
      </c>
      <c r="E29" s="57">
        <f>Aviation!E29+Compliance!E29+'Secondary Plant_CS'!E29+'Live Line'!E29+'PWP '!E29+'Operations &amp; Maintenance'!E29</f>
        <v>329</v>
      </c>
      <c r="F29" s="1">
        <v>220</v>
      </c>
      <c r="G29" s="52">
        <f t="shared" si="0"/>
        <v>7892.7099999999991</v>
      </c>
      <c r="H29" s="8">
        <f t="shared" si="1"/>
        <v>5277.7999999999993</v>
      </c>
      <c r="I29" t="s">
        <v>333</v>
      </c>
    </row>
    <row r="30" spans="1:91" s="46" customFormat="1" x14ac:dyDescent="0.25">
      <c r="A30" s="42">
        <v>25</v>
      </c>
      <c r="B30" s="44" t="s">
        <v>24</v>
      </c>
      <c r="C30" s="44" t="s">
        <v>25</v>
      </c>
      <c r="D30" s="45">
        <v>106</v>
      </c>
      <c r="E30" s="58">
        <v>0</v>
      </c>
      <c r="F30" s="42"/>
      <c r="G30" s="53">
        <f t="shared" si="0"/>
        <v>0</v>
      </c>
      <c r="H30" s="45">
        <f t="shared" si="1"/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ht="18" customHeight="1" x14ac:dyDescent="0.25">
      <c r="A31" s="1">
        <v>26</v>
      </c>
      <c r="B31" s="5" t="s">
        <v>160</v>
      </c>
      <c r="C31" s="5" t="s">
        <v>335</v>
      </c>
      <c r="D31" s="8">
        <v>349</v>
      </c>
      <c r="E31" s="57">
        <f>Aviation!E31+Compliance!E31+'Secondary Plant_CS'!E31+'Live Line'!E31+'PWP '!E31+'Operations &amp; Maintenance'!E31</f>
        <v>120</v>
      </c>
      <c r="F31" s="1">
        <v>50</v>
      </c>
      <c r="G31" s="52">
        <f t="shared" si="0"/>
        <v>41880</v>
      </c>
      <c r="H31" s="8">
        <f t="shared" si="1"/>
        <v>17450</v>
      </c>
      <c r="I31" t="s">
        <v>336</v>
      </c>
    </row>
    <row r="32" spans="1:91" ht="16.5" customHeight="1" x14ac:dyDescent="0.25">
      <c r="A32" s="1">
        <v>27</v>
      </c>
      <c r="B32" s="5" t="s">
        <v>161</v>
      </c>
      <c r="C32" s="5" t="s">
        <v>42</v>
      </c>
      <c r="D32" s="8">
        <v>349</v>
      </c>
      <c r="E32" s="57">
        <v>120</v>
      </c>
      <c r="F32" s="1">
        <v>50</v>
      </c>
      <c r="G32" s="52">
        <f t="shared" si="0"/>
        <v>41880</v>
      </c>
      <c r="H32" s="8">
        <f t="shared" si="1"/>
        <v>17450</v>
      </c>
      <c r="I32" t="s">
        <v>334</v>
      </c>
    </row>
    <row r="33" spans="1:39" x14ac:dyDescent="0.25">
      <c r="A33" s="1">
        <v>28</v>
      </c>
      <c r="B33" s="7" t="s">
        <v>169</v>
      </c>
      <c r="C33" s="5" t="s">
        <v>338</v>
      </c>
      <c r="D33" s="8">
        <v>264</v>
      </c>
      <c r="E33" s="57">
        <f>Aviation!E33+Compliance!E33+'Secondary Plant_CS'!E33+'Live Line'!E33+'PWP '!E33+'Operations &amp; Maintenance'!E33</f>
        <v>285</v>
      </c>
      <c r="F33" s="1">
        <v>40</v>
      </c>
      <c r="G33" s="52">
        <f t="shared" si="0"/>
        <v>75240</v>
      </c>
      <c r="H33" s="8">
        <f t="shared" si="1"/>
        <v>10560</v>
      </c>
      <c r="I33" t="s">
        <v>337</v>
      </c>
    </row>
    <row r="34" spans="1:39" x14ac:dyDescent="0.25">
      <c r="A34" s="1">
        <v>29</v>
      </c>
      <c r="B34" s="7" t="s">
        <v>170</v>
      </c>
      <c r="C34" s="5" t="s">
        <v>340</v>
      </c>
      <c r="D34" s="8">
        <v>220</v>
      </c>
      <c r="E34" s="57">
        <f>Aviation!E34+Compliance!E34+'Secondary Plant_CS'!E34+'Live Line'!E34+'PWP '!E34+'Operations &amp; Maintenance'!E34</f>
        <v>279</v>
      </c>
      <c r="F34" s="1">
        <v>40</v>
      </c>
      <c r="G34" s="52">
        <f t="shared" si="0"/>
        <v>61380</v>
      </c>
      <c r="H34" s="8">
        <f t="shared" si="1"/>
        <v>8800</v>
      </c>
      <c r="I34" t="s">
        <v>339</v>
      </c>
    </row>
    <row r="35" spans="1:39" x14ac:dyDescent="0.25">
      <c r="A35" s="1">
        <v>30</v>
      </c>
      <c r="B35" s="7" t="s">
        <v>71</v>
      </c>
      <c r="C35" s="5" t="s">
        <v>343</v>
      </c>
      <c r="D35" s="8">
        <v>79</v>
      </c>
      <c r="E35" s="57">
        <f>Aviation!E35+Compliance!E35+'Secondary Plant_CS'!E35+'Live Line'!E35+'PWP '!E35+'Operations &amp; Maintenance'!E35</f>
        <v>130</v>
      </c>
      <c r="F35" s="1">
        <v>50</v>
      </c>
      <c r="G35" s="52">
        <f t="shared" si="0"/>
        <v>10270</v>
      </c>
      <c r="H35" s="8">
        <f t="shared" si="1"/>
        <v>3950</v>
      </c>
      <c r="I35" t="s">
        <v>344</v>
      </c>
    </row>
    <row r="36" spans="1:39" x14ac:dyDescent="0.25">
      <c r="A36" s="1">
        <v>31</v>
      </c>
      <c r="B36" s="7" t="s">
        <v>72</v>
      </c>
      <c r="C36" s="5" t="s">
        <v>348</v>
      </c>
      <c r="D36" s="8">
        <v>119</v>
      </c>
      <c r="E36" s="57">
        <f>Aviation!E36+Compliance!E36+'Secondary Plant_CS'!E36+'Live Line'!E36+'PWP '!E36+'Operations &amp; Maintenance'!E36</f>
        <v>130</v>
      </c>
      <c r="F36" s="1">
        <v>50</v>
      </c>
      <c r="G36" s="52">
        <f t="shared" si="0"/>
        <v>15470</v>
      </c>
      <c r="H36" s="8">
        <f t="shared" si="1"/>
        <v>5950</v>
      </c>
      <c r="I36" t="s">
        <v>347</v>
      </c>
    </row>
    <row r="37" spans="1:39" x14ac:dyDescent="0.25">
      <c r="A37" s="1">
        <v>32</v>
      </c>
      <c r="B37" s="3" t="s">
        <v>73</v>
      </c>
      <c r="C37" s="5" t="s">
        <v>342</v>
      </c>
      <c r="D37" s="8">
        <v>152</v>
      </c>
      <c r="E37" s="57">
        <f>Aviation!E37+Compliance!E37+'Secondary Plant_CS'!E37+'Live Line'!E37+'PWP '!E37+'Operations &amp; Maintenance'!E37</f>
        <v>118</v>
      </c>
      <c r="F37" s="1">
        <v>50</v>
      </c>
      <c r="G37" s="52">
        <f t="shared" si="0"/>
        <v>17936</v>
      </c>
      <c r="H37" s="8">
        <f t="shared" si="1"/>
        <v>7600</v>
      </c>
      <c r="I37" t="s">
        <v>341</v>
      </c>
    </row>
    <row r="38" spans="1:39" x14ac:dyDescent="0.25">
      <c r="A38" s="1">
        <v>34</v>
      </c>
      <c r="B38" s="3" t="s">
        <v>74</v>
      </c>
      <c r="C38" s="5" t="s">
        <v>345</v>
      </c>
      <c r="D38" s="8">
        <v>354</v>
      </c>
      <c r="E38" s="57">
        <f>Aviation!E38+Compliance!E38+'Secondary Plant_CS'!E38+'Live Line'!E38+'PWP '!E38+'Operations &amp; Maintenance'!E38</f>
        <v>118</v>
      </c>
      <c r="F38" s="1">
        <v>50</v>
      </c>
      <c r="G38" s="52">
        <f t="shared" si="0"/>
        <v>41772</v>
      </c>
      <c r="H38" s="8">
        <f t="shared" si="1"/>
        <v>17700</v>
      </c>
      <c r="I38" t="s">
        <v>346</v>
      </c>
    </row>
    <row r="39" spans="1:39" x14ac:dyDescent="0.25">
      <c r="A39" s="1">
        <v>35</v>
      </c>
      <c r="B39" s="3" t="s">
        <v>13</v>
      </c>
      <c r="C39" s="5" t="s">
        <v>350</v>
      </c>
      <c r="D39" s="8">
        <v>1199</v>
      </c>
      <c r="E39" s="57">
        <f>Aviation!E39+Compliance!E39+'Secondary Plant_CS'!E39+'Live Line'!E39+'PWP '!E39+'Operations &amp; Maintenance'!E39</f>
        <v>36</v>
      </c>
      <c r="F39" s="1">
        <v>18</v>
      </c>
      <c r="G39" s="52">
        <f t="shared" si="0"/>
        <v>43164</v>
      </c>
      <c r="H39" s="8">
        <f t="shared" si="1"/>
        <v>21582</v>
      </c>
      <c r="I39" t="s">
        <v>349</v>
      </c>
    </row>
    <row r="40" spans="1:39" x14ac:dyDescent="0.25">
      <c r="A40" s="1">
        <v>36</v>
      </c>
      <c r="B40" s="3" t="s">
        <v>159</v>
      </c>
      <c r="C40" s="5" t="s">
        <v>357</v>
      </c>
      <c r="D40" s="8">
        <v>179</v>
      </c>
      <c r="E40" s="57">
        <f>Aviation!E40+Compliance!E40+'Secondary Plant_CS'!E40+'Live Line'!E40+'PWP '!E40+'Operations &amp; Maintenance'!E40</f>
        <v>160</v>
      </c>
      <c r="F40" s="1">
        <v>50</v>
      </c>
      <c r="G40" s="52">
        <f t="shared" si="0"/>
        <v>28640</v>
      </c>
      <c r="H40" s="8">
        <f t="shared" si="1"/>
        <v>8950</v>
      </c>
      <c r="I40" t="s">
        <v>356</v>
      </c>
    </row>
    <row r="41" spans="1:39" x14ac:dyDescent="0.25">
      <c r="A41" s="1">
        <v>37</v>
      </c>
      <c r="B41" s="3" t="s">
        <v>158</v>
      </c>
      <c r="C41" s="5" t="s">
        <v>355</v>
      </c>
      <c r="D41" s="8">
        <v>229</v>
      </c>
      <c r="E41" s="57">
        <f>Aviation!E41+Compliance!E41+'Secondary Plant_CS'!E41+'Live Line'!E41+'PWP '!E41+'Operations &amp; Maintenance'!E41</f>
        <v>160</v>
      </c>
      <c r="F41" s="1">
        <v>50</v>
      </c>
      <c r="G41" s="52">
        <f t="shared" si="0"/>
        <v>36640</v>
      </c>
      <c r="H41" s="8">
        <f t="shared" si="1"/>
        <v>11450</v>
      </c>
      <c r="I41" t="s">
        <v>354</v>
      </c>
    </row>
    <row r="42" spans="1:39" s="46" customFormat="1" x14ac:dyDescent="0.25">
      <c r="A42" s="42">
        <v>38</v>
      </c>
      <c r="B42" s="43" t="s">
        <v>157</v>
      </c>
      <c r="C42" s="44" t="s">
        <v>67</v>
      </c>
      <c r="D42" s="45">
        <v>190</v>
      </c>
      <c r="E42" s="58">
        <f>Aviation!E42+Compliance!E42+'Secondary Plant_CS'!E42+'Live Line'!E42+'PWP '!E42+'Operations &amp; Maintenance'!E42</f>
        <v>160</v>
      </c>
      <c r="F42" s="42">
        <v>0</v>
      </c>
      <c r="G42" s="53">
        <f t="shared" si="0"/>
        <v>30400</v>
      </c>
      <c r="H42" s="45">
        <f t="shared" si="1"/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x14ac:dyDescent="0.25">
      <c r="A43" s="1">
        <v>39</v>
      </c>
      <c r="B43" s="3" t="s">
        <v>53</v>
      </c>
      <c r="C43" s="5" t="s">
        <v>68</v>
      </c>
      <c r="D43" s="8">
        <v>220</v>
      </c>
      <c r="E43" s="57">
        <f>Aviation!E43+Compliance!E43+'Secondary Plant_CS'!E43+'Live Line'!E43+'PWP '!E43+'Operations &amp; Maintenance'!E43</f>
        <v>160</v>
      </c>
      <c r="F43" s="1">
        <v>50</v>
      </c>
      <c r="G43" s="52">
        <f t="shared" si="0"/>
        <v>35200</v>
      </c>
      <c r="H43" s="8">
        <f t="shared" si="1"/>
        <v>11000</v>
      </c>
      <c r="I43" t="s">
        <v>353</v>
      </c>
    </row>
    <row r="44" spans="1:39" x14ac:dyDescent="0.25">
      <c r="A44" s="1">
        <v>40</v>
      </c>
      <c r="B44" s="3" t="s">
        <v>156</v>
      </c>
      <c r="C44" s="5" t="s">
        <v>359</v>
      </c>
      <c r="D44" s="8">
        <v>279</v>
      </c>
      <c r="E44" s="57">
        <f>Aviation!E44+Compliance!E44+'Secondary Plant_CS'!E44+'Live Line'!E44+'PWP '!E44+'Operations &amp; Maintenance'!E44</f>
        <v>145</v>
      </c>
      <c r="F44" s="1">
        <v>50</v>
      </c>
      <c r="G44" s="52">
        <f t="shared" si="0"/>
        <v>40455</v>
      </c>
      <c r="H44" s="8">
        <f t="shared" si="1"/>
        <v>13950</v>
      </c>
      <c r="I44" t="s">
        <v>358</v>
      </c>
    </row>
    <row r="45" spans="1:39" x14ac:dyDescent="0.25">
      <c r="A45" s="1">
        <v>41</v>
      </c>
      <c r="B45" s="3" t="s">
        <v>155</v>
      </c>
      <c r="C45" s="5" t="s">
        <v>254</v>
      </c>
      <c r="D45" s="8">
        <v>390</v>
      </c>
      <c r="E45" s="57">
        <f>Aviation!E45+Compliance!E45+'Secondary Plant_CS'!E45+'Live Line'!E45+'PWP '!E45+'Operations &amp; Maintenance'!E45</f>
        <v>160</v>
      </c>
      <c r="F45" s="1">
        <v>50</v>
      </c>
      <c r="G45" s="52">
        <f>D45*E45</f>
        <v>62400</v>
      </c>
      <c r="H45" s="8">
        <f t="shared" si="1"/>
        <v>19500</v>
      </c>
      <c r="I45" t="s">
        <v>351</v>
      </c>
    </row>
    <row r="46" spans="1:39" x14ac:dyDescent="0.25">
      <c r="A46" s="1">
        <v>42</v>
      </c>
      <c r="B46" s="3" t="s">
        <v>154</v>
      </c>
      <c r="C46" s="5" t="s">
        <v>153</v>
      </c>
      <c r="D46" s="8">
        <v>341</v>
      </c>
      <c r="E46" s="57">
        <f>Aviation!E46+Compliance!E46+'Secondary Plant_CS'!E46+'Live Line'!E46+'PWP '!E46+'Operations &amp; Maintenance'!E46</f>
        <v>119</v>
      </c>
      <c r="F46" s="1">
        <v>50</v>
      </c>
      <c r="G46" s="52">
        <f>D46*E46</f>
        <v>40579</v>
      </c>
      <c r="H46" s="8">
        <f t="shared" si="1"/>
        <v>17050</v>
      </c>
      <c r="I46" t="s">
        <v>352</v>
      </c>
    </row>
    <row r="47" spans="1:39" ht="30" x14ac:dyDescent="0.25">
      <c r="A47" s="1">
        <v>43</v>
      </c>
      <c r="B47" s="3" t="s">
        <v>40</v>
      </c>
      <c r="C47" s="5" t="s">
        <v>361</v>
      </c>
      <c r="D47" s="8">
        <v>1250</v>
      </c>
      <c r="E47" s="57">
        <f>Aviation!E47+Compliance!E47+'Secondary Plant_CS'!E47+'Live Line'!E47+'PWP '!E47+'Operations &amp; Maintenance'!E47</f>
        <v>37</v>
      </c>
      <c r="F47" s="1">
        <v>50</v>
      </c>
      <c r="G47" s="52">
        <f t="shared" si="0"/>
        <v>46250</v>
      </c>
      <c r="H47" s="8">
        <f t="shared" si="1"/>
        <v>62500</v>
      </c>
      <c r="I47" t="s">
        <v>360</v>
      </c>
    </row>
    <row r="48" spans="1:39" x14ac:dyDescent="0.25">
      <c r="A48" s="1">
        <v>44</v>
      </c>
      <c r="B48" s="3" t="s">
        <v>46</v>
      </c>
      <c r="C48" s="5" t="s">
        <v>363</v>
      </c>
      <c r="D48" s="8">
        <v>150</v>
      </c>
      <c r="E48" s="57">
        <f>Aviation!E48+Compliance!E48+'Secondary Plant_CS'!E48+'Live Line'!E48+'PWP '!E48+'Operations &amp; Maintenance'!E48</f>
        <v>332</v>
      </c>
      <c r="F48" s="1">
        <v>200</v>
      </c>
      <c r="G48" s="52">
        <f t="shared" si="0"/>
        <v>49800</v>
      </c>
      <c r="H48" s="8">
        <f t="shared" si="1"/>
        <v>30000</v>
      </c>
      <c r="I48" t="s">
        <v>362</v>
      </c>
    </row>
    <row r="49" spans="1:91" s="46" customFormat="1" x14ac:dyDescent="0.25">
      <c r="A49" s="42">
        <v>45</v>
      </c>
      <c r="B49" s="43" t="s">
        <v>14</v>
      </c>
      <c r="C49" s="44" t="s">
        <v>54</v>
      </c>
      <c r="D49" s="45">
        <v>29</v>
      </c>
      <c r="E49" s="58">
        <f>Aviation!E49+Compliance!E49+'Secondary Plant_CS'!E49+'Live Line'!E49+'PWP '!E49+'Operations &amp; Maintenance'!E49</f>
        <v>172</v>
      </c>
      <c r="F49" s="42"/>
      <c r="G49" s="53">
        <f t="shared" si="0"/>
        <v>4988</v>
      </c>
      <c r="H49" s="45">
        <f t="shared" si="1"/>
        <v>0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x14ac:dyDescent="0.25">
      <c r="A50" s="1">
        <v>46</v>
      </c>
      <c r="B50" s="3" t="s">
        <v>366</v>
      </c>
      <c r="C50" s="5" t="s">
        <v>365</v>
      </c>
      <c r="D50" s="8">
        <v>165</v>
      </c>
      <c r="E50" s="57">
        <f>Aviation!E50+Compliance!E50+'Secondary Plant_CS'!E50+'Live Line'!E50+'PWP '!E50+'Operations &amp; Maintenance'!E50</f>
        <v>173</v>
      </c>
      <c r="F50" s="1">
        <v>200</v>
      </c>
      <c r="G50" s="52">
        <f t="shared" si="0"/>
        <v>28545</v>
      </c>
      <c r="H50" s="8">
        <f t="shared" si="1"/>
        <v>33000</v>
      </c>
      <c r="I50" t="s">
        <v>364</v>
      </c>
    </row>
    <row r="51" spans="1:91" s="46" customFormat="1" x14ac:dyDescent="0.25">
      <c r="A51" s="42">
        <v>47</v>
      </c>
      <c r="B51" s="44" t="s">
        <v>176</v>
      </c>
      <c r="C51" s="44" t="s">
        <v>182</v>
      </c>
      <c r="D51" s="45">
        <v>99</v>
      </c>
      <c r="E51" s="58">
        <f>Aviation!E51+Compliance!E51+'Secondary Plant_CS'!E51+'Live Line'!E51+'PWP '!E51+'Operations &amp; Maintenance'!E51</f>
        <v>262</v>
      </c>
      <c r="F51" s="42">
        <v>0</v>
      </c>
      <c r="G51" s="53">
        <f t="shared" si="0"/>
        <v>25938</v>
      </c>
      <c r="H51" s="45">
        <f t="shared" si="1"/>
        <v>0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91" x14ac:dyDescent="0.25">
      <c r="A52" s="1">
        <v>48</v>
      </c>
      <c r="B52" s="3" t="s">
        <v>172</v>
      </c>
      <c r="C52" s="5" t="s">
        <v>376</v>
      </c>
      <c r="D52" s="8">
        <v>18</v>
      </c>
      <c r="E52" s="57">
        <f>Aviation!E52+Compliance!E52+'Secondary Plant_CS'!E52+'Live Line'!E52+'PWP '!E52+'Operations &amp; Maintenance'!E52</f>
        <v>410</v>
      </c>
      <c r="F52" s="1">
        <v>400</v>
      </c>
      <c r="G52" s="52">
        <f t="shared" si="0"/>
        <v>7380</v>
      </c>
      <c r="H52" s="8">
        <f t="shared" si="1"/>
        <v>7200</v>
      </c>
      <c r="I52" t="s">
        <v>375</v>
      </c>
    </row>
    <row r="53" spans="1:91" x14ac:dyDescent="0.25">
      <c r="A53" s="1">
        <v>49</v>
      </c>
      <c r="B53" s="3" t="s">
        <v>173</v>
      </c>
      <c r="C53" s="5" t="s">
        <v>374</v>
      </c>
      <c r="D53" s="8">
        <v>26</v>
      </c>
      <c r="E53" s="57">
        <f>Aviation!E53+Compliance!E53+'Secondary Plant_CS'!E53+'Live Line'!E53+'PWP '!E53+'Operations &amp; Maintenance'!E53</f>
        <v>350</v>
      </c>
      <c r="F53" s="1">
        <v>400</v>
      </c>
      <c r="G53" s="52">
        <f t="shared" si="0"/>
        <v>9100</v>
      </c>
      <c r="H53" s="8">
        <f t="shared" si="1"/>
        <v>10400</v>
      </c>
      <c r="I53" t="s">
        <v>373</v>
      </c>
    </row>
    <row r="54" spans="1:91" x14ac:dyDescent="0.25">
      <c r="A54" s="1">
        <v>50</v>
      </c>
      <c r="B54" s="3" t="s">
        <v>174</v>
      </c>
      <c r="C54" s="5" t="s">
        <v>368</v>
      </c>
      <c r="D54" s="8">
        <v>359</v>
      </c>
      <c r="E54" s="57">
        <f>Aviation!E54+Compliance!E54+'Secondary Plant_CS'!E54+'Live Line'!E54+'PWP '!E54+'Operations &amp; Maintenance'!E54</f>
        <v>450</v>
      </c>
      <c r="F54" s="1">
        <v>200</v>
      </c>
      <c r="G54" s="52">
        <f t="shared" si="0"/>
        <v>161550</v>
      </c>
      <c r="H54" s="8">
        <f t="shared" si="1"/>
        <v>71800</v>
      </c>
      <c r="I54" t="s">
        <v>367</v>
      </c>
    </row>
    <row r="55" spans="1:91" s="46" customFormat="1" x14ac:dyDescent="0.25">
      <c r="A55" s="42">
        <v>51</v>
      </c>
      <c r="B55" s="43" t="s">
        <v>86</v>
      </c>
      <c r="C55" s="44" t="s">
        <v>259</v>
      </c>
      <c r="D55" s="45">
        <v>395</v>
      </c>
      <c r="E55" s="58">
        <f>Aviation!E55+Compliance!E55+'Secondary Plant_CS'!E55+'Live Line'!E55+'PWP '!E55+'Operations &amp; Maintenance'!E55</f>
        <v>400</v>
      </c>
      <c r="F55" s="42">
        <v>0</v>
      </c>
      <c r="G55" s="53">
        <f t="shared" si="0"/>
        <v>158000</v>
      </c>
      <c r="H55" s="45">
        <f t="shared" si="1"/>
        <v>0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s="46" customFormat="1" x14ac:dyDescent="0.25">
      <c r="A56" s="42">
        <v>52</v>
      </c>
      <c r="B56" s="43" t="s">
        <v>87</v>
      </c>
      <c r="C56" s="44" t="s">
        <v>175</v>
      </c>
      <c r="D56" s="45">
        <v>352</v>
      </c>
      <c r="E56" s="58">
        <f>Aviation!E56+Compliance!E56+'Secondary Plant_CS'!E56+'Live Line'!E56+'PWP '!E56+'Operations &amp; Maintenance'!E56</f>
        <v>386</v>
      </c>
      <c r="F56" s="42"/>
      <c r="G56" s="53">
        <f t="shared" si="0"/>
        <v>135872</v>
      </c>
      <c r="H56" s="45">
        <f t="shared" si="1"/>
        <v>0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x14ac:dyDescent="0.25">
      <c r="A57" s="1">
        <v>53</v>
      </c>
      <c r="B57" s="3" t="s">
        <v>85</v>
      </c>
      <c r="C57" s="5" t="s">
        <v>372</v>
      </c>
      <c r="D57" s="8">
        <v>40</v>
      </c>
      <c r="E57" s="57">
        <f>Aviation!E57+Compliance!E57+'Secondary Plant_CS'!E57+'Live Line'!E57+'PWP '!E57+'Operations &amp; Maintenance'!E57</f>
        <v>412</v>
      </c>
      <c r="F57" s="1">
        <v>200</v>
      </c>
      <c r="G57" s="52">
        <f t="shared" si="0"/>
        <v>16480</v>
      </c>
      <c r="H57" s="8">
        <f t="shared" si="1"/>
        <v>8000</v>
      </c>
      <c r="I57" t="s">
        <v>371</v>
      </c>
    </row>
    <row r="58" spans="1:91" s="46" customFormat="1" x14ac:dyDescent="0.25">
      <c r="A58" s="42">
        <v>54</v>
      </c>
      <c r="B58" s="43" t="s">
        <v>88</v>
      </c>
      <c r="C58" s="44" t="s">
        <v>260</v>
      </c>
      <c r="D58" s="45">
        <v>565</v>
      </c>
      <c r="E58" s="58">
        <f>Aviation!E58+Compliance!E58+'Secondary Plant_CS'!E58+'Live Line'!E58+'PWP '!E58+'Operations &amp; Maintenance'!E58</f>
        <v>406</v>
      </c>
      <c r="F58" s="42"/>
      <c r="G58" s="53">
        <f t="shared" si="0"/>
        <v>229390</v>
      </c>
      <c r="H58" s="45">
        <f t="shared" si="1"/>
        <v>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x14ac:dyDescent="0.25">
      <c r="A59" s="1">
        <v>55</v>
      </c>
      <c r="B59" s="3" t="s">
        <v>93</v>
      </c>
      <c r="C59" s="5" t="s">
        <v>370</v>
      </c>
      <c r="D59" s="8">
        <v>145</v>
      </c>
      <c r="E59" s="57">
        <f>Aviation!E59+Compliance!E59+'Secondary Plant_CS'!E59+'Live Line'!E59+'PWP '!E59+'Operations &amp; Maintenance'!E59</f>
        <v>406</v>
      </c>
      <c r="F59" s="1">
        <v>200</v>
      </c>
      <c r="G59" s="52">
        <f t="shared" si="0"/>
        <v>58870</v>
      </c>
      <c r="H59" s="8">
        <f t="shared" si="1"/>
        <v>29000</v>
      </c>
      <c r="I59" t="s">
        <v>369</v>
      </c>
    </row>
    <row r="60" spans="1:91" x14ac:dyDescent="0.25">
      <c r="A60" s="42">
        <v>56</v>
      </c>
      <c r="B60" s="43" t="s">
        <v>94</v>
      </c>
      <c r="C60" s="44" t="s">
        <v>95</v>
      </c>
      <c r="D60" s="45">
        <v>379</v>
      </c>
      <c r="E60" s="58">
        <f>Aviation!E60+Compliance!E60+'Secondary Plant_CS'!E60+'Live Line'!E60+'PWP '!E60+'Operations &amp; Maintenance'!E60</f>
        <v>356</v>
      </c>
      <c r="F60" s="42">
        <v>0</v>
      </c>
      <c r="G60" s="53">
        <f t="shared" si="0"/>
        <v>134924</v>
      </c>
      <c r="H60" s="45">
        <f t="shared" si="1"/>
        <v>0</v>
      </c>
    </row>
    <row r="61" spans="1:91" s="46" customFormat="1" x14ac:dyDescent="0.25">
      <c r="A61" s="42">
        <v>57</v>
      </c>
      <c r="B61" s="43" t="s">
        <v>98</v>
      </c>
      <c r="C61" s="44" t="s">
        <v>96</v>
      </c>
      <c r="D61" s="45">
        <v>79</v>
      </c>
      <c r="E61" s="58">
        <f>Aviation!E61+Compliance!E61+'Secondary Plant_CS'!E61+'Live Line'!E61+'PWP '!E61+'Operations &amp; Maintenance'!E61</f>
        <v>152</v>
      </c>
      <c r="F61" s="42"/>
      <c r="G61" s="53">
        <f t="shared" si="0"/>
        <v>12008</v>
      </c>
      <c r="H61" s="45">
        <f t="shared" si="1"/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s="46" customFormat="1" x14ac:dyDescent="0.25">
      <c r="A62" s="42">
        <v>58</v>
      </c>
      <c r="B62" s="43" t="s">
        <v>99</v>
      </c>
      <c r="C62" s="44" t="s">
        <v>97</v>
      </c>
      <c r="D62" s="45">
        <v>79</v>
      </c>
      <c r="E62" s="58">
        <f>Aviation!E62+Compliance!E62+'Secondary Plant_CS'!E62+'Live Line'!E62+'PWP '!E62+'Operations &amp; Maintenance'!E62</f>
        <v>182</v>
      </c>
      <c r="F62" s="42"/>
      <c r="G62" s="53">
        <f t="shared" si="0"/>
        <v>14378</v>
      </c>
      <c r="H62" s="45">
        <f t="shared" si="1"/>
        <v>0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x14ac:dyDescent="0.25">
      <c r="A63" s="1">
        <v>59</v>
      </c>
      <c r="B63" s="5" t="s">
        <v>78</v>
      </c>
      <c r="C63" s="5" t="s">
        <v>378</v>
      </c>
      <c r="D63" s="8">
        <v>114</v>
      </c>
      <c r="E63" s="57">
        <f>Aviation!E63+Compliance!E63+'Secondary Plant_CS'!E63+'Live Line'!E63+'PWP '!E63+'Operations &amp; Maintenance'!E63</f>
        <v>291</v>
      </c>
      <c r="F63" s="1">
        <v>200</v>
      </c>
      <c r="G63" s="52">
        <f t="shared" si="0"/>
        <v>33174</v>
      </c>
      <c r="H63" s="8">
        <f t="shared" si="1"/>
        <v>22800</v>
      </c>
      <c r="I63" t="s">
        <v>377</v>
      </c>
    </row>
    <row r="64" spans="1:91" ht="15.75" customHeight="1" x14ac:dyDescent="0.25">
      <c r="A64" s="1">
        <v>60</v>
      </c>
      <c r="B64" s="5" t="s">
        <v>81</v>
      </c>
      <c r="C64" s="5" t="s">
        <v>380</v>
      </c>
      <c r="D64" s="8">
        <v>170</v>
      </c>
      <c r="E64" s="57">
        <f>Aviation!E64+Compliance!E64+'Secondary Plant_CS'!E64+'Live Line'!E64+'PWP '!E64+'Operations &amp; Maintenance'!E64</f>
        <v>315</v>
      </c>
      <c r="F64" s="1">
        <v>200</v>
      </c>
      <c r="G64" s="52">
        <f t="shared" si="0"/>
        <v>53550</v>
      </c>
      <c r="H64" s="8">
        <f t="shared" si="1"/>
        <v>34000</v>
      </c>
      <c r="I64" t="s">
        <v>379</v>
      </c>
    </row>
    <row r="65" spans="1:91" s="46" customFormat="1" x14ac:dyDescent="0.25">
      <c r="A65" s="42">
        <v>61</v>
      </c>
      <c r="B65" s="44" t="s">
        <v>80</v>
      </c>
      <c r="C65" s="44" t="s">
        <v>82</v>
      </c>
      <c r="D65" s="45">
        <v>70</v>
      </c>
      <c r="E65" s="58">
        <f>Aviation!E65+Compliance!E65+'Secondary Plant_CS'!E65+'Live Line'!E65+'PWP '!E65+'Operations &amp; Maintenance'!E65</f>
        <v>295</v>
      </c>
      <c r="F65" s="42"/>
      <c r="G65" s="53">
        <f t="shared" si="0"/>
        <v>20650</v>
      </c>
      <c r="H65" s="45">
        <f t="shared" si="1"/>
        <v>0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ht="30" x14ac:dyDescent="0.25">
      <c r="A66" s="1">
        <v>62</v>
      </c>
      <c r="B66" s="5" t="s">
        <v>26</v>
      </c>
      <c r="C66" s="5" t="s">
        <v>382</v>
      </c>
      <c r="D66" s="8">
        <v>189</v>
      </c>
      <c r="E66" s="57">
        <f>Aviation!E66+Compliance!E66+'Secondary Plant_CS'!E66+'Live Line'!E66+'PWP '!E66+'Operations &amp; Maintenance'!E66</f>
        <v>302</v>
      </c>
      <c r="F66" s="1">
        <v>120</v>
      </c>
      <c r="G66" s="52">
        <f t="shared" si="0"/>
        <v>57078</v>
      </c>
      <c r="H66" s="8">
        <f t="shared" si="1"/>
        <v>22680</v>
      </c>
      <c r="I66" t="s">
        <v>381</v>
      </c>
    </row>
    <row r="67" spans="1:91" x14ac:dyDescent="0.25">
      <c r="A67" s="1">
        <v>63</v>
      </c>
      <c r="B67" s="5" t="s">
        <v>383</v>
      </c>
      <c r="C67" s="5" t="s">
        <v>384</v>
      </c>
      <c r="D67" s="8">
        <v>107</v>
      </c>
      <c r="E67" s="57">
        <f>Aviation!E67+Compliance!E67+'Secondary Plant_CS'!E67+'Live Line'!E67+'PWP '!E67+'Operations &amp; Maintenance'!E67</f>
        <v>44</v>
      </c>
      <c r="F67" s="1">
        <v>100</v>
      </c>
      <c r="G67" s="52">
        <f t="shared" si="0"/>
        <v>4708</v>
      </c>
      <c r="H67" s="8">
        <f t="shared" si="1"/>
        <v>10700</v>
      </c>
      <c r="I67" t="s">
        <v>385</v>
      </c>
    </row>
    <row r="68" spans="1:91" x14ac:dyDescent="0.25">
      <c r="A68" s="1">
        <v>64</v>
      </c>
      <c r="B68" s="5" t="s">
        <v>35</v>
      </c>
      <c r="C68" s="5" t="s">
        <v>83</v>
      </c>
      <c r="D68" s="8">
        <v>139</v>
      </c>
      <c r="E68" s="57">
        <f>Aviation!E68+Compliance!E68+'Secondary Plant_CS'!E68+'Live Line'!E68+'PWP '!E68+'Operations &amp; Maintenance'!E68</f>
        <v>104</v>
      </c>
      <c r="F68" s="1">
        <v>100</v>
      </c>
      <c r="G68" s="52">
        <f t="shared" si="0"/>
        <v>14456</v>
      </c>
      <c r="H68" s="8">
        <f t="shared" si="1"/>
        <v>13900</v>
      </c>
      <c r="I68" t="s">
        <v>386</v>
      </c>
    </row>
    <row r="69" spans="1:91" x14ac:dyDescent="0.25">
      <c r="A69" s="1">
        <v>65</v>
      </c>
      <c r="B69" s="5" t="s">
        <v>16</v>
      </c>
      <c r="C69" s="5" t="s">
        <v>389</v>
      </c>
      <c r="D69" s="8">
        <v>129</v>
      </c>
      <c r="E69" s="57">
        <f>Aviation!E69+Compliance!E69+'Secondary Plant_CS'!E69+'Live Line'!E69+'PWP '!E69+'Operations &amp; Maintenance'!E69</f>
        <v>213</v>
      </c>
      <c r="F69" s="1">
        <v>100</v>
      </c>
      <c r="G69" s="52">
        <f t="shared" si="0"/>
        <v>27477</v>
      </c>
      <c r="H69" s="8">
        <f t="shared" si="1"/>
        <v>12900</v>
      </c>
      <c r="I69" t="s">
        <v>388</v>
      </c>
    </row>
    <row r="70" spans="1:91" ht="30" x14ac:dyDescent="0.25">
      <c r="A70" s="1">
        <v>66</v>
      </c>
      <c r="B70" s="5" t="s">
        <v>119</v>
      </c>
      <c r="C70" s="5" t="s">
        <v>391</v>
      </c>
      <c r="D70" s="8">
        <v>320</v>
      </c>
      <c r="E70" s="57">
        <f>Aviation!E70+Compliance!E70+'Secondary Plant_CS'!E70+'Live Line'!E70+'PWP '!E70+'Operations &amp; Maintenance'!E70</f>
        <v>234</v>
      </c>
      <c r="F70" s="1">
        <v>20</v>
      </c>
      <c r="G70" s="52">
        <f t="shared" si="0"/>
        <v>74880</v>
      </c>
      <c r="H70" s="8">
        <f t="shared" si="1"/>
        <v>6400</v>
      </c>
      <c r="I70" t="s">
        <v>390</v>
      </c>
    </row>
    <row r="71" spans="1:91" ht="30" x14ac:dyDescent="0.25">
      <c r="A71" s="1">
        <v>67</v>
      </c>
      <c r="B71" s="5" t="s">
        <v>27</v>
      </c>
      <c r="C71" s="5" t="s">
        <v>393</v>
      </c>
      <c r="D71" s="8">
        <v>25</v>
      </c>
      <c r="E71" s="57">
        <v>330</v>
      </c>
      <c r="F71" s="1">
        <v>100</v>
      </c>
      <c r="G71" s="52">
        <f t="shared" ref="G71:G134" si="2">D71*E71</f>
        <v>8250</v>
      </c>
      <c r="H71" s="8">
        <f t="shared" ref="H71:H134" si="3">F71*D71</f>
        <v>2500</v>
      </c>
      <c r="I71" t="s">
        <v>392</v>
      </c>
    </row>
    <row r="72" spans="1:91" x14ac:dyDescent="0.25">
      <c r="A72" s="1">
        <v>68</v>
      </c>
      <c r="B72" s="5" t="s">
        <v>56</v>
      </c>
      <c r="C72" s="5" t="s">
        <v>397</v>
      </c>
      <c r="D72" s="8">
        <v>24</v>
      </c>
      <c r="E72" s="57">
        <f>Aviation!E72+Compliance!E72+'Secondary Plant_CS'!E72+'Live Line'!E72+'PWP '!E72+'Operations &amp; Maintenance'!E72</f>
        <v>171</v>
      </c>
      <c r="F72" s="1">
        <v>100</v>
      </c>
      <c r="G72" s="52">
        <f t="shared" si="2"/>
        <v>4104</v>
      </c>
      <c r="H72" s="8">
        <f t="shared" si="3"/>
        <v>2400</v>
      </c>
      <c r="I72" t="s">
        <v>394</v>
      </c>
    </row>
    <row r="73" spans="1:91" x14ac:dyDescent="0.25">
      <c r="A73" s="1">
        <v>70</v>
      </c>
      <c r="B73" s="5" t="s">
        <v>56</v>
      </c>
      <c r="C73" s="5" t="s">
        <v>398</v>
      </c>
      <c r="D73" s="8">
        <v>14</v>
      </c>
      <c r="E73" s="57">
        <f>Aviation!E73+Compliance!E73+'Secondary Plant_CS'!E73+'Live Line'!E73+'PWP '!E73+'Operations &amp; Maintenance'!E73</f>
        <v>167</v>
      </c>
      <c r="F73" s="1">
        <v>100</v>
      </c>
      <c r="G73" s="52">
        <f t="shared" si="2"/>
        <v>2338</v>
      </c>
      <c r="H73" s="8">
        <f t="shared" si="3"/>
        <v>1400</v>
      </c>
      <c r="I73" t="s">
        <v>396</v>
      </c>
    </row>
    <row r="74" spans="1:91" x14ac:dyDescent="0.25">
      <c r="A74" s="1">
        <v>71</v>
      </c>
      <c r="B74" s="5" t="s">
        <v>56</v>
      </c>
      <c r="C74" s="5" t="s">
        <v>399</v>
      </c>
      <c r="D74" s="8">
        <v>34</v>
      </c>
      <c r="E74" s="57">
        <f>Aviation!E74+Compliance!E74+'Secondary Plant_CS'!E74+'Live Line'!E74+'PWP '!E74+'Operations &amp; Maintenance'!E74</f>
        <v>151</v>
      </c>
      <c r="F74" s="1">
        <v>100</v>
      </c>
      <c r="G74" s="52">
        <f t="shared" si="2"/>
        <v>5134</v>
      </c>
      <c r="H74" s="8">
        <f t="shared" si="3"/>
        <v>3400</v>
      </c>
      <c r="I74" t="s">
        <v>395</v>
      </c>
    </row>
    <row r="75" spans="1:91" s="46" customFormat="1" x14ac:dyDescent="0.25">
      <c r="A75" s="42">
        <v>72</v>
      </c>
      <c r="B75" s="44" t="s">
        <v>56</v>
      </c>
      <c r="C75" s="44" t="s">
        <v>57</v>
      </c>
      <c r="D75" s="45">
        <v>84</v>
      </c>
      <c r="E75" s="58">
        <f>Aviation!E75+Compliance!E75+'Secondary Plant_CS'!E75+'Live Line'!E75+'PWP '!E75+'Operations &amp; Maintenance'!E75</f>
        <v>159</v>
      </c>
      <c r="F75" s="42"/>
      <c r="G75" s="53">
        <f t="shared" si="2"/>
        <v>13356</v>
      </c>
      <c r="H75" s="45">
        <f t="shared" si="3"/>
        <v>0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s="46" customFormat="1" x14ac:dyDescent="0.25">
      <c r="A76" s="42">
        <v>73</v>
      </c>
      <c r="B76" s="44" t="s">
        <v>101</v>
      </c>
      <c r="C76" s="44" t="s">
        <v>267</v>
      </c>
      <c r="D76" s="45">
        <v>259</v>
      </c>
      <c r="E76" s="58">
        <f>Aviation!E76+Compliance!E76+'Secondary Plant_CS'!E76+'Live Line'!E76+'PWP '!E76+'Operations &amp; Maintenance'!E76</f>
        <v>95</v>
      </c>
      <c r="F76" s="42"/>
      <c r="G76" s="53">
        <f t="shared" si="2"/>
        <v>24605</v>
      </c>
      <c r="H76" s="45">
        <f t="shared" si="3"/>
        <v>0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s="46" customFormat="1" x14ac:dyDescent="0.25">
      <c r="A77" s="42">
        <v>74</v>
      </c>
      <c r="B77" s="44" t="s">
        <v>102</v>
      </c>
      <c r="C77" s="44" t="s">
        <v>268</v>
      </c>
      <c r="D77" s="45">
        <v>129</v>
      </c>
      <c r="E77" s="58">
        <f>Aviation!E77+Compliance!E77+'Secondary Plant_CS'!E77+'Live Line'!E77+'PWP '!E77+'Operations &amp; Maintenance'!E77</f>
        <v>249</v>
      </c>
      <c r="F77" s="42"/>
      <c r="G77" s="53">
        <f t="shared" si="2"/>
        <v>32121</v>
      </c>
      <c r="H77" s="45">
        <f t="shared" si="3"/>
        <v>0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s="46" customFormat="1" x14ac:dyDescent="0.25">
      <c r="A78" s="42">
        <v>75</v>
      </c>
      <c r="B78" s="44" t="s">
        <v>104</v>
      </c>
      <c r="C78" s="44" t="s">
        <v>269</v>
      </c>
      <c r="D78" s="45">
        <v>139</v>
      </c>
      <c r="E78" s="58">
        <f>Aviation!E78+Compliance!E78+'Secondary Plant_CS'!E78+'Live Line'!E78+'PWP '!E78+'Operations &amp; Maintenance'!E78</f>
        <v>149</v>
      </c>
      <c r="F78" s="42"/>
      <c r="G78" s="53">
        <f t="shared" si="2"/>
        <v>20711</v>
      </c>
      <c r="H78" s="45">
        <f t="shared" si="3"/>
        <v>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s="46" customFormat="1" x14ac:dyDescent="0.25">
      <c r="A79" s="42">
        <v>76</v>
      </c>
      <c r="B79" s="44" t="s">
        <v>107</v>
      </c>
      <c r="C79" s="44" t="s">
        <v>270</v>
      </c>
      <c r="D79" s="45">
        <v>116</v>
      </c>
      <c r="E79" s="58">
        <f>Aviation!E79+Compliance!E79+'Secondary Plant_CS'!E79+'Live Line'!E79+'PWP '!E79+'Operations &amp; Maintenance'!E79</f>
        <v>119</v>
      </c>
      <c r="F79" s="42"/>
      <c r="G79" s="53">
        <f t="shared" si="2"/>
        <v>13804</v>
      </c>
      <c r="H79" s="45">
        <f t="shared" si="3"/>
        <v>0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s="46" customFormat="1" x14ac:dyDescent="0.25">
      <c r="A80" s="42">
        <v>77</v>
      </c>
      <c r="B80" s="44" t="s">
        <v>20</v>
      </c>
      <c r="C80" s="44" t="s">
        <v>272</v>
      </c>
      <c r="D80" s="45">
        <v>15</v>
      </c>
      <c r="E80" s="58">
        <f>Aviation!E80+Compliance!E80+'Secondary Plant_CS'!E80+'Live Line'!E80+'PWP '!E80+'Operations &amp; Maintenance'!E80</f>
        <v>193</v>
      </c>
      <c r="F80" s="42"/>
      <c r="G80" s="53">
        <f t="shared" si="2"/>
        <v>2895</v>
      </c>
      <c r="H80" s="45">
        <f t="shared" si="3"/>
        <v>0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s="46" customFormat="1" x14ac:dyDescent="0.25">
      <c r="A81" s="42">
        <v>78</v>
      </c>
      <c r="B81" s="44" t="s">
        <v>20</v>
      </c>
      <c r="C81" s="44" t="s">
        <v>273</v>
      </c>
      <c r="D81" s="45">
        <v>14</v>
      </c>
      <c r="E81" s="58">
        <f>Aviation!E81+Compliance!E81+'Secondary Plant_CS'!E81+'Live Line'!E81+'PWP '!E81+'Operations &amp; Maintenance'!E81</f>
        <v>146</v>
      </c>
      <c r="F81" s="42"/>
      <c r="G81" s="53">
        <f t="shared" si="2"/>
        <v>2044</v>
      </c>
      <c r="H81" s="45">
        <f t="shared" si="3"/>
        <v>0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s="46" customFormat="1" x14ac:dyDescent="0.25">
      <c r="A82" s="42">
        <v>79</v>
      </c>
      <c r="B82" s="44" t="s">
        <v>20</v>
      </c>
      <c r="C82" s="44" t="s">
        <v>271</v>
      </c>
      <c r="D82" s="45">
        <v>15</v>
      </c>
      <c r="E82" s="58">
        <f>Aviation!E82+Compliance!E82+'Secondary Plant_CS'!E82+'Live Line'!E82+'PWP '!E82+'Operations &amp; Maintenance'!E82</f>
        <v>143</v>
      </c>
      <c r="F82" s="42"/>
      <c r="G82" s="53">
        <f t="shared" si="2"/>
        <v>2145</v>
      </c>
      <c r="H82" s="45">
        <f t="shared" si="3"/>
        <v>0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s="46" customFormat="1" x14ac:dyDescent="0.25">
      <c r="A83" s="42">
        <v>80</v>
      </c>
      <c r="B83" s="44" t="s">
        <v>108</v>
      </c>
      <c r="C83" s="44" t="s">
        <v>274</v>
      </c>
      <c r="D83" s="45">
        <v>7.5</v>
      </c>
      <c r="E83" s="58">
        <f>Aviation!E83+Compliance!E83+'Secondary Plant_CS'!E83+'Live Line'!E83+'PWP '!E83+'Operations &amp; Maintenance'!E83</f>
        <v>105</v>
      </c>
      <c r="F83" s="42"/>
      <c r="G83" s="53">
        <f t="shared" si="2"/>
        <v>787.5</v>
      </c>
      <c r="H83" s="45">
        <f t="shared" si="3"/>
        <v>0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ht="30" x14ac:dyDescent="0.25">
      <c r="A84" s="1">
        <v>81</v>
      </c>
      <c r="B84" s="5" t="s">
        <v>18</v>
      </c>
      <c r="C84" s="5" t="s">
        <v>404</v>
      </c>
      <c r="D84" s="8">
        <v>35</v>
      </c>
      <c r="E84" s="57">
        <f>Aviation!E84+Compliance!E84+'Secondary Plant_CS'!E84+'Live Line'!E84+'PWP '!E84+'Operations &amp; Maintenance'!E84</f>
        <v>144</v>
      </c>
      <c r="F84" s="1">
        <v>50</v>
      </c>
      <c r="G84" s="52">
        <f t="shared" si="2"/>
        <v>5040</v>
      </c>
      <c r="H84" s="8">
        <f t="shared" si="3"/>
        <v>1750</v>
      </c>
      <c r="I84" t="s">
        <v>403</v>
      </c>
    </row>
    <row r="85" spans="1:91" x14ac:dyDescent="0.25">
      <c r="A85" s="1">
        <v>82</v>
      </c>
      <c r="B85" s="5" t="s">
        <v>400</v>
      </c>
      <c r="C85" s="5" t="s">
        <v>401</v>
      </c>
      <c r="D85" s="8">
        <v>59</v>
      </c>
      <c r="E85" s="57">
        <f>Aviation!E85+Compliance!E85+'Secondary Plant_CS'!E85+'Live Line'!E85+'PWP '!E85+'Operations &amp; Maintenance'!E85</f>
        <v>215</v>
      </c>
      <c r="F85" s="1">
        <v>215</v>
      </c>
      <c r="G85" s="52">
        <f t="shared" si="2"/>
        <v>12685</v>
      </c>
      <c r="H85" s="8">
        <f t="shared" si="3"/>
        <v>12685</v>
      </c>
      <c r="I85" t="s">
        <v>402</v>
      </c>
    </row>
    <row r="86" spans="1:91" x14ac:dyDescent="0.25">
      <c r="A86" s="1">
        <v>83</v>
      </c>
      <c r="B86" s="5" t="s">
        <v>19</v>
      </c>
      <c r="C86" s="5" t="s">
        <v>407</v>
      </c>
      <c r="D86" s="8">
        <v>75</v>
      </c>
      <c r="E86" s="57">
        <f>Aviation!E86+Compliance!E86+'Secondary Plant_CS'!E86+'Live Line'!E86+'PWP '!E86+'Operations &amp; Maintenance'!E86</f>
        <v>76</v>
      </c>
      <c r="F86" s="1">
        <v>60</v>
      </c>
      <c r="G86" s="52">
        <f t="shared" si="2"/>
        <v>5700</v>
      </c>
      <c r="H86" s="8">
        <f t="shared" si="3"/>
        <v>4500</v>
      </c>
      <c r="I86" t="s">
        <v>406</v>
      </c>
    </row>
    <row r="87" spans="1:91" s="46" customFormat="1" x14ac:dyDescent="0.25">
      <c r="A87" s="42">
        <v>85</v>
      </c>
      <c r="B87" s="47" t="s">
        <v>61</v>
      </c>
      <c r="C87" s="44" t="s">
        <v>62</v>
      </c>
      <c r="D87" s="45">
        <v>600</v>
      </c>
      <c r="E87" s="58">
        <f>Aviation!E87+Compliance!E87+'Secondary Plant_CS'!E87+'Live Line'!E87+'PWP '!E87+'Operations &amp; Maintenance'!E87</f>
        <v>116</v>
      </c>
      <c r="F87" s="42"/>
      <c r="G87" s="53">
        <f t="shared" si="2"/>
        <v>69600</v>
      </c>
      <c r="H87" s="45">
        <f t="shared" si="3"/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x14ac:dyDescent="0.25">
      <c r="A88" s="1">
        <v>86</v>
      </c>
      <c r="B88" s="5" t="s">
        <v>21</v>
      </c>
      <c r="C88" s="5" t="s">
        <v>276</v>
      </c>
      <c r="D88" s="8">
        <v>150</v>
      </c>
      <c r="E88" s="57">
        <f>Aviation!E88+Compliance!E88+'Secondary Plant_CS'!E88+'Live Line'!E88+'PWP '!E88+'Operations &amp; Maintenance'!E88</f>
        <v>145</v>
      </c>
      <c r="F88" s="1">
        <v>100</v>
      </c>
      <c r="G88" s="52">
        <f t="shared" si="2"/>
        <v>21750</v>
      </c>
      <c r="H88" s="8">
        <f t="shared" si="3"/>
        <v>15000</v>
      </c>
      <c r="I88" t="s">
        <v>405</v>
      </c>
    </row>
    <row r="89" spans="1:91" x14ac:dyDescent="0.25">
      <c r="A89" s="1">
        <v>89</v>
      </c>
      <c r="B89" s="5" t="s">
        <v>111</v>
      </c>
      <c r="C89" s="5" t="s">
        <v>110</v>
      </c>
      <c r="D89" s="8">
        <v>75</v>
      </c>
      <c r="E89" s="57">
        <f>Aviation!E89+Compliance!E89+'Secondary Plant_CS'!E89+'Live Line'!E89+'PWP '!E89+'Operations &amp; Maintenance'!E89</f>
        <v>140</v>
      </c>
      <c r="F89" s="1">
        <v>50</v>
      </c>
      <c r="G89" s="52">
        <f t="shared" si="2"/>
        <v>10500</v>
      </c>
      <c r="H89" s="8">
        <f t="shared" si="3"/>
        <v>3750</v>
      </c>
      <c r="I89" s="68"/>
    </row>
    <row r="90" spans="1:91" s="46" customFormat="1" x14ac:dyDescent="0.25">
      <c r="A90" s="42">
        <v>90</v>
      </c>
      <c r="B90" s="44" t="s">
        <v>113</v>
      </c>
      <c r="C90" s="44" t="s">
        <v>112</v>
      </c>
      <c r="D90" s="45">
        <v>25</v>
      </c>
      <c r="E90" s="58">
        <f>Aviation!E90+Compliance!E90+'Secondary Plant_CS'!E90+'Live Line'!E90+'PWP '!E90+'Operations &amp; Maintenance'!E90</f>
        <v>190</v>
      </c>
      <c r="F90" s="42"/>
      <c r="G90" s="53">
        <f t="shared" si="2"/>
        <v>4750</v>
      </c>
      <c r="H90" s="45">
        <f t="shared" si="3"/>
        <v>0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x14ac:dyDescent="0.25">
      <c r="A91" s="1">
        <v>91</v>
      </c>
      <c r="B91" s="5" t="s">
        <v>48</v>
      </c>
      <c r="C91" s="5" t="s">
        <v>114</v>
      </c>
      <c r="D91" s="8">
        <v>1960</v>
      </c>
      <c r="E91" s="57">
        <f>Aviation!E91+Compliance!E91+'Secondary Plant_CS'!E91+'Live Line'!E91+'PWP '!E91+'Operations &amp; Maintenance'!E91</f>
        <v>61</v>
      </c>
      <c r="F91" s="1">
        <v>10</v>
      </c>
      <c r="G91" s="52">
        <f t="shared" si="2"/>
        <v>119560</v>
      </c>
      <c r="H91" s="8">
        <f t="shared" si="3"/>
        <v>19600</v>
      </c>
      <c r="I91" t="s">
        <v>408</v>
      </c>
    </row>
    <row r="92" spans="1:91" x14ac:dyDescent="0.25">
      <c r="A92" s="1">
        <v>92</v>
      </c>
      <c r="B92" s="5" t="s">
        <v>48</v>
      </c>
      <c r="C92" s="5" t="s">
        <v>410</v>
      </c>
      <c r="D92" s="8">
        <v>980</v>
      </c>
      <c r="E92" s="57">
        <f>Aviation!E92+Compliance!E92+'Secondary Plant_CS'!E92+'Live Line'!E92+'PWP '!E92+'Operations &amp; Maintenance'!E92</f>
        <v>50</v>
      </c>
      <c r="F92" s="1">
        <v>15</v>
      </c>
      <c r="G92" s="52">
        <f t="shared" si="2"/>
        <v>49000</v>
      </c>
      <c r="H92" s="8">
        <f t="shared" si="3"/>
        <v>14700</v>
      </c>
      <c r="I92" t="s">
        <v>409</v>
      </c>
    </row>
    <row r="93" spans="1:91" x14ac:dyDescent="0.25">
      <c r="A93" s="1">
        <v>93</v>
      </c>
      <c r="B93" s="5" t="s">
        <v>187</v>
      </c>
      <c r="C93" s="5" t="s">
        <v>188</v>
      </c>
      <c r="D93" s="8">
        <v>400</v>
      </c>
      <c r="E93" s="57">
        <f>Aviation!E93+Compliance!E93+'Secondary Plant_CS'!E93+'Live Line'!E93+'PWP '!E93+'Operations &amp; Maintenance'!E93</f>
        <v>60</v>
      </c>
      <c r="F93" s="1">
        <v>40</v>
      </c>
      <c r="G93" s="52">
        <f t="shared" si="2"/>
        <v>24000</v>
      </c>
      <c r="H93" s="8">
        <f t="shared" si="3"/>
        <v>16000</v>
      </c>
      <c r="I93" t="s">
        <v>411</v>
      </c>
    </row>
    <row r="94" spans="1:91" x14ac:dyDescent="0.25">
      <c r="A94" s="1">
        <v>94</v>
      </c>
      <c r="B94" s="5" t="s">
        <v>413</v>
      </c>
      <c r="C94" s="5" t="s">
        <v>414</v>
      </c>
      <c r="D94" s="8">
        <v>580</v>
      </c>
      <c r="E94" s="57">
        <f>Aviation!E94+Compliance!E94+'Secondary Plant_CS'!E94+'Live Line'!E94+'PWP '!E94+'Operations &amp; Maintenance'!E94</f>
        <v>60</v>
      </c>
      <c r="F94" s="1">
        <v>40</v>
      </c>
      <c r="G94" s="52">
        <f t="shared" si="2"/>
        <v>34800</v>
      </c>
      <c r="H94" s="8">
        <f t="shared" si="3"/>
        <v>23200</v>
      </c>
      <c r="I94" t="s">
        <v>412</v>
      </c>
    </row>
    <row r="95" spans="1:91" x14ac:dyDescent="0.25">
      <c r="A95" s="1">
        <v>95</v>
      </c>
      <c r="B95" s="5" t="s">
        <v>417</v>
      </c>
      <c r="C95" s="5" t="s">
        <v>416</v>
      </c>
      <c r="D95" s="8">
        <v>580</v>
      </c>
      <c r="E95" s="57">
        <f>Aviation!E95+Compliance!E95+'Secondary Plant_CS'!E95+'Live Line'!E95+'PWP '!E95+'Operations &amp; Maintenance'!E95</f>
        <v>100</v>
      </c>
      <c r="F95" s="1">
        <v>40</v>
      </c>
      <c r="G95" s="52">
        <f t="shared" si="2"/>
        <v>58000</v>
      </c>
      <c r="H95" s="8">
        <f t="shared" si="3"/>
        <v>23200</v>
      </c>
      <c r="I95" t="s">
        <v>415</v>
      </c>
    </row>
    <row r="96" spans="1:91" x14ac:dyDescent="0.25">
      <c r="A96" s="1">
        <v>96</v>
      </c>
      <c r="B96" s="5" t="s">
        <v>191</v>
      </c>
      <c r="C96" s="5" t="s">
        <v>282</v>
      </c>
      <c r="D96" s="8">
        <v>49</v>
      </c>
      <c r="E96" s="57">
        <f>Aviation!E96+Compliance!E96+'Secondary Plant_CS'!E96+'Live Line'!E96+'PWP '!E96+'Operations &amp; Maintenance'!E96</f>
        <v>85</v>
      </c>
      <c r="F96" s="1">
        <v>10</v>
      </c>
      <c r="G96" s="52">
        <f t="shared" si="2"/>
        <v>4165</v>
      </c>
      <c r="H96" s="8">
        <f t="shared" si="3"/>
        <v>490</v>
      </c>
      <c r="I96" s="68"/>
    </row>
    <row r="97" spans="1:91" x14ac:dyDescent="0.25">
      <c r="A97" s="1">
        <v>97</v>
      </c>
      <c r="B97" s="5" t="s">
        <v>191</v>
      </c>
      <c r="C97" s="5" t="s">
        <v>281</v>
      </c>
      <c r="D97" s="8">
        <v>159</v>
      </c>
      <c r="E97" s="57">
        <f>Aviation!E97+Compliance!E97+'Secondary Plant_CS'!E97+'Live Line'!E97+'PWP '!E97+'Operations &amp; Maintenance'!E97</f>
        <v>71</v>
      </c>
      <c r="F97" s="1">
        <v>20</v>
      </c>
      <c r="G97" s="52">
        <f t="shared" si="2"/>
        <v>11289</v>
      </c>
      <c r="H97" s="8">
        <f t="shared" si="3"/>
        <v>3180</v>
      </c>
      <c r="I97" s="68"/>
    </row>
    <row r="98" spans="1:91" x14ac:dyDescent="0.25">
      <c r="A98" s="1">
        <v>99</v>
      </c>
      <c r="B98" s="5" t="s">
        <v>22</v>
      </c>
      <c r="C98" t="s">
        <v>425</v>
      </c>
      <c r="D98" s="8">
        <v>2050</v>
      </c>
      <c r="E98" s="57">
        <f>Aviation!E98+Compliance!E98+'Secondary Plant_CS'!E98+'Live Line'!E98+'PWP '!E98+'Operations &amp; Maintenance'!E98</f>
        <v>110</v>
      </c>
      <c r="F98" s="1">
        <v>30</v>
      </c>
      <c r="G98" s="52">
        <f t="shared" si="2"/>
        <v>225500</v>
      </c>
      <c r="H98" s="8">
        <f t="shared" si="3"/>
        <v>61500</v>
      </c>
      <c r="I98" t="s">
        <v>424</v>
      </c>
    </row>
    <row r="99" spans="1:91" x14ac:dyDescent="0.25">
      <c r="A99" s="1">
        <v>101</v>
      </c>
      <c r="B99" s="5" t="s">
        <v>22</v>
      </c>
      <c r="C99" t="s">
        <v>421</v>
      </c>
      <c r="D99" s="8">
        <v>999</v>
      </c>
      <c r="E99" s="57">
        <f>Aviation!E99+Compliance!E99+'Secondary Plant_CS'!E99+'Live Line'!E99+'PWP '!E99+'Operations &amp; Maintenance'!E99</f>
        <v>25</v>
      </c>
      <c r="F99" s="1"/>
      <c r="G99" s="52">
        <f t="shared" si="2"/>
        <v>24975</v>
      </c>
      <c r="H99" s="8">
        <f t="shared" si="3"/>
        <v>0</v>
      </c>
      <c r="I99" t="s">
        <v>420</v>
      </c>
    </row>
    <row r="100" spans="1:91" x14ac:dyDescent="0.25">
      <c r="A100" s="1">
        <v>102</v>
      </c>
      <c r="B100" s="5" t="s">
        <v>23</v>
      </c>
      <c r="C100" s="5" t="s">
        <v>419</v>
      </c>
      <c r="D100" s="8">
        <v>43</v>
      </c>
      <c r="E100" s="57">
        <f>Aviation!E100+Compliance!E100+'Secondary Plant_CS'!E100+'Live Line'!E100+'PWP '!E100+'Operations &amp; Maintenance'!E100</f>
        <v>165</v>
      </c>
      <c r="F100" s="1">
        <v>100</v>
      </c>
      <c r="G100" s="52">
        <f t="shared" si="2"/>
        <v>7095</v>
      </c>
      <c r="H100" s="8">
        <f t="shared" si="3"/>
        <v>4300</v>
      </c>
      <c r="I100" t="s">
        <v>418</v>
      </c>
    </row>
    <row r="101" spans="1:91" x14ac:dyDescent="0.25">
      <c r="A101" s="1">
        <v>103</v>
      </c>
      <c r="B101" s="5" t="s">
        <v>23</v>
      </c>
      <c r="C101" s="5" t="s">
        <v>427</v>
      </c>
      <c r="D101" s="8">
        <v>79</v>
      </c>
      <c r="E101" s="57">
        <f>Aviation!E101+Compliance!E101+'Secondary Plant_CS'!E101+'Live Line'!E101+'PWP '!E101+'Operations &amp; Maintenance'!E101</f>
        <v>216</v>
      </c>
      <c r="F101" s="1">
        <v>50</v>
      </c>
      <c r="G101" s="52">
        <f t="shared" si="2"/>
        <v>17064</v>
      </c>
      <c r="H101" s="8">
        <f t="shared" si="3"/>
        <v>3950</v>
      </c>
      <c r="I101" t="s">
        <v>426</v>
      </c>
    </row>
    <row r="102" spans="1:91" x14ac:dyDescent="0.25">
      <c r="A102" s="1">
        <v>104</v>
      </c>
      <c r="B102" s="5" t="s">
        <v>139</v>
      </c>
      <c r="C102" s="5" t="s">
        <v>138</v>
      </c>
      <c r="D102" s="8">
        <v>45</v>
      </c>
      <c r="E102" s="57">
        <f>Aviation!E102+Compliance!E102+'Secondary Plant_CS'!E102+'Live Line'!E102+'PWP '!E102+'Operations &amp; Maintenance'!E102</f>
        <v>113</v>
      </c>
      <c r="F102" s="1">
        <v>50</v>
      </c>
      <c r="G102" s="52">
        <f t="shared" si="2"/>
        <v>5085</v>
      </c>
      <c r="H102" s="8">
        <f t="shared" si="3"/>
        <v>2250</v>
      </c>
      <c r="I102" t="s">
        <v>432</v>
      </c>
    </row>
    <row r="103" spans="1:91" x14ac:dyDescent="0.25">
      <c r="A103" s="1">
        <v>105</v>
      </c>
      <c r="B103" s="5" t="s">
        <v>137</v>
      </c>
      <c r="C103" s="5" t="s">
        <v>431</v>
      </c>
      <c r="D103" s="8">
        <v>21</v>
      </c>
      <c r="E103" s="57">
        <f>Aviation!E103+Compliance!E103+'Secondary Plant_CS'!E103+'Live Line'!E103+'PWP '!E103+'Operations &amp; Maintenance'!E103</f>
        <v>75</v>
      </c>
      <c r="F103" s="1">
        <v>50</v>
      </c>
      <c r="G103" s="52">
        <f t="shared" si="2"/>
        <v>1575</v>
      </c>
      <c r="H103" s="8">
        <f t="shared" si="3"/>
        <v>1050</v>
      </c>
      <c r="I103" t="s">
        <v>430</v>
      </c>
    </row>
    <row r="104" spans="1:91" ht="120" x14ac:dyDescent="0.25">
      <c r="A104" s="1">
        <v>106</v>
      </c>
      <c r="B104" s="6" t="s">
        <v>129</v>
      </c>
      <c r="C104" s="6" t="s">
        <v>434</v>
      </c>
      <c r="D104" s="8">
        <v>3499</v>
      </c>
      <c r="E104" s="57">
        <f>Aviation!E104+Compliance!E104+'Secondary Plant_CS'!E104+'Live Line'!E104+'PWP '!E104+'Operations &amp; Maintenance'!E104</f>
        <v>20</v>
      </c>
      <c r="F104" s="1">
        <v>10</v>
      </c>
      <c r="G104" s="52">
        <f t="shared" si="2"/>
        <v>69980</v>
      </c>
      <c r="H104" s="8">
        <f t="shared" si="3"/>
        <v>34990</v>
      </c>
      <c r="I104" t="s">
        <v>433</v>
      </c>
    </row>
    <row r="105" spans="1:91" ht="30" x14ac:dyDescent="0.25">
      <c r="A105" s="1">
        <v>107</v>
      </c>
      <c r="B105" s="5" t="s">
        <v>22</v>
      </c>
      <c r="C105" s="5" t="s">
        <v>423</v>
      </c>
      <c r="D105" s="8">
        <v>2950</v>
      </c>
      <c r="E105" s="57">
        <f>Aviation!E105+Compliance!E105+'Secondary Plant_CS'!E105+'Live Line'!E105+'PWP '!E105+'Operations &amp; Maintenance'!E105</f>
        <v>55</v>
      </c>
      <c r="F105" s="1">
        <v>10</v>
      </c>
      <c r="G105" s="52">
        <f t="shared" si="2"/>
        <v>162250</v>
      </c>
      <c r="H105" s="8">
        <f t="shared" si="3"/>
        <v>29500</v>
      </c>
      <c r="I105" t="s">
        <v>422</v>
      </c>
    </row>
    <row r="106" spans="1:91" ht="30" x14ac:dyDescent="0.25">
      <c r="A106" s="1">
        <v>108</v>
      </c>
      <c r="B106" s="5" t="s">
        <v>23</v>
      </c>
      <c r="C106" s="5" t="s">
        <v>429</v>
      </c>
      <c r="D106" s="8">
        <v>79</v>
      </c>
      <c r="E106" s="57">
        <f>Aviation!E106+Compliance!E106+'Secondary Plant_CS'!E106+'Live Line'!E106+'PWP '!E106+'Operations &amp; Maintenance'!E106</f>
        <v>50</v>
      </c>
      <c r="F106" s="1">
        <v>100</v>
      </c>
      <c r="G106" s="52">
        <f t="shared" si="2"/>
        <v>3950</v>
      </c>
      <c r="H106" s="8">
        <f t="shared" si="3"/>
        <v>7900</v>
      </c>
      <c r="I106" t="s">
        <v>428</v>
      </c>
    </row>
    <row r="107" spans="1:91" s="46" customFormat="1" x14ac:dyDescent="0.25">
      <c r="A107" s="42">
        <v>109</v>
      </c>
      <c r="B107" s="44" t="s">
        <v>49</v>
      </c>
      <c r="C107" s="44" t="s">
        <v>135</v>
      </c>
      <c r="D107" s="45">
        <v>220</v>
      </c>
      <c r="E107" s="58">
        <f>Aviation!E107+Compliance!E107+'Secondary Plant_CS'!E107+'Live Line'!E107+'PWP '!E107+'Operations &amp; Maintenance'!E107</f>
        <v>65</v>
      </c>
      <c r="F107" s="42"/>
      <c r="G107" s="53">
        <f t="shared" si="2"/>
        <v>14300</v>
      </c>
      <c r="H107" s="45">
        <f t="shared" si="3"/>
        <v>0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x14ac:dyDescent="0.25">
      <c r="A108" s="1">
        <v>110</v>
      </c>
      <c r="B108" s="5" t="s">
        <v>50</v>
      </c>
      <c r="C108" s="5" t="s">
        <v>436</v>
      </c>
      <c r="D108" s="8">
        <v>500</v>
      </c>
      <c r="E108" s="57">
        <f>Aviation!E108+Compliance!E108+'Secondary Plant_CS'!E108+'Live Line'!E108+'PWP '!E108+'Operations &amp; Maintenance'!E108</f>
        <v>69</v>
      </c>
      <c r="F108" s="1">
        <v>20</v>
      </c>
      <c r="G108" s="52">
        <f t="shared" si="2"/>
        <v>34500</v>
      </c>
      <c r="H108" s="8">
        <f t="shared" si="3"/>
        <v>10000</v>
      </c>
      <c r="I108" t="s">
        <v>435</v>
      </c>
    </row>
    <row r="109" spans="1:91" s="46" customFormat="1" x14ac:dyDescent="0.25">
      <c r="A109" s="42">
        <v>112</v>
      </c>
      <c r="B109" s="44" t="s">
        <v>264</v>
      </c>
      <c r="C109" s="44" t="s">
        <v>263</v>
      </c>
      <c r="D109" s="45">
        <v>5750</v>
      </c>
      <c r="E109" s="58">
        <f>Aviation!E109+Compliance!E109+'Secondary Plant_CS'!E109+'Live Line'!E109+'PWP '!E109+'Operations &amp; Maintenance'!E109</f>
        <v>88</v>
      </c>
      <c r="F109" s="42"/>
      <c r="G109" s="53">
        <f t="shared" si="2"/>
        <v>506000</v>
      </c>
      <c r="H109" s="45">
        <f t="shared" si="3"/>
        <v>0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ht="45" x14ac:dyDescent="0.25">
      <c r="A110" s="1">
        <v>113</v>
      </c>
      <c r="B110" s="5" t="s">
        <v>215</v>
      </c>
      <c r="C110" s="5" t="s">
        <v>438</v>
      </c>
      <c r="D110" s="12">
        <v>100</v>
      </c>
      <c r="E110" s="57">
        <f>Aviation!E110+Compliance!E110+'Secondary Plant_CS'!E110+'Live Line'!E110+'PWP '!E110+'Operations &amp; Maintenance'!E110</f>
        <v>70</v>
      </c>
      <c r="F110" s="11">
        <v>40</v>
      </c>
      <c r="G110" s="52">
        <f t="shared" si="2"/>
        <v>7000</v>
      </c>
      <c r="H110" s="8">
        <f t="shared" si="3"/>
        <v>4000</v>
      </c>
      <c r="I110" t="s">
        <v>437</v>
      </c>
    </row>
    <row r="111" spans="1:91" x14ac:dyDescent="0.25">
      <c r="A111" s="1">
        <v>114</v>
      </c>
      <c r="B111" s="5" t="s">
        <v>217</v>
      </c>
      <c r="C111" s="21" t="s">
        <v>285</v>
      </c>
      <c r="D111" s="12">
        <v>38</v>
      </c>
      <c r="E111" s="57">
        <f>Aviation!E111+Compliance!E111+'Secondary Plant_CS'!E111+'Live Line'!E111+'PWP '!E111+'Operations &amp; Maintenance'!E111</f>
        <v>25</v>
      </c>
      <c r="F111" s="25">
        <v>10</v>
      </c>
      <c r="G111" s="52">
        <f t="shared" si="2"/>
        <v>950</v>
      </c>
      <c r="H111" s="8">
        <f t="shared" si="3"/>
        <v>380</v>
      </c>
      <c r="I111" t="s">
        <v>439</v>
      </c>
    </row>
    <row r="112" spans="1:91" x14ac:dyDescent="0.25">
      <c r="A112" s="1">
        <v>115</v>
      </c>
      <c r="B112" s="5" t="s">
        <v>218</v>
      </c>
      <c r="C112" s="21" t="s">
        <v>440</v>
      </c>
      <c r="D112" s="12">
        <v>419</v>
      </c>
      <c r="E112" s="57">
        <f>Aviation!E112+Compliance!E112+'Secondary Plant_CS'!E112+'Live Line'!E112+'PWP '!E112+'Operations &amp; Maintenance'!E112</f>
        <v>30</v>
      </c>
      <c r="F112" s="25">
        <v>30</v>
      </c>
      <c r="G112" s="52">
        <f t="shared" si="2"/>
        <v>12570</v>
      </c>
      <c r="H112" s="8">
        <f t="shared" si="3"/>
        <v>12570</v>
      </c>
      <c r="I112" s="68"/>
    </row>
    <row r="113" spans="1:91" x14ac:dyDescent="0.25">
      <c r="A113" s="1"/>
      <c r="B113" s="5" t="s">
        <v>218</v>
      </c>
      <c r="C113" t="s">
        <v>444</v>
      </c>
      <c r="D113" s="12">
        <v>299</v>
      </c>
      <c r="E113" s="57">
        <f>Aviation!E113+Compliance!E113+'Secondary Plant_CS'!E113+'Live Line'!E113+'PWP '!E113+'Operations &amp; Maintenance'!E113</f>
        <v>23</v>
      </c>
      <c r="F113" s="25">
        <v>20</v>
      </c>
      <c r="G113" s="52">
        <f t="shared" si="2"/>
        <v>6877</v>
      </c>
      <c r="H113" s="8">
        <f t="shared" si="3"/>
        <v>5980</v>
      </c>
      <c r="I113" t="s">
        <v>443</v>
      </c>
    </row>
    <row r="114" spans="1:91" ht="30" x14ac:dyDescent="0.25">
      <c r="A114" s="1"/>
      <c r="B114" s="5" t="s">
        <v>218</v>
      </c>
      <c r="C114" s="21" t="s">
        <v>442</v>
      </c>
      <c r="D114" s="12">
        <v>1330</v>
      </c>
      <c r="E114" s="57">
        <f>Aviation!E114+Compliance!E114+'Secondary Plant_CS'!E114+'Live Line'!E114+'PWP '!E114+'Operations &amp; Maintenance'!E114</f>
        <v>70</v>
      </c>
      <c r="F114" s="25">
        <v>10</v>
      </c>
      <c r="G114" s="52">
        <f t="shared" si="2"/>
        <v>93100</v>
      </c>
      <c r="H114" s="8">
        <f t="shared" si="3"/>
        <v>13300</v>
      </c>
      <c r="I114" t="s">
        <v>441</v>
      </c>
    </row>
    <row r="115" spans="1:91" x14ac:dyDescent="0.25">
      <c r="A115" s="1">
        <v>116</v>
      </c>
      <c r="B115" s="5" t="s">
        <v>219</v>
      </c>
      <c r="C115" s="21" t="s">
        <v>289</v>
      </c>
      <c r="D115" s="12">
        <v>62</v>
      </c>
      <c r="E115" s="57">
        <f>Aviation!E115+Compliance!E115+'Secondary Plant_CS'!E115+'Live Line'!E115+'PWP '!E115+'Operations &amp; Maintenance'!E115</f>
        <v>120</v>
      </c>
      <c r="F115" s="25">
        <v>30</v>
      </c>
      <c r="G115" s="52">
        <f t="shared" si="2"/>
        <v>7440</v>
      </c>
      <c r="H115" s="8">
        <f t="shared" si="3"/>
        <v>1860</v>
      </c>
      <c r="I115" t="s">
        <v>445</v>
      </c>
    </row>
    <row r="116" spans="1:91" s="46" customFormat="1" x14ac:dyDescent="0.25">
      <c r="A116" s="42">
        <v>117</v>
      </c>
      <c r="B116" s="44" t="s">
        <v>220</v>
      </c>
      <c r="C116" s="48" t="s">
        <v>290</v>
      </c>
      <c r="D116" s="49">
        <v>35</v>
      </c>
      <c r="E116" s="58">
        <f>Aviation!E116+Compliance!E116+'Secondary Plant_CS'!E116+'Live Line'!E116+'PWP '!E116+'Operations &amp; Maintenance'!E116</f>
        <v>190</v>
      </c>
      <c r="F116" s="50">
        <v>0</v>
      </c>
      <c r="G116" s="53">
        <f t="shared" si="2"/>
        <v>6650</v>
      </c>
      <c r="H116" s="45">
        <f t="shared" si="3"/>
        <v>0</v>
      </c>
    </row>
    <row r="117" spans="1:91" s="46" customFormat="1" x14ac:dyDescent="0.25">
      <c r="A117" s="42">
        <v>118</v>
      </c>
      <c r="B117" s="44" t="s">
        <v>221</v>
      </c>
      <c r="C117" s="48" t="s">
        <v>222</v>
      </c>
      <c r="D117" s="49">
        <v>99</v>
      </c>
      <c r="E117" s="58">
        <f>Aviation!E117+Compliance!E117+'Secondary Plant_CS'!E117+'Live Line'!E117+'PWP '!E117+'Operations &amp; Maintenance'!E117</f>
        <v>0</v>
      </c>
      <c r="F117" s="50"/>
      <c r="G117" s="53">
        <f t="shared" si="2"/>
        <v>0</v>
      </c>
      <c r="H117" s="45">
        <f t="shared" si="3"/>
        <v>0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x14ac:dyDescent="0.25">
      <c r="A118" s="1">
        <v>119</v>
      </c>
      <c r="B118" s="5" t="s">
        <v>223</v>
      </c>
      <c r="C118" s="21" t="s">
        <v>291</v>
      </c>
      <c r="D118" s="12">
        <v>29</v>
      </c>
      <c r="E118" s="57">
        <f>Aviation!E118+Compliance!E118+'Secondary Plant_CS'!E118+'Live Line'!E118+'PWP '!E118+'Operations &amp; Maintenance'!E118</f>
        <v>240</v>
      </c>
      <c r="F118" s="25">
        <v>20</v>
      </c>
      <c r="G118" s="52">
        <f t="shared" si="2"/>
        <v>6960</v>
      </c>
      <c r="H118" s="8">
        <f t="shared" si="3"/>
        <v>580</v>
      </c>
      <c r="I118" t="s">
        <v>446</v>
      </c>
    </row>
    <row r="119" spans="1:91" x14ac:dyDescent="0.25">
      <c r="A119" s="1">
        <v>120</v>
      </c>
      <c r="B119" s="5" t="s">
        <v>223</v>
      </c>
      <c r="C119" s="21" t="s">
        <v>448</v>
      </c>
      <c r="D119" s="12">
        <v>36</v>
      </c>
      <c r="E119" s="57">
        <f>Aviation!E119+Compliance!E119+'Secondary Plant_CS'!E119+'Live Line'!E119+'PWP '!E119+'Operations &amp; Maintenance'!E119</f>
        <v>280</v>
      </c>
      <c r="F119" s="25">
        <v>20</v>
      </c>
      <c r="G119" s="52">
        <f t="shared" si="2"/>
        <v>10080</v>
      </c>
      <c r="H119" s="8">
        <f t="shared" si="3"/>
        <v>720</v>
      </c>
      <c r="I119" t="s">
        <v>447</v>
      </c>
    </row>
    <row r="120" spans="1:91" x14ac:dyDescent="0.25">
      <c r="A120" s="1">
        <v>121</v>
      </c>
      <c r="B120" s="5" t="s">
        <v>223</v>
      </c>
      <c r="C120" s="21" t="s">
        <v>449</v>
      </c>
      <c r="D120" s="12">
        <v>14</v>
      </c>
      <c r="E120" s="57">
        <f>Aviation!E120+Compliance!E120+'Secondary Plant_CS'!E120+'Live Line'!E120+'PWP '!E120+'Operations &amp; Maintenance'!E120</f>
        <v>280</v>
      </c>
      <c r="F120" s="25">
        <v>20</v>
      </c>
      <c r="G120" s="52">
        <f>D120*E120</f>
        <v>3920</v>
      </c>
      <c r="H120" s="8">
        <f t="shared" si="3"/>
        <v>280</v>
      </c>
      <c r="I120" t="s">
        <v>450</v>
      </c>
    </row>
    <row r="121" spans="1:91" ht="30" x14ac:dyDescent="0.25">
      <c r="A121" s="1">
        <v>122</v>
      </c>
      <c r="B121" s="5" t="s">
        <v>223</v>
      </c>
      <c r="C121" s="21" t="s">
        <v>452</v>
      </c>
      <c r="D121" s="12">
        <v>18</v>
      </c>
      <c r="E121" s="57">
        <f>Aviation!E121+Compliance!E121+'Secondary Plant_CS'!E121+'Live Line'!E121+'PWP '!E121+'Operations &amp; Maintenance'!E121</f>
        <v>240</v>
      </c>
      <c r="F121" s="25">
        <v>20</v>
      </c>
      <c r="G121" s="52">
        <f>D121*E120</f>
        <v>5040</v>
      </c>
      <c r="H121" s="8">
        <f t="shared" si="3"/>
        <v>360</v>
      </c>
      <c r="I121" t="s">
        <v>451</v>
      </c>
    </row>
    <row r="122" spans="1:91" x14ac:dyDescent="0.25">
      <c r="A122" s="42">
        <v>123</v>
      </c>
      <c r="B122" s="44" t="s">
        <v>453</v>
      </c>
      <c r="C122" s="48" t="s">
        <v>293</v>
      </c>
      <c r="D122" s="49">
        <v>81</v>
      </c>
      <c r="E122" s="58">
        <f>Aviation!E122+Compliance!E122+'Secondary Plant_CS'!E122+'Live Line'!E122+'PWP '!E122+'Operations &amp; Maintenance'!E122</f>
        <v>250</v>
      </c>
      <c r="F122" s="50">
        <v>0</v>
      </c>
      <c r="G122" s="53">
        <f t="shared" si="2"/>
        <v>20250</v>
      </c>
      <c r="H122" s="45">
        <f t="shared" si="3"/>
        <v>0</v>
      </c>
    </row>
    <row r="123" spans="1:91" x14ac:dyDescent="0.25">
      <c r="A123" s="1">
        <v>124</v>
      </c>
      <c r="B123" s="5" t="s">
        <v>227</v>
      </c>
      <c r="C123" s="21" t="s">
        <v>455</v>
      </c>
      <c r="D123" s="12">
        <v>62</v>
      </c>
      <c r="E123" s="57">
        <f>Aviation!E123+Compliance!E123+'Secondary Plant_CS'!E123+'Live Line'!E123+'PWP '!E123+'Operations &amp; Maintenance'!E123</f>
        <v>240</v>
      </c>
      <c r="F123" s="25">
        <v>20</v>
      </c>
      <c r="G123" s="52">
        <f t="shared" si="2"/>
        <v>14880</v>
      </c>
      <c r="H123" s="8">
        <f t="shared" si="3"/>
        <v>1240</v>
      </c>
      <c r="I123" t="s">
        <v>454</v>
      </c>
    </row>
    <row r="124" spans="1:91" s="46" customFormat="1" x14ac:dyDescent="0.25">
      <c r="A124" s="42">
        <v>125</v>
      </c>
      <c r="B124" s="44" t="s">
        <v>227</v>
      </c>
      <c r="C124" s="48" t="s">
        <v>229</v>
      </c>
      <c r="D124" s="49">
        <v>73</v>
      </c>
      <c r="E124" s="58">
        <f>Aviation!E124+Compliance!E124+'Secondary Plant_CS'!E124+'Live Line'!E124+'PWP '!E124+'Operations &amp; Maintenance'!E124</f>
        <v>0</v>
      </c>
      <c r="F124" s="50"/>
      <c r="G124" s="53">
        <f t="shared" si="2"/>
        <v>0</v>
      </c>
      <c r="H124" s="45">
        <f t="shared" si="3"/>
        <v>0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s="46" customFormat="1" x14ac:dyDescent="0.25">
      <c r="A125" s="42">
        <v>126</v>
      </c>
      <c r="B125" s="44" t="s">
        <v>227</v>
      </c>
      <c r="C125" s="48" t="s">
        <v>230</v>
      </c>
      <c r="D125" s="49">
        <v>73</v>
      </c>
      <c r="E125" s="58">
        <f>Aviation!E125+Compliance!E125+'Secondary Plant_CS'!E125+'Live Line'!E125+'PWP '!E125+'Operations &amp; Maintenance'!E125</f>
        <v>0</v>
      </c>
      <c r="F125" s="50"/>
      <c r="G125" s="53">
        <f t="shared" si="2"/>
        <v>0</v>
      </c>
      <c r="H125" s="45">
        <f t="shared" si="3"/>
        <v>0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s="46" customFormat="1" x14ac:dyDescent="0.25">
      <c r="A126" s="42">
        <v>127</v>
      </c>
      <c r="B126" s="44" t="s">
        <v>227</v>
      </c>
      <c r="C126" s="48" t="s">
        <v>231</v>
      </c>
      <c r="D126" s="49">
        <v>73</v>
      </c>
      <c r="E126" s="58">
        <f>Aviation!E126+Compliance!E126+'Secondary Plant_CS'!E126+'Live Line'!E126+'PWP '!E126+'Operations &amp; Maintenance'!E126</f>
        <v>0</v>
      </c>
      <c r="F126" s="50"/>
      <c r="G126" s="53">
        <f t="shared" si="2"/>
        <v>0</v>
      </c>
      <c r="H126" s="45">
        <f t="shared" si="3"/>
        <v>0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ht="14.25" customHeight="1" x14ac:dyDescent="0.25">
      <c r="A127" s="1">
        <v>128</v>
      </c>
      <c r="B127" s="5" t="s">
        <v>232</v>
      </c>
      <c r="C127" s="5" t="s">
        <v>457</v>
      </c>
      <c r="D127" s="12">
        <v>24</v>
      </c>
      <c r="E127" s="57">
        <f>Aviation!E127+Compliance!E127+'Secondary Plant_CS'!E127+'Live Line'!E127+'PWP '!E127+'Operations &amp; Maintenance'!E127</f>
        <v>170</v>
      </c>
      <c r="F127" s="25">
        <v>100</v>
      </c>
      <c r="G127" s="52">
        <f t="shared" si="2"/>
        <v>4080</v>
      </c>
      <c r="H127" s="8">
        <f t="shared" si="3"/>
        <v>2400</v>
      </c>
      <c r="I127" t="s">
        <v>456</v>
      </c>
    </row>
    <row r="128" spans="1:91" s="46" customFormat="1" x14ac:dyDescent="0.25">
      <c r="A128" s="42">
        <v>129</v>
      </c>
      <c r="B128" s="48" t="s">
        <v>234</v>
      </c>
      <c r="C128" s="48" t="s">
        <v>294</v>
      </c>
      <c r="D128" s="49">
        <v>575</v>
      </c>
      <c r="E128" s="58">
        <f>Aviation!E128+Compliance!E128+'Secondary Plant_CS'!E128+'Live Line'!E128+'PWP '!E128+'Operations &amp; Maintenance'!E128</f>
        <v>90</v>
      </c>
      <c r="F128" s="50"/>
      <c r="G128" s="53">
        <f t="shared" si="2"/>
        <v>51750</v>
      </c>
      <c r="H128" s="45">
        <f t="shared" si="3"/>
        <v>0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ht="30" x14ac:dyDescent="0.25">
      <c r="A129" s="1">
        <v>131</v>
      </c>
      <c r="B129" s="5" t="s">
        <v>234</v>
      </c>
      <c r="C129" s="21" t="s">
        <v>463</v>
      </c>
      <c r="D129" s="12">
        <v>120</v>
      </c>
      <c r="E129" s="57">
        <f>Aviation!E129+Compliance!E129+'Secondary Plant_CS'!E129+'Live Line'!E129+'PWP '!E129+'Operations &amp; Maintenance'!E129</f>
        <v>55</v>
      </c>
      <c r="F129" s="25">
        <v>40</v>
      </c>
      <c r="G129" s="52">
        <f t="shared" si="2"/>
        <v>6600</v>
      </c>
      <c r="H129" s="8">
        <f t="shared" si="3"/>
        <v>4800</v>
      </c>
      <c r="I129" t="s">
        <v>462</v>
      </c>
    </row>
    <row r="130" spans="1:91" x14ac:dyDescent="0.25">
      <c r="A130" s="1">
        <v>132</v>
      </c>
      <c r="B130" s="5" t="s">
        <v>461</v>
      </c>
      <c r="C130" t="s">
        <v>460</v>
      </c>
      <c r="D130" s="12">
        <v>69</v>
      </c>
      <c r="E130" s="57">
        <f>Aviation!E130+Compliance!E130+'Secondary Plant_CS'!E130+'Live Line'!E130+'PWP '!E130+'Operations &amp; Maintenance'!E130</f>
        <v>230</v>
      </c>
      <c r="F130" s="25">
        <v>40</v>
      </c>
      <c r="G130" s="52">
        <f t="shared" si="2"/>
        <v>15870</v>
      </c>
      <c r="H130" s="8">
        <f t="shared" si="3"/>
        <v>2760</v>
      </c>
      <c r="I130" t="s">
        <v>459</v>
      </c>
    </row>
    <row r="131" spans="1:91" s="46" customFormat="1" x14ac:dyDescent="0.25">
      <c r="A131" s="42">
        <v>135</v>
      </c>
      <c r="B131" s="44" t="s">
        <v>237</v>
      </c>
      <c r="C131" s="48" t="s">
        <v>299</v>
      </c>
      <c r="D131" s="49">
        <v>28</v>
      </c>
      <c r="E131" s="58">
        <f>Aviation!E131+Compliance!E131+'Secondary Plant_CS'!E131+'Live Line'!E131+'PWP '!E131+'Operations &amp; Maintenance'!E131</f>
        <v>145</v>
      </c>
      <c r="F131" s="50"/>
      <c r="G131" s="53">
        <f t="shared" si="2"/>
        <v>4060</v>
      </c>
      <c r="H131" s="45">
        <f t="shared" si="3"/>
        <v>0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s="46" customFormat="1" x14ac:dyDescent="0.25">
      <c r="A132" s="42">
        <v>136</v>
      </c>
      <c r="B132" s="44" t="s">
        <v>238</v>
      </c>
      <c r="C132" s="48" t="s">
        <v>238</v>
      </c>
      <c r="D132" s="49">
        <v>100</v>
      </c>
      <c r="E132" s="58">
        <f>Aviation!E132+Compliance!E132+'Secondary Plant_CS'!E132+'Live Line'!E132+'PWP '!E132+'Operations &amp; Maintenance'!E132</f>
        <v>0</v>
      </c>
      <c r="F132" s="50"/>
      <c r="G132" s="53">
        <f t="shared" si="2"/>
        <v>0</v>
      </c>
      <c r="H132" s="45">
        <f t="shared" si="3"/>
        <v>0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x14ac:dyDescent="0.25">
      <c r="A133" s="1">
        <v>139</v>
      </c>
      <c r="B133" s="5" t="s">
        <v>239</v>
      </c>
      <c r="C133" s="33" t="s">
        <v>240</v>
      </c>
      <c r="D133" s="12">
        <v>57</v>
      </c>
      <c r="E133" s="57">
        <f>Aviation!E133+Compliance!E133+'Secondary Plant_CS'!E133+'Live Line'!E133+'PWP '!E133+'Operations &amp; Maintenance'!E133</f>
        <v>60</v>
      </c>
      <c r="F133" s="25">
        <v>0</v>
      </c>
      <c r="G133" s="52">
        <f t="shared" si="2"/>
        <v>3420</v>
      </c>
      <c r="H133" s="8">
        <f t="shared" si="3"/>
        <v>0</v>
      </c>
      <c r="I133" s="68"/>
    </row>
    <row r="134" spans="1:91" s="46" customFormat="1" x14ac:dyDescent="0.25">
      <c r="A134" s="42">
        <v>140</v>
      </c>
      <c r="B134" s="44" t="s">
        <v>241</v>
      </c>
      <c r="C134" s="44" t="s">
        <v>242</v>
      </c>
      <c r="D134" s="49">
        <v>24</v>
      </c>
      <c r="E134" s="58">
        <f>Aviation!E134+Compliance!E134+'Secondary Plant_CS'!E134+'Live Line'!E134+'PWP '!E134+'Operations &amp; Maintenance'!E134</f>
        <v>60</v>
      </c>
      <c r="F134" s="50"/>
      <c r="G134" s="53">
        <f t="shared" si="2"/>
        <v>1440</v>
      </c>
      <c r="H134" s="45">
        <f t="shared" si="3"/>
        <v>0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s="46" customFormat="1" x14ac:dyDescent="0.25">
      <c r="A135" s="42">
        <v>142</v>
      </c>
      <c r="B135" s="44" t="s">
        <v>243</v>
      </c>
      <c r="C135" s="48" t="s">
        <v>298</v>
      </c>
      <c r="D135" s="49">
        <v>106</v>
      </c>
      <c r="E135" s="58">
        <f>Aviation!E135+Compliance!E135+'Secondary Plant_CS'!E135+'Live Line'!E135+'PWP '!E135+'Operations &amp; Maintenance'!E135</f>
        <v>165</v>
      </c>
      <c r="F135" s="50"/>
      <c r="G135" s="53">
        <f t="shared" ref="G135:G140" si="4">D135*E135</f>
        <v>17490</v>
      </c>
      <c r="H135" s="45">
        <f t="shared" ref="H135:H140" si="5">F135*D135</f>
        <v>0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x14ac:dyDescent="0.25">
      <c r="A136" s="42">
        <v>144</v>
      </c>
      <c r="B136" s="44" t="s">
        <v>458</v>
      </c>
      <c r="C136" s="48" t="s">
        <v>245</v>
      </c>
      <c r="D136" s="49">
        <v>44</v>
      </c>
      <c r="E136" s="58">
        <f>Aviation!E136+Compliance!E136+'Secondary Plant_CS'!E136+'Live Line'!E136+'PWP '!E136+'Operations &amp; Maintenance'!E136</f>
        <v>195</v>
      </c>
      <c r="F136" s="50">
        <v>0</v>
      </c>
      <c r="G136" s="53">
        <f t="shared" si="4"/>
        <v>8580</v>
      </c>
      <c r="H136" s="45">
        <f t="shared" si="5"/>
        <v>0</v>
      </c>
    </row>
    <row r="137" spans="1:91" ht="30" x14ac:dyDescent="0.25">
      <c r="A137" s="1">
        <v>145</v>
      </c>
      <c r="B137" s="5" t="s">
        <v>465</v>
      </c>
      <c r="C137" s="21" t="s">
        <v>464</v>
      </c>
      <c r="D137" s="12">
        <v>5</v>
      </c>
      <c r="E137" s="57">
        <f>Aviation!E137+Compliance!E137+'Secondary Plant_CS'!E137+'Live Line'!E137+'PWP '!E137+'Operations &amp; Maintenance'!E137</f>
        <v>15</v>
      </c>
      <c r="F137" s="25">
        <v>15</v>
      </c>
      <c r="G137" s="52">
        <f t="shared" si="4"/>
        <v>75</v>
      </c>
      <c r="H137" s="8">
        <f t="shared" si="5"/>
        <v>75</v>
      </c>
      <c r="I137" t="s">
        <v>466</v>
      </c>
    </row>
    <row r="138" spans="1:91" s="46" customFormat="1" x14ac:dyDescent="0.25">
      <c r="A138" s="42">
        <v>147</v>
      </c>
      <c r="B138" s="44" t="s">
        <v>247</v>
      </c>
      <c r="C138" s="48" t="s">
        <v>297</v>
      </c>
      <c r="D138" s="49">
        <v>84</v>
      </c>
      <c r="E138" s="58">
        <f>Aviation!E138+Compliance!E138+'Secondary Plant_CS'!E138+'Live Line'!E138+'PWP '!E138+'Operations &amp; Maintenance'!E138</f>
        <v>39</v>
      </c>
      <c r="F138" s="50"/>
      <c r="G138" s="53">
        <f t="shared" si="4"/>
        <v>3276</v>
      </c>
      <c r="H138" s="45">
        <f t="shared" si="5"/>
        <v>0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s="46" customFormat="1" x14ac:dyDescent="0.25">
      <c r="A139" s="42">
        <v>148</v>
      </c>
      <c r="B139" s="44" t="s">
        <v>248</v>
      </c>
      <c r="C139" s="48" t="s">
        <v>300</v>
      </c>
      <c r="D139" s="49">
        <v>50</v>
      </c>
      <c r="E139" s="58">
        <f>Aviation!E139+Compliance!E139+'Secondary Plant_CS'!E139+'Live Line'!E139+'PWP '!E139+'Operations &amp; Maintenance'!E139</f>
        <v>50</v>
      </c>
      <c r="F139" s="50"/>
      <c r="G139" s="53">
        <f t="shared" si="4"/>
        <v>2500</v>
      </c>
      <c r="H139" s="45">
        <f t="shared" si="5"/>
        <v>0</v>
      </c>
      <c r="I139"/>
      <c r="J139"/>
      <c r="K139"/>
      <c r="L139" t="s">
        <v>309</v>
      </c>
      <c r="M139"/>
      <c r="N139" t="s">
        <v>310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s="46" customFormat="1" x14ac:dyDescent="0.25">
      <c r="A140" s="42">
        <v>149</v>
      </c>
      <c r="B140" s="44" t="s">
        <v>248</v>
      </c>
      <c r="C140" s="48" t="s">
        <v>301</v>
      </c>
      <c r="D140" s="49">
        <v>90</v>
      </c>
      <c r="E140" s="58">
        <f>Aviation!E140+Compliance!E140+'Secondary Plant_CS'!E140+'Live Line'!E140+'PWP '!E140+'Operations &amp; Maintenance'!E140</f>
        <v>50</v>
      </c>
      <c r="F140" s="50"/>
      <c r="G140" s="53">
        <f t="shared" si="4"/>
        <v>4500</v>
      </c>
      <c r="H140" s="45">
        <f t="shared" si="5"/>
        <v>0</v>
      </c>
      <c r="I140"/>
      <c r="J140"/>
      <c r="K140"/>
      <c r="L140" t="s">
        <v>308</v>
      </c>
      <c r="M140" t="s">
        <v>302</v>
      </c>
      <c r="N140" t="s">
        <v>312</v>
      </c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x14ac:dyDescent="0.25">
      <c r="C141" s="18"/>
      <c r="D141" s="12"/>
      <c r="E141" s="11"/>
      <c r="F141" s="11"/>
      <c r="G141" s="54"/>
      <c r="H141" s="1"/>
    </row>
    <row r="142" spans="1:91" x14ac:dyDescent="0.25">
      <c r="C142" s="18"/>
      <c r="D142" s="12"/>
      <c r="E142" s="11"/>
      <c r="F142" s="11"/>
      <c r="G142" s="54"/>
      <c r="H142" s="1"/>
    </row>
    <row r="143" spans="1:91" x14ac:dyDescent="0.25">
      <c r="C143" s="18"/>
      <c r="D143" s="12"/>
      <c r="E143" s="11"/>
      <c r="F143" s="11"/>
      <c r="G143" s="54"/>
      <c r="H143" s="1"/>
    </row>
    <row r="144" spans="1:91" ht="23.25" x14ac:dyDescent="0.35">
      <c r="C144" s="13" t="s">
        <v>6</v>
      </c>
      <c r="D144" s="14">
        <f>SUM(D6:D140)</f>
        <v>49466.39</v>
      </c>
      <c r="E144" s="56" t="s">
        <v>314</v>
      </c>
      <c r="F144" s="15"/>
      <c r="G144" s="55">
        <f>SUM(G6:G140)</f>
        <v>5324480.21</v>
      </c>
      <c r="H144" s="51">
        <f>SUM(H6:H140)</f>
        <v>1547684.8</v>
      </c>
    </row>
    <row r="146" spans="2:3" ht="45" x14ac:dyDescent="0.25">
      <c r="B146" s="6" t="s">
        <v>197</v>
      </c>
      <c r="C146" s="28" t="s">
        <v>249</v>
      </c>
    </row>
    <row r="147" spans="2:3" ht="30" x14ac:dyDescent="0.25">
      <c r="C147" s="28" t="s">
        <v>250</v>
      </c>
    </row>
  </sheetData>
  <mergeCells count="1">
    <mergeCell ref="A1:G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FAC2-2E8A-4E62-981C-1E5DEBF8B27F}">
  <dimension ref="B1:D27"/>
  <sheetViews>
    <sheetView showGridLines="0" tabSelected="1" view="pageBreakPreview" zoomScale="80" zoomScaleNormal="100" zoomScaleSheetLayoutView="80" workbookViewId="0">
      <selection activeCell="C19" sqref="C19"/>
    </sheetView>
  </sheetViews>
  <sheetFormatPr defaultRowHeight="14.25" x14ac:dyDescent="0.2"/>
  <cols>
    <col min="1" max="1" width="2.85546875" style="73" customWidth="1"/>
    <col min="2" max="2" width="59.7109375" style="73" customWidth="1"/>
    <col min="3" max="3" width="55.85546875" style="73" customWidth="1"/>
    <col min="4" max="4" width="2" style="73" customWidth="1"/>
    <col min="5" max="16384" width="9.140625" style="73"/>
  </cols>
  <sheetData>
    <row r="1" spans="2:4" ht="7.5" customHeight="1" thickBot="1" x14ac:dyDescent="0.25">
      <c r="B1" s="135"/>
      <c r="C1" s="135"/>
      <c r="D1" s="135"/>
    </row>
    <row r="2" spans="2:4" ht="26.25" x14ac:dyDescent="0.2">
      <c r="B2" s="179"/>
      <c r="C2" s="180"/>
      <c r="D2" s="136"/>
    </row>
    <row r="3" spans="2:4" x14ac:dyDescent="0.2">
      <c r="B3" s="137"/>
      <c r="C3" s="138"/>
      <c r="D3" s="135"/>
    </row>
    <row r="4" spans="2:4" ht="20.25" x14ac:dyDescent="0.2">
      <c r="B4" s="181"/>
      <c r="C4" s="182"/>
      <c r="D4" s="135"/>
    </row>
    <row r="5" spans="2:4" x14ac:dyDescent="0.2">
      <c r="B5" s="137"/>
      <c r="C5" s="138"/>
      <c r="D5" s="135"/>
    </row>
    <row r="6" spans="2:4" ht="26.25" x14ac:dyDescent="0.2">
      <c r="B6" s="183"/>
      <c r="C6" s="184"/>
      <c r="D6" s="135"/>
    </row>
    <row r="7" spans="2:4" ht="26.25" x14ac:dyDescent="0.2">
      <c r="B7" s="140"/>
      <c r="C7" s="141"/>
      <c r="D7" s="135"/>
    </row>
    <row r="8" spans="2:4" ht="18" x14ac:dyDescent="0.2">
      <c r="B8" s="142" t="s">
        <v>468</v>
      </c>
      <c r="C8" s="163" t="s">
        <v>469</v>
      </c>
      <c r="D8" s="135"/>
    </row>
    <row r="9" spans="2:4" ht="18" x14ac:dyDescent="0.2">
      <c r="B9" s="142"/>
      <c r="C9" s="143"/>
      <c r="D9" s="135"/>
    </row>
    <row r="10" spans="2:4" ht="20.25" x14ac:dyDescent="0.2">
      <c r="B10" s="142" t="s">
        <v>470</v>
      </c>
      <c r="C10" s="144" t="s">
        <v>504</v>
      </c>
      <c r="D10" s="145"/>
    </row>
    <row r="11" spans="2:4" ht="20.25" x14ac:dyDescent="0.2">
      <c r="B11" s="142"/>
      <c r="C11" s="146"/>
      <c r="D11" s="135"/>
    </row>
    <row r="12" spans="2:4" ht="18" x14ac:dyDescent="0.2">
      <c r="B12" s="142" t="s">
        <v>471</v>
      </c>
      <c r="C12" s="147"/>
      <c r="D12" s="135"/>
    </row>
    <row r="13" spans="2:4" ht="20.25" x14ac:dyDescent="0.2">
      <c r="B13" s="142"/>
      <c r="C13" s="146"/>
      <c r="D13" s="135"/>
    </row>
    <row r="14" spans="2:4" ht="36" x14ac:dyDescent="0.2">
      <c r="B14" s="148" t="s">
        <v>472</v>
      </c>
      <c r="C14" s="149" t="s">
        <v>473</v>
      </c>
      <c r="D14" s="135"/>
    </row>
    <row r="15" spans="2:4" ht="20.25" x14ac:dyDescent="0.2">
      <c r="B15" s="139"/>
      <c r="C15" s="146"/>
      <c r="D15" s="135"/>
    </row>
    <row r="16" spans="2:4" ht="20.25" x14ac:dyDescent="0.2">
      <c r="B16" s="150" t="s">
        <v>474</v>
      </c>
      <c r="C16" s="151"/>
      <c r="D16" s="135"/>
    </row>
    <row r="17" spans="2:4" ht="18" x14ac:dyDescent="0.2">
      <c r="B17" s="152"/>
      <c r="C17" s="143"/>
      <c r="D17" s="135"/>
    </row>
    <row r="18" spans="2:4" ht="18" x14ac:dyDescent="0.2">
      <c r="B18" s="153"/>
      <c r="C18" s="143"/>
      <c r="D18" s="135"/>
    </row>
    <row r="19" spans="2:4" ht="18" x14ac:dyDescent="0.2">
      <c r="B19" s="142" t="s">
        <v>475</v>
      </c>
      <c r="C19" s="154">
        <f>Summary!C13</f>
        <v>0</v>
      </c>
      <c r="D19" s="135"/>
    </row>
    <row r="20" spans="2:4" ht="15.75" x14ac:dyDescent="0.2">
      <c r="B20" s="155" t="s">
        <v>476</v>
      </c>
      <c r="C20" s="156"/>
      <c r="D20" s="135"/>
    </row>
    <row r="21" spans="2:4" ht="18" x14ac:dyDescent="0.2">
      <c r="B21" s="142" t="s">
        <v>477</v>
      </c>
      <c r="C21" s="185"/>
      <c r="D21" s="135"/>
    </row>
    <row r="22" spans="2:4" x14ac:dyDescent="0.2">
      <c r="B22" s="157"/>
      <c r="C22" s="185"/>
      <c r="D22" s="135"/>
    </row>
    <row r="23" spans="2:4" x14ac:dyDescent="0.2">
      <c r="B23" s="157"/>
      <c r="C23" s="185"/>
      <c r="D23" s="135"/>
    </row>
    <row r="24" spans="2:4" ht="15.75" x14ac:dyDescent="0.2">
      <c r="B24" s="157"/>
      <c r="C24" s="158"/>
      <c r="D24" s="135"/>
    </row>
    <row r="25" spans="2:4" ht="15.75" x14ac:dyDescent="0.2">
      <c r="B25" s="159"/>
      <c r="C25" s="158"/>
      <c r="D25" s="135"/>
    </row>
    <row r="26" spans="2:4" ht="18" x14ac:dyDescent="0.2">
      <c r="B26" s="152" t="s">
        <v>478</v>
      </c>
      <c r="C26" s="160"/>
      <c r="D26" s="135"/>
    </row>
    <row r="27" spans="2:4" ht="16.5" thickBot="1" x14ac:dyDescent="0.25">
      <c r="B27" s="161"/>
      <c r="C27" s="162"/>
      <c r="D27" s="135"/>
    </row>
  </sheetData>
  <sheetProtection algorithmName="SHA-512" hashValue="YEBXE2Kr8GM4TSzagnxmDXxuRh9KSonX9cAqX3iOB1xKs8X9pcXXsXR5imUaYRDgfThnT/q6f/9lXcSj9/vRGg==" saltValue="aMVUz7aZCj6Oabkjl9ESpg==" spinCount="100000" sheet="1" objects="1" scenarios="1"/>
  <mergeCells count="4">
    <mergeCell ref="B2:C2"/>
    <mergeCell ref="B4:C4"/>
    <mergeCell ref="B6:C6"/>
    <mergeCell ref="C21:C2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7981-CFF2-40BE-A834-A38486D1213B}">
  <sheetPr>
    <pageSetUpPr fitToPage="1"/>
  </sheetPr>
  <dimension ref="A1:C17"/>
  <sheetViews>
    <sheetView showGridLines="0" view="pageBreakPreview" zoomScale="90" zoomScaleNormal="100" zoomScaleSheetLayoutView="90" workbookViewId="0">
      <selection activeCell="C11" sqref="C11"/>
    </sheetView>
  </sheetViews>
  <sheetFormatPr defaultColWidth="9.140625" defaultRowHeight="14.25" x14ac:dyDescent="0.2"/>
  <cols>
    <col min="1" max="1" width="23.140625" style="73" customWidth="1"/>
    <col min="2" max="2" width="48.5703125" style="73" customWidth="1"/>
    <col min="3" max="3" width="20.85546875" style="73" customWidth="1"/>
    <col min="4" max="4" width="1.42578125" style="73" customWidth="1"/>
    <col min="5" max="16384" width="9.140625" style="73"/>
  </cols>
  <sheetData>
    <row r="1" spans="1:3" x14ac:dyDescent="0.2">
      <c r="A1" s="69"/>
      <c r="B1" s="71"/>
      <c r="C1" s="72"/>
    </row>
    <row r="2" spans="1:3" ht="15" x14ac:dyDescent="0.25">
      <c r="A2" s="164" t="s">
        <v>495</v>
      </c>
      <c r="B2" s="165" t="s">
        <v>479</v>
      </c>
      <c r="C2" s="76"/>
    </row>
    <row r="3" spans="1:3" ht="15" x14ac:dyDescent="0.25">
      <c r="A3" s="164" t="s">
        <v>496</v>
      </c>
      <c r="B3" s="165" t="s">
        <v>499</v>
      </c>
      <c r="C3" s="76"/>
    </row>
    <row r="4" spans="1:3" ht="15" x14ac:dyDescent="0.25">
      <c r="A4" s="164" t="s">
        <v>497</v>
      </c>
      <c r="B4" s="165" t="s">
        <v>498</v>
      </c>
      <c r="C4" s="76"/>
    </row>
    <row r="5" spans="1:3" ht="15" x14ac:dyDescent="0.25">
      <c r="A5" s="164"/>
      <c r="B5" s="165"/>
      <c r="C5" s="76"/>
    </row>
    <row r="6" spans="1:3" ht="15" x14ac:dyDescent="0.25">
      <c r="A6" s="164" t="s">
        <v>501</v>
      </c>
      <c r="B6" s="165" t="s">
        <v>505</v>
      </c>
      <c r="C6" s="76"/>
    </row>
    <row r="7" spans="1:3" ht="15.75" thickBot="1" x14ac:dyDescent="0.3">
      <c r="A7" s="164"/>
      <c r="B7" s="165"/>
      <c r="C7" s="76"/>
    </row>
    <row r="8" spans="1:3" ht="14.25" customHeight="1" thickBot="1" x14ac:dyDescent="0.3">
      <c r="A8" s="186" t="s">
        <v>500</v>
      </c>
      <c r="B8" s="187"/>
      <c r="C8" s="188"/>
    </row>
    <row r="9" spans="1:3" s="95" customFormat="1" x14ac:dyDescent="0.25">
      <c r="A9" s="166" t="s">
        <v>480</v>
      </c>
      <c r="B9" s="114" t="s">
        <v>481</v>
      </c>
      <c r="C9" s="123" t="s">
        <v>494</v>
      </c>
    </row>
    <row r="10" spans="1:3" x14ac:dyDescent="0.2">
      <c r="A10" s="167"/>
      <c r="B10" s="115"/>
      <c r="C10" s="124"/>
    </row>
    <row r="11" spans="1:3" x14ac:dyDescent="0.2">
      <c r="A11" s="168">
        <v>1</v>
      </c>
      <c r="B11" s="133" t="str">
        <f>Gasket!$B$9</f>
        <v>GASKET KIT</v>
      </c>
      <c r="C11" s="134">
        <f>Gasket!F16</f>
        <v>0</v>
      </c>
    </row>
    <row r="12" spans="1:3" x14ac:dyDescent="0.2">
      <c r="A12" s="192"/>
      <c r="B12" s="193"/>
      <c r="C12" s="194"/>
    </row>
    <row r="13" spans="1:3" x14ac:dyDescent="0.2">
      <c r="A13" s="169"/>
      <c r="B13" s="116" t="s">
        <v>482</v>
      </c>
      <c r="C13" s="125">
        <f>SUM(C10:C12)</f>
        <v>0</v>
      </c>
    </row>
    <row r="14" spans="1:3" x14ac:dyDescent="0.2">
      <c r="A14" s="169"/>
      <c r="B14" s="117" t="s">
        <v>483</v>
      </c>
      <c r="C14" s="126">
        <f>C13*15%</f>
        <v>0</v>
      </c>
    </row>
    <row r="15" spans="1:3" ht="15" thickBot="1" x14ac:dyDescent="0.25">
      <c r="A15" s="169"/>
      <c r="B15" s="118" t="s">
        <v>484</v>
      </c>
      <c r="C15" s="127">
        <f>C13+C14</f>
        <v>0</v>
      </c>
    </row>
    <row r="16" spans="1:3" ht="15.75" thickTop="1" thickBot="1" x14ac:dyDescent="0.25">
      <c r="A16" s="170"/>
      <c r="B16" s="119"/>
      <c r="C16" s="128"/>
    </row>
    <row r="17" spans="1:3" ht="7.5" customHeight="1" x14ac:dyDescent="0.2">
      <c r="A17" s="120"/>
      <c r="B17" s="121"/>
      <c r="C17" s="122"/>
    </row>
  </sheetData>
  <sheetProtection algorithmName="SHA-512" hashValue="b8dwN+rBMjNrB8h+waOgj7Nh/nfqQi4d65yghHhRBIhiSU5fee7DteLkqs6N55h23OYE0t1A5t/N+Yw4k5zGdg==" saltValue="3NS1umOlDh8IyfiODWurvg==" spinCount="100000" sheet="1" objects="1" scenarios="1"/>
  <mergeCells count="1">
    <mergeCell ref="A8:C8"/>
  </mergeCells>
  <pageMargins left="0.7" right="0.7" top="0.75" bottom="0.75" header="0.3" footer="0.3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Aviation</vt:lpstr>
      <vt:lpstr>Compliance</vt:lpstr>
      <vt:lpstr>Secondary Plant_CS</vt:lpstr>
      <vt:lpstr>Live Line</vt:lpstr>
      <vt:lpstr>PWP </vt:lpstr>
      <vt:lpstr>Operations &amp; Maintenance</vt:lpstr>
      <vt:lpstr>Apollo&amp;CS Consolidated</vt:lpstr>
      <vt:lpstr>Cover Page</vt:lpstr>
      <vt:lpstr>Summary</vt:lpstr>
      <vt:lpstr>Gasket</vt:lpstr>
      <vt:lpstr>Summary!Print_Area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Anthea Solomon</dc:creator>
  <cp:lastModifiedBy>Unarine Phuriwa</cp:lastModifiedBy>
  <cp:lastPrinted>2026-06-05T09:12:20Z</cp:lastPrinted>
  <dcterms:created xsi:type="dcterms:W3CDTF">2024-12-06T12:58:39Z</dcterms:created>
  <dcterms:modified xsi:type="dcterms:W3CDTF">2026-06-09T11:49:43Z</dcterms:modified>
</cp:coreProperties>
</file>