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evat_bankseta_org_za/Documents/Documents/RFQ and Tenders 2026/DG Funding window 2026RFB557/BAC pack for DG funding window 19 June 26/"/>
    </mc:Choice>
  </mc:AlternateContent>
  <xr:revisionPtr revIDLastSave="178" documentId="8_{BEF66924-8B0F-4E18-98C7-7FE3282847EB}" xr6:coauthVersionLast="47" xr6:coauthVersionMax="47" xr10:uidLastSave="{C51B9DE8-8239-44C4-87BD-D0733AA9EA78}"/>
  <bookViews>
    <workbookView xWindow="-108" yWindow="-108" windowWidth="23256" windowHeight="12456" activeTab="3" xr2:uid="{00000000-000D-0000-FFFF-FFFF00000000}"/>
  </bookViews>
  <sheets>
    <sheet name="Year 1 " sheetId="10" r:id="rId1"/>
    <sheet name="Year 2" sheetId="14" r:id="rId2"/>
    <sheet name="Year 3" sheetId="15" r:id="rId3"/>
    <sheet name="Total Bidding Price" sheetId="8" r:id="rId4"/>
  </sheets>
  <definedNames>
    <definedName name="_xlnm.Print_Area" localSheetId="0">'Year 1 '!$A$1:$N$41</definedName>
    <definedName name="_xlnm.Print_Area" localSheetId="1">'Year 2'!$A$1:$N$41</definedName>
    <definedName name="_xlnm.Print_Area" localSheetId="2">'Year 3'!$A$1:$N$41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F15" i="8"/>
  <c r="J22" i="15"/>
  <c r="J21" i="15"/>
  <c r="J23" i="15" s="1"/>
  <c r="M19" i="15"/>
  <c r="L19" i="15"/>
  <c r="K19" i="15"/>
  <c r="J19" i="15"/>
  <c r="I19" i="15"/>
  <c r="H19" i="15"/>
  <c r="G19" i="15"/>
  <c r="F19" i="15"/>
  <c r="M12" i="15"/>
  <c r="L12" i="15"/>
  <c r="K12" i="15"/>
  <c r="J12" i="15"/>
  <c r="I12" i="15"/>
  <c r="H12" i="15"/>
  <c r="G12" i="15"/>
  <c r="F12" i="15"/>
  <c r="L11" i="15"/>
  <c r="L21" i="15" s="1"/>
  <c r="J11" i="15"/>
  <c r="H11" i="15"/>
  <c r="H21" i="15" s="1"/>
  <c r="F11" i="15"/>
  <c r="F21" i="15" s="1"/>
  <c r="M10" i="15"/>
  <c r="K10" i="15"/>
  <c r="I10" i="15"/>
  <c r="G10" i="15"/>
  <c r="M9" i="15"/>
  <c r="K9" i="15"/>
  <c r="I9" i="15"/>
  <c r="G9" i="15"/>
  <c r="M8" i="15"/>
  <c r="K8" i="15"/>
  <c r="I8" i="15"/>
  <c r="G8" i="15"/>
  <c r="G11" i="15" s="1"/>
  <c r="G21" i="15" s="1"/>
  <c r="M7" i="15"/>
  <c r="K7" i="15"/>
  <c r="K11" i="15" s="1"/>
  <c r="K21" i="15" s="1"/>
  <c r="I7" i="15"/>
  <c r="I11" i="15" s="1"/>
  <c r="I21" i="15" s="1"/>
  <c r="G7" i="15"/>
  <c r="M6" i="15"/>
  <c r="M11" i="15" s="1"/>
  <c r="M21" i="15" s="1"/>
  <c r="K6" i="15"/>
  <c r="I6" i="15"/>
  <c r="G6" i="15"/>
  <c r="M19" i="14"/>
  <c r="L19" i="14"/>
  <c r="K19" i="14"/>
  <c r="J19" i="14"/>
  <c r="I19" i="14"/>
  <c r="H19" i="14"/>
  <c r="G19" i="14"/>
  <c r="F19" i="14"/>
  <c r="M12" i="14"/>
  <c r="L12" i="14"/>
  <c r="K12" i="14"/>
  <c r="J12" i="14"/>
  <c r="I12" i="14"/>
  <c r="H12" i="14"/>
  <c r="G12" i="14"/>
  <c r="F12" i="14"/>
  <c r="L11" i="14"/>
  <c r="L21" i="14" s="1"/>
  <c r="J11" i="14"/>
  <c r="J21" i="14" s="1"/>
  <c r="H11" i="14"/>
  <c r="H21" i="14" s="1"/>
  <c r="F11" i="14"/>
  <c r="F21" i="14" s="1"/>
  <c r="M10" i="14"/>
  <c r="K10" i="14"/>
  <c r="I10" i="14"/>
  <c r="G10" i="14"/>
  <c r="M9" i="14"/>
  <c r="K9" i="14"/>
  <c r="I9" i="14"/>
  <c r="G9" i="14"/>
  <c r="M8" i="14"/>
  <c r="K8" i="14"/>
  <c r="I8" i="14"/>
  <c r="G8" i="14"/>
  <c r="M7" i="14"/>
  <c r="K7" i="14"/>
  <c r="I7" i="14"/>
  <c r="G7" i="14"/>
  <c r="G11" i="14" s="1"/>
  <c r="G21" i="14" s="1"/>
  <c r="M6" i="14"/>
  <c r="M11" i="14" s="1"/>
  <c r="M21" i="14" s="1"/>
  <c r="K6" i="14"/>
  <c r="K11" i="14" s="1"/>
  <c r="K21" i="14" s="1"/>
  <c r="I6" i="14"/>
  <c r="I11" i="14" s="1"/>
  <c r="I21" i="14" s="1"/>
  <c r="G6" i="14"/>
  <c r="F19" i="10"/>
  <c r="G22" i="15" l="1"/>
  <c r="G23" i="15"/>
  <c r="K23" i="15"/>
  <c r="K22" i="15"/>
  <c r="F22" i="15"/>
  <c r="F23" i="15"/>
  <c r="H22" i="15"/>
  <c r="H23" i="15"/>
  <c r="L22" i="15"/>
  <c r="L23" i="15" s="1"/>
  <c r="M22" i="15"/>
  <c r="M23" i="15" s="1"/>
  <c r="I22" i="15"/>
  <c r="I23" i="15"/>
  <c r="F22" i="14"/>
  <c r="F23" i="14" s="1"/>
  <c r="J22" i="14"/>
  <c r="J23" i="14" s="1"/>
  <c r="I22" i="14"/>
  <c r="I23" i="14"/>
  <c r="K22" i="14"/>
  <c r="K23" i="14" s="1"/>
  <c r="G22" i="14"/>
  <c r="G23" i="14"/>
  <c r="H22" i="14"/>
  <c r="H23" i="14"/>
  <c r="L23" i="14"/>
  <c r="L22" i="14"/>
  <c r="M22" i="14"/>
  <c r="M23" i="14" s="1"/>
  <c r="M19" i="10" l="1"/>
  <c r="L19" i="10"/>
  <c r="K19" i="10"/>
  <c r="J19" i="10"/>
  <c r="I19" i="10"/>
  <c r="H19" i="10"/>
  <c r="G19" i="10"/>
  <c r="M12" i="10"/>
  <c r="L12" i="10"/>
  <c r="K12" i="10"/>
  <c r="J12" i="10"/>
  <c r="I12" i="10"/>
  <c r="H12" i="10"/>
  <c r="G12" i="10"/>
  <c r="F12" i="10"/>
  <c r="L11" i="10"/>
  <c r="J11" i="10"/>
  <c r="H11" i="10"/>
  <c r="H21" i="10" s="1"/>
  <c r="F11" i="10"/>
  <c r="F21" i="10" s="1"/>
  <c r="M10" i="10"/>
  <c r="K10" i="10"/>
  <c r="I10" i="10"/>
  <c r="G10" i="10"/>
  <c r="M9" i="10"/>
  <c r="K9" i="10"/>
  <c r="I9" i="10"/>
  <c r="G9" i="10"/>
  <c r="M8" i="10"/>
  <c r="K8" i="10"/>
  <c r="I8" i="10"/>
  <c r="G8" i="10"/>
  <c r="M7" i="10"/>
  <c r="K7" i="10"/>
  <c r="I7" i="10"/>
  <c r="G7" i="10"/>
  <c r="M6" i="10"/>
  <c r="K6" i="10"/>
  <c r="I6" i="10"/>
  <c r="G6" i="10"/>
  <c r="D8" i="8"/>
  <c r="E8" i="8"/>
  <c r="D9" i="8"/>
  <c r="E9" i="8"/>
  <c r="D10" i="8"/>
  <c r="E10" i="8"/>
  <c r="D11" i="8"/>
  <c r="E11" i="8"/>
  <c r="D12" i="8"/>
  <c r="E12" i="8"/>
  <c r="J21" i="10" l="1"/>
  <c r="J22" i="10" s="1"/>
  <c r="J23" i="10" s="1"/>
  <c r="L21" i="10"/>
  <c r="H22" i="10"/>
  <c r="H23" i="10" s="1"/>
  <c r="F22" i="10"/>
  <c r="F23" i="10" s="1"/>
  <c r="L22" i="10"/>
  <c r="L23" i="10" s="1"/>
  <c r="K11" i="10"/>
  <c r="I11" i="10"/>
  <c r="I21" i="10" s="1"/>
  <c r="G11" i="10"/>
  <c r="G21" i="10" s="1"/>
  <c r="M11" i="10"/>
  <c r="M21" i="10" s="1"/>
  <c r="M22" i="10" l="1"/>
  <c r="M23" i="10" s="1"/>
  <c r="G22" i="10"/>
  <c r="G23" i="10" s="1"/>
  <c r="I22" i="10"/>
  <c r="I23" i="10" s="1"/>
  <c r="K21" i="10"/>
  <c r="K22" i="10" l="1"/>
  <c r="K23" i="10" s="1"/>
  <c r="F14" i="8" s="1"/>
  <c r="F17" i="8" s="1"/>
</calcChain>
</file>

<file path=xl/sharedStrings.xml><?xml version="1.0" encoding="utf-8"?>
<sst xmlns="http://schemas.openxmlformats.org/spreadsheetml/2006/main" count="162" uniqueCount="55">
  <si>
    <t xml:space="preserve">Pricing schedule Year One (01) </t>
  </si>
  <si>
    <t>Bid No: BS/2026/RFB557</t>
  </si>
  <si>
    <t xml:space="preserve">Price evaluation will be conducted for 2,000 learners </t>
  </si>
  <si>
    <t xml:space="preserve">Task </t>
  </si>
  <si>
    <t>Additional Information</t>
  </si>
  <si>
    <t>Quantity</t>
  </si>
  <si>
    <t>Per Unit Price (for scale 500 - 999 number of learners) excuding vat</t>
  </si>
  <si>
    <t>Price calculated for 999 learners (excuding vat)</t>
  </si>
  <si>
    <t>Per Unit Price (for scale 1,000 - 1,499 number of learners)</t>
  </si>
  <si>
    <t>Price calculated for 1,499 learners  (excuding vat)</t>
  </si>
  <si>
    <t>Unit Price ( for scale 1,500 - 2,000 number of learners)  (excuding vat)</t>
  </si>
  <si>
    <t>Price calculated for 2,000 learners  (excuding vat)</t>
  </si>
  <si>
    <t>Per Unit Price( for scale 2,001 and above - number of learners)  (excuding vat)</t>
  </si>
  <si>
    <t>Price calculated for 2,001 learners  (excuding vat)</t>
  </si>
  <si>
    <t>Project Team</t>
  </si>
  <si>
    <t>Project Executive/Project Manager, Administrator, 3 additional members</t>
  </si>
  <si>
    <t xml:space="preserve">Planning </t>
  </si>
  <si>
    <t>This includes project plan/monitoring plan with dates per Employer per contract as per the Scope of Work in the Terms of Reference</t>
  </si>
  <si>
    <t>Implementation</t>
  </si>
  <si>
    <t>This includes the roll-out of the projects Beneficiaries  limited to Scope of Work in the Terms of Reference</t>
  </si>
  <si>
    <t>Costed per learner on a sliding scale</t>
  </si>
  <si>
    <t>Quality assurance and verification on perfomance information for seltected projects</t>
  </si>
  <si>
    <t>It include receiving  learner evidence/ perfomance information, quality assurance and verification</t>
  </si>
  <si>
    <t>Close Out</t>
  </si>
  <si>
    <t>Closing out of projects as per BANKSETA requirements.</t>
  </si>
  <si>
    <t>SUB-TOTAL (VAT exclusive)</t>
  </si>
  <si>
    <t>Other Items not included in above - BIDDER TO SPECIFY</t>
  </si>
  <si>
    <t>Sub Total (VAT Exclusive) for other items</t>
  </si>
  <si>
    <t>Total VAT excl</t>
  </si>
  <si>
    <t>VAT (if VAT registered)</t>
  </si>
  <si>
    <t>TOTAL BIDDING PRICE INCL VAT</t>
  </si>
  <si>
    <t>Notes:</t>
  </si>
  <si>
    <t xml:space="preserve">Price Evaluation will be conducted using 2,000 learners </t>
  </si>
  <si>
    <t>Pricing must cover all items detailed in the Terms of Reference</t>
  </si>
  <si>
    <t>The pricing sheet should show VAT separately</t>
  </si>
  <si>
    <t>Pricing must include Value Added Tax (VAT) at the end if the bidder is registered for VAT.</t>
  </si>
  <si>
    <t>Service provider should complete blocks in yellow. Total values in this spreadsheet are automatically calculated and filled in.</t>
  </si>
  <si>
    <t>Service Provider to check that the totals include all items quoted and to check the overall bid price for completeness and accuracy.</t>
  </si>
  <si>
    <t>BIDDER - Only complete cells marked in yellow</t>
  </si>
  <si>
    <t>Company Name:</t>
  </si>
  <si>
    <t>Representative Name:</t>
  </si>
  <si>
    <t>Date</t>
  </si>
  <si>
    <t>Signature</t>
  </si>
  <si>
    <t xml:space="preserve">Pricing schedule Year two(02) </t>
  </si>
  <si>
    <t xml:space="preserve">Pricing schedule Year three (03) </t>
  </si>
  <si>
    <t>Total - Pricing Schedule for 3 Years</t>
  </si>
  <si>
    <t>Description</t>
  </si>
  <si>
    <t>Total Price Including VAT</t>
  </si>
  <si>
    <t>For 2,000 learners a Year</t>
  </si>
  <si>
    <t>TOTAL YEAR 1</t>
  </si>
  <si>
    <t>TOTAL YEAR 2</t>
  </si>
  <si>
    <t>TOTAL YEAR 3</t>
  </si>
  <si>
    <t xml:space="preserve"> </t>
  </si>
  <si>
    <t>Date:</t>
  </si>
  <si>
    <t xml:space="preserve">ANNEXURE A - APPOINTMENT OF A PANEL OF SERVICE PROVIDERS LOCATED IN SOUTH AFRICA TO PROVIDE QUALITY ASSURANCE AND VERIFICATION SERVICES OF PERFORMANCE INFORMATION FOR SELECTED DISCRETIONARY GRANT FUNDED PROJECTS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</si>
</sst>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u/>
      <sz val="14"/>
      <color indexed="8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164" fontId="1" fillId="4" borderId="27" xfId="0" applyNumberFormat="1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12" fillId="5" borderId="3" xfId="0" applyNumberFormat="1" applyFont="1" applyFill="1" applyBorder="1" applyProtection="1">
      <protection locked="0"/>
    </xf>
    <xf numFmtId="0" fontId="9" fillId="6" borderId="14" xfId="0" applyFont="1" applyFill="1" applyBorder="1"/>
    <xf numFmtId="0" fontId="1" fillId="6" borderId="5" xfId="0" applyFont="1" applyFill="1" applyBorder="1"/>
    <xf numFmtId="0" fontId="1" fillId="6" borderId="41" xfId="0" applyFont="1" applyFill="1" applyBorder="1"/>
    <xf numFmtId="0" fontId="13" fillId="0" borderId="0" xfId="1" applyFont="1"/>
    <xf numFmtId="0" fontId="2" fillId="0" borderId="0" xfId="1"/>
    <xf numFmtId="0" fontId="14" fillId="0" borderId="19" xfId="0" applyFont="1" applyBorder="1"/>
    <xf numFmtId="0" fontId="15" fillId="0" borderId="19" xfId="0" applyFont="1" applyBorder="1" applyAlignment="1">
      <alignment wrapText="1"/>
    </xf>
    <xf numFmtId="0" fontId="14" fillId="5" borderId="17" xfId="0" applyFont="1" applyFill="1" applyBorder="1" applyProtection="1">
      <protection locked="0"/>
    </xf>
    <xf numFmtId="0" fontId="14" fillId="5" borderId="21" xfId="0" applyFont="1" applyFill="1" applyBorder="1" applyProtection="1">
      <protection locked="0"/>
    </xf>
    <xf numFmtId="0" fontId="14" fillId="5" borderId="0" xfId="0" applyFont="1" applyFill="1" applyProtection="1">
      <protection locked="0"/>
    </xf>
    <xf numFmtId="0" fontId="14" fillId="5" borderId="20" xfId="0" applyFont="1" applyFill="1" applyBorder="1" applyProtection="1">
      <protection locked="0"/>
    </xf>
    <xf numFmtId="0" fontId="16" fillId="0" borderId="19" xfId="0" applyFont="1" applyBorder="1"/>
    <xf numFmtId="0" fontId="16" fillId="0" borderId="33" xfId="0" applyFont="1" applyBorder="1"/>
    <xf numFmtId="0" fontId="14" fillId="0" borderId="25" xfId="0" applyFont="1" applyBorder="1"/>
    <xf numFmtId="0" fontId="14" fillId="0" borderId="34" xfId="0" applyFont="1" applyBorder="1"/>
    <xf numFmtId="0" fontId="5" fillId="3" borderId="22" xfId="0" applyFont="1" applyFill="1" applyBorder="1" applyAlignment="1">
      <alignment horizontal="left" vertical="center" wrapText="1"/>
    </xf>
    <xf numFmtId="0" fontId="18" fillId="0" borderId="0" xfId="0" applyFont="1"/>
    <xf numFmtId="0" fontId="16" fillId="0" borderId="25" xfId="0" applyFont="1" applyBorder="1"/>
    <xf numFmtId="0" fontId="15" fillId="7" borderId="0" xfId="0" applyFont="1" applyFill="1" applyAlignment="1">
      <alignment wrapText="1"/>
    </xf>
    <xf numFmtId="0" fontId="14" fillId="7" borderId="17" xfId="0" applyFont="1" applyFill="1" applyBorder="1" applyProtection="1">
      <protection locked="0"/>
    </xf>
    <xf numFmtId="0" fontId="15" fillId="7" borderId="17" xfId="0" applyFont="1" applyFill="1" applyBorder="1" applyAlignment="1">
      <alignment wrapText="1"/>
    </xf>
    <xf numFmtId="0" fontId="14" fillId="7" borderId="43" xfId="0" applyFont="1" applyFill="1" applyBorder="1"/>
    <xf numFmtId="0" fontId="14" fillId="7" borderId="44" xfId="0" applyFont="1" applyFill="1" applyBorder="1"/>
    <xf numFmtId="0" fontId="14" fillId="7" borderId="45" xfId="0" applyFont="1" applyFill="1" applyBorder="1"/>
    <xf numFmtId="0" fontId="15" fillId="7" borderId="32" xfId="0" applyFont="1" applyFill="1" applyBorder="1" applyAlignment="1">
      <alignment wrapText="1"/>
    </xf>
    <xf numFmtId="0" fontId="15" fillId="7" borderId="19" xfId="0" applyFont="1" applyFill="1" applyBorder="1" applyAlignment="1">
      <alignment wrapText="1"/>
    </xf>
    <xf numFmtId="0" fontId="16" fillId="7" borderId="33" xfId="0" applyFont="1" applyFill="1" applyBorder="1"/>
    <xf numFmtId="0" fontId="16" fillId="7" borderId="25" xfId="0" applyFont="1" applyFill="1" applyBorder="1"/>
    <xf numFmtId="0" fontId="16" fillId="5" borderId="25" xfId="0" applyFont="1" applyFill="1" applyBorder="1" applyProtection="1">
      <protection locked="0"/>
    </xf>
    <xf numFmtId="0" fontId="16" fillId="5" borderId="34" xfId="0" applyFont="1" applyFill="1" applyBorder="1" applyProtection="1">
      <protection locked="0"/>
    </xf>
    <xf numFmtId="164" fontId="1" fillId="7" borderId="5" xfId="0" applyNumberFormat="1" applyFont="1" applyFill="1" applyBorder="1"/>
    <xf numFmtId="164" fontId="1" fillId="7" borderId="42" xfId="0" applyNumberFormat="1" applyFont="1" applyFill="1" applyBorder="1"/>
    <xf numFmtId="0" fontId="4" fillId="7" borderId="0" xfId="0" applyFont="1" applyFill="1"/>
    <xf numFmtId="0" fontId="18" fillId="0" borderId="0" xfId="0" applyFont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4" borderId="50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164" fontId="1" fillId="4" borderId="47" xfId="0" applyNumberFormat="1" applyFont="1" applyFill="1" applyBorder="1" applyAlignment="1">
      <alignment horizontal="left"/>
    </xf>
    <xf numFmtId="164" fontId="1" fillId="4" borderId="51" xfId="0" applyNumberFormat="1" applyFont="1" applyFill="1" applyBorder="1" applyAlignment="1">
      <alignment horizontal="left"/>
    </xf>
    <xf numFmtId="164" fontId="1" fillId="4" borderId="52" xfId="0" applyNumberFormat="1" applyFont="1" applyFill="1" applyBorder="1" applyAlignment="1">
      <alignment horizontal="left"/>
    </xf>
    <xf numFmtId="0" fontId="7" fillId="0" borderId="19" xfId="0" applyFont="1" applyBorder="1" applyAlignment="1">
      <alignment wrapText="1"/>
    </xf>
    <xf numFmtId="0" fontId="11" fillId="8" borderId="2" xfId="0" applyFont="1" applyFill="1" applyBorder="1" applyAlignment="1">
      <alignment horizontal="center" wrapText="1"/>
    </xf>
    <xf numFmtId="0" fontId="12" fillId="8" borderId="38" xfId="0" applyFont="1" applyFill="1" applyBorder="1" applyAlignment="1" applyProtection="1">
      <alignment horizontal="left" wrapText="1"/>
      <protection locked="0"/>
    </xf>
    <xf numFmtId="164" fontId="9" fillId="8" borderId="3" xfId="0" applyNumberFormat="1" applyFont="1" applyFill="1" applyBorder="1"/>
    <xf numFmtId="0" fontId="12" fillId="8" borderId="0" xfId="0" applyFont="1" applyFill="1" applyAlignment="1" applyProtection="1">
      <alignment horizontal="left" wrapText="1"/>
      <protection locked="0"/>
    </xf>
    <xf numFmtId="0" fontId="4" fillId="9" borderId="0" xfId="0" applyFont="1" applyFill="1"/>
    <xf numFmtId="0" fontId="1" fillId="9" borderId="6" xfId="0" applyFont="1" applyFill="1" applyBorder="1" applyAlignment="1" applyProtection="1">
      <alignment horizontal="left"/>
      <protection locked="0"/>
    </xf>
    <xf numFmtId="0" fontId="1" fillId="9" borderId="10" xfId="0" applyFont="1" applyFill="1" applyBorder="1" applyAlignment="1" applyProtection="1">
      <alignment horizontal="left"/>
      <protection locked="0"/>
    </xf>
    <xf numFmtId="0" fontId="1" fillId="9" borderId="7" xfId="0" applyFont="1" applyFill="1" applyBorder="1" applyAlignment="1" applyProtection="1">
      <alignment horizontal="left"/>
      <protection locked="0"/>
    </xf>
    <xf numFmtId="0" fontId="1" fillId="9" borderId="49" xfId="0" applyFont="1" applyFill="1" applyBorder="1" applyAlignment="1">
      <alignment horizontal="left" vertical="center"/>
    </xf>
    <xf numFmtId="0" fontId="1" fillId="9" borderId="49" xfId="0" applyFont="1" applyFill="1" applyBorder="1" applyAlignment="1">
      <alignment horizontal="left" vertical="center" wrapText="1"/>
    </xf>
    <xf numFmtId="0" fontId="5" fillId="10" borderId="46" xfId="0" applyFont="1" applyFill="1" applyBorder="1" applyAlignment="1">
      <alignment horizontal="left" wrapText="1"/>
    </xf>
    <xf numFmtId="0" fontId="5" fillId="10" borderId="48" xfId="0" applyFont="1" applyFill="1" applyBorder="1" applyAlignment="1">
      <alignment horizontal="left" wrapText="1"/>
    </xf>
    <xf numFmtId="0" fontId="5" fillId="10" borderId="45" xfId="0" applyFont="1" applyFill="1" applyBorder="1" applyAlignment="1">
      <alignment horizontal="left" wrapText="1"/>
    </xf>
    <xf numFmtId="0" fontId="5" fillId="10" borderId="23" xfId="0" applyFont="1" applyFill="1" applyBorder="1" applyAlignment="1">
      <alignment horizontal="left" wrapText="1"/>
    </xf>
    <xf numFmtId="0" fontId="1" fillId="9" borderId="56" xfId="0" applyFont="1" applyFill="1" applyBorder="1" applyAlignment="1" applyProtection="1">
      <alignment horizontal="left"/>
      <protection locked="0"/>
    </xf>
    <xf numFmtId="0" fontId="1" fillId="9" borderId="0" xfId="0" applyFont="1" applyFill="1" applyAlignment="1" applyProtection="1">
      <alignment horizontal="left"/>
      <protection locked="0"/>
    </xf>
    <xf numFmtId="0" fontId="1" fillId="9" borderId="60" xfId="0" applyFont="1" applyFill="1" applyBorder="1" applyAlignment="1" applyProtection="1">
      <alignment horizontal="left"/>
      <protection locked="0"/>
    </xf>
    <xf numFmtId="0" fontId="1" fillId="9" borderId="61" xfId="0" applyFont="1" applyFill="1" applyBorder="1" applyAlignment="1" applyProtection="1">
      <alignment horizontal="left"/>
      <protection locked="0"/>
    </xf>
    <xf numFmtId="0" fontId="1" fillId="9" borderId="55" xfId="0" applyFont="1" applyFill="1" applyBorder="1" applyAlignment="1" applyProtection="1">
      <alignment horizontal="left"/>
      <protection locked="0"/>
    </xf>
    <xf numFmtId="0" fontId="1" fillId="9" borderId="20" xfId="0" applyFont="1" applyFill="1" applyBorder="1" applyAlignment="1" applyProtection="1">
      <alignment horizontal="left"/>
      <protection locked="0"/>
    </xf>
    <xf numFmtId="165" fontId="6" fillId="4" borderId="63" xfId="0" applyNumberFormat="1" applyFont="1" applyFill="1" applyBorder="1" applyAlignment="1">
      <alignment horizontal="left" vertical="center" wrapText="1"/>
    </xf>
    <xf numFmtId="0" fontId="5" fillId="10" borderId="54" xfId="0" applyFont="1" applyFill="1" applyBorder="1" applyAlignment="1">
      <alignment horizontal="left" wrapText="1"/>
    </xf>
    <xf numFmtId="164" fontId="1" fillId="4" borderId="33" xfId="0" applyNumberFormat="1" applyFont="1" applyFill="1" applyBorder="1" applyAlignment="1">
      <alignment horizontal="left"/>
    </xf>
    <xf numFmtId="0" fontId="5" fillId="10" borderId="44" xfId="0" applyFont="1" applyFill="1" applyBorder="1" applyAlignment="1">
      <alignment horizontal="left" wrapText="1"/>
    </xf>
    <xf numFmtId="0" fontId="21" fillId="0" borderId="19" xfId="1" applyFont="1" applyBorder="1"/>
    <xf numFmtId="0" fontId="22" fillId="0" borderId="19" xfId="1" applyFont="1" applyBorder="1"/>
    <xf numFmtId="0" fontId="1" fillId="4" borderId="0" xfId="0" applyFont="1" applyFill="1" applyAlignment="1">
      <alignment horizontal="left" wrapText="1"/>
    </xf>
    <xf numFmtId="164" fontId="1" fillId="4" borderId="22" xfId="0" applyNumberFormat="1" applyFont="1" applyFill="1" applyBorder="1" applyAlignment="1">
      <alignment horizontal="left"/>
    </xf>
    <xf numFmtId="165" fontId="3" fillId="0" borderId="62" xfId="0" applyNumberFormat="1" applyFont="1" applyBorder="1" applyAlignment="1">
      <alignment horizontal="center"/>
    </xf>
    <xf numFmtId="0" fontId="21" fillId="0" borderId="19" xfId="1" applyFont="1" applyBorder="1" applyAlignment="1">
      <alignment wrapText="1"/>
    </xf>
    <xf numFmtId="0" fontId="0" fillId="0" borderId="0" xfId="0" applyAlignment="1">
      <alignment horizontal="left" wrapText="1"/>
    </xf>
    <xf numFmtId="165" fontId="6" fillId="4" borderId="0" xfId="0" applyNumberFormat="1" applyFont="1" applyFill="1" applyAlignment="1">
      <alignment horizontal="left" vertical="center" wrapText="1"/>
    </xf>
    <xf numFmtId="0" fontId="21" fillId="0" borderId="0" xfId="1" applyFont="1"/>
    <xf numFmtId="0" fontId="22" fillId="0" borderId="0" xfId="1" applyFont="1"/>
    <xf numFmtId="0" fontId="22" fillId="0" borderId="17" xfId="1" applyFont="1" applyBorder="1"/>
    <xf numFmtId="0" fontId="4" fillId="0" borderId="17" xfId="0" applyFont="1" applyBorder="1"/>
    <xf numFmtId="0" fontId="5" fillId="0" borderId="0" xfId="1" applyFont="1" applyAlignment="1">
      <alignment horizontal="left"/>
    </xf>
    <xf numFmtId="0" fontId="21" fillId="0" borderId="43" xfId="1" applyFont="1" applyBorder="1" applyAlignment="1">
      <alignment wrapText="1"/>
    </xf>
    <xf numFmtId="0" fontId="0" fillId="0" borderId="44" xfId="0" applyBorder="1" applyAlignment="1">
      <alignment wrapText="1"/>
    </xf>
    <xf numFmtId="0" fontId="0" fillId="0" borderId="70" xfId="0" applyBorder="1" applyAlignment="1">
      <alignment wrapText="1"/>
    </xf>
    <xf numFmtId="0" fontId="5" fillId="9" borderId="59" xfId="1" applyFont="1" applyFill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2" fillId="8" borderId="39" xfId="0" applyFont="1" applyFill="1" applyBorder="1" applyAlignment="1" applyProtection="1">
      <alignment horizontal="left" vertical="center" wrapText="1"/>
      <protection locked="0"/>
    </xf>
    <xf numFmtId="0" fontId="12" fillId="8" borderId="7" xfId="0" applyFont="1" applyFill="1" applyBorder="1" applyAlignment="1" applyProtection="1">
      <alignment horizontal="left" vertical="center" wrapText="1"/>
      <protection locked="0"/>
    </xf>
    <xf numFmtId="0" fontId="17" fillId="0" borderId="2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1" fillId="8" borderId="35" xfId="0" applyFont="1" applyFill="1" applyBorder="1" applyAlignment="1">
      <alignment horizontal="center" wrapText="1"/>
    </xf>
    <xf numFmtId="0" fontId="11" fillId="8" borderId="36" xfId="0" applyFont="1" applyFill="1" applyBorder="1" applyAlignment="1">
      <alignment horizontal="center" wrapText="1"/>
    </xf>
    <xf numFmtId="0" fontId="11" fillId="8" borderId="37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horizontal="left" wrapText="1"/>
    </xf>
    <xf numFmtId="0" fontId="12" fillId="6" borderId="12" xfId="0" applyFont="1" applyFill="1" applyBorder="1" applyAlignment="1">
      <alignment horizontal="left" wrapText="1"/>
    </xf>
    <xf numFmtId="0" fontId="12" fillId="6" borderId="13" xfId="0" applyFont="1" applyFill="1" applyBorder="1" applyAlignment="1">
      <alignment horizontal="left" wrapText="1"/>
    </xf>
    <xf numFmtId="0" fontId="1" fillId="6" borderId="40" xfId="0" applyFont="1" applyFill="1" applyBorder="1" applyAlignment="1">
      <alignment horizontal="center" wrapText="1"/>
    </xf>
    <xf numFmtId="0" fontId="1" fillId="6" borderId="41" xfId="0" applyFont="1" applyFill="1" applyBorder="1" applyAlignment="1">
      <alignment horizontal="center" wrapText="1"/>
    </xf>
    <xf numFmtId="0" fontId="12" fillId="8" borderId="57" xfId="0" applyFont="1" applyFill="1" applyBorder="1" applyAlignment="1" applyProtection="1">
      <alignment horizontal="center" vertical="center" wrapText="1"/>
      <protection locked="0"/>
    </xf>
    <xf numFmtId="0" fontId="12" fillId="8" borderId="58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/>
    </xf>
    <xf numFmtId="0" fontId="1" fillId="4" borderId="26" xfId="0" applyFont="1" applyFill="1" applyBorder="1" applyAlignment="1">
      <alignment horizontal="left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10" borderId="30" xfId="0" applyFont="1" applyFill="1" applyBorder="1" applyAlignment="1">
      <alignment horizontal="left" wrapText="1"/>
    </xf>
    <xf numFmtId="0" fontId="5" fillId="10" borderId="15" xfId="0" applyFont="1" applyFill="1" applyBorder="1" applyAlignment="1">
      <alignment horizontal="left" wrapText="1"/>
    </xf>
    <xf numFmtId="0" fontId="5" fillId="10" borderId="31" xfId="0" applyFont="1" applyFill="1" applyBorder="1" applyAlignment="1">
      <alignment horizontal="left" wrapText="1"/>
    </xf>
    <xf numFmtId="0" fontId="1" fillId="4" borderId="28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7" fillId="0" borderId="64" xfId="1" applyFont="1" applyBorder="1" applyAlignment="1">
      <alignment horizontal="left" wrapText="1"/>
    </xf>
    <xf numFmtId="0" fontId="0" fillId="0" borderId="0" xfId="0" applyAlignment="1">
      <alignment wrapText="1"/>
    </xf>
    <xf numFmtId="0" fontId="5" fillId="9" borderId="28" xfId="1" applyFont="1" applyFill="1" applyBorder="1" applyAlignment="1">
      <alignment horizontal="left"/>
    </xf>
    <xf numFmtId="0" fontId="5" fillId="9" borderId="16" xfId="1" applyFont="1" applyFill="1" applyBorder="1" applyAlignment="1">
      <alignment horizontal="left"/>
    </xf>
    <xf numFmtId="0" fontId="5" fillId="9" borderId="0" xfId="1" applyFont="1" applyFill="1" applyAlignment="1">
      <alignment horizontal="left"/>
    </xf>
    <xf numFmtId="0" fontId="5" fillId="10" borderId="8" xfId="0" applyFont="1" applyFill="1" applyBorder="1" applyAlignment="1">
      <alignment horizontal="left" wrapText="1"/>
    </xf>
    <xf numFmtId="0" fontId="5" fillId="10" borderId="9" xfId="0" applyFont="1" applyFill="1" applyBorder="1" applyAlignment="1">
      <alignment horizontal="left" wrapText="1"/>
    </xf>
    <xf numFmtId="0" fontId="5" fillId="10" borderId="4" xfId="0" applyFont="1" applyFill="1" applyBorder="1" applyAlignment="1">
      <alignment horizontal="left" wrapText="1"/>
    </xf>
    <xf numFmtId="0" fontId="1" fillId="9" borderId="65" xfId="0" applyFont="1" applyFill="1" applyBorder="1" applyAlignment="1" applyProtection="1">
      <alignment horizontal="left"/>
      <protection locked="0"/>
    </xf>
    <xf numFmtId="0" fontId="1" fillId="9" borderId="66" xfId="0" applyFont="1" applyFill="1" applyBorder="1" applyAlignment="1" applyProtection="1">
      <alignment horizontal="left"/>
      <protection locked="0"/>
    </xf>
    <xf numFmtId="0" fontId="1" fillId="9" borderId="67" xfId="0" applyFont="1" applyFill="1" applyBorder="1" applyAlignment="1" applyProtection="1">
      <alignment horizontal="left"/>
      <protection locked="0"/>
    </xf>
    <xf numFmtId="0" fontId="1" fillId="9" borderId="6" xfId="0" applyFont="1" applyFill="1" applyBorder="1" applyAlignment="1" applyProtection="1">
      <alignment horizontal="left"/>
      <protection locked="0"/>
    </xf>
    <xf numFmtId="0" fontId="1" fillId="9" borderId="10" xfId="0" applyFont="1" applyFill="1" applyBorder="1" applyAlignment="1" applyProtection="1">
      <alignment horizontal="left"/>
      <protection locked="0"/>
    </xf>
    <xf numFmtId="0" fontId="1" fillId="9" borderId="7" xfId="0" applyFont="1" applyFill="1" applyBorder="1" applyAlignment="1" applyProtection="1">
      <alignment horizontal="left"/>
      <protection locked="0"/>
    </xf>
    <xf numFmtId="0" fontId="5" fillId="4" borderId="68" xfId="1" applyFont="1" applyFill="1" applyBorder="1" applyAlignment="1">
      <alignment horizontal="left"/>
    </xf>
    <xf numFmtId="0" fontId="5" fillId="4" borderId="18" xfId="1" applyFont="1" applyFill="1" applyBorder="1" applyAlignment="1">
      <alignment horizontal="left"/>
    </xf>
    <xf numFmtId="0" fontId="1" fillId="4" borderId="18" xfId="0" applyFont="1" applyFill="1" applyBorder="1" applyAlignment="1">
      <alignment horizontal="left" wrapText="1"/>
    </xf>
    <xf numFmtId="15" fontId="8" fillId="9" borderId="59" xfId="0" applyNumberFormat="1" applyFont="1" applyFill="1" applyBorder="1" applyAlignment="1" applyProtection="1">
      <alignment horizontal="left" wrapText="1"/>
      <protection locked="0"/>
    </xf>
    <xf numFmtId="15" fontId="8" fillId="9" borderId="16" xfId="0" applyNumberFormat="1" applyFont="1" applyFill="1" applyBorder="1" applyAlignment="1" applyProtection="1">
      <alignment horizontal="left" wrapText="1"/>
      <protection locked="0"/>
    </xf>
    <xf numFmtId="0" fontId="0" fillId="0" borderId="53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69" xfId="0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BFB14E83-8585-44CF-BEBD-1A25144B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718CB71E-D8BB-49AC-9479-8651E2C5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9FAC7B7D-2A7D-48FF-888C-1AD51016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5" name="Picture 4" descr="BANKSETA-logo">
          <a:extLst>
            <a:ext uri="{FF2B5EF4-FFF2-40B4-BE49-F238E27FC236}">
              <a16:creationId xmlns:a16="http://schemas.microsoft.com/office/drawing/2014/main" id="{431D9643-08E6-486B-890C-9DF2E8E5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6" name="Picture 5" descr="BANKSETA-logo">
          <a:extLst>
            <a:ext uri="{FF2B5EF4-FFF2-40B4-BE49-F238E27FC236}">
              <a16:creationId xmlns:a16="http://schemas.microsoft.com/office/drawing/2014/main" id="{17417D59-1089-4FEF-8F82-B5519E3F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7" name="Picture 6" descr="BANKSETA-logo">
          <a:extLst>
            <a:ext uri="{FF2B5EF4-FFF2-40B4-BE49-F238E27FC236}">
              <a16:creationId xmlns:a16="http://schemas.microsoft.com/office/drawing/2014/main" id="{283824C1-B310-4671-9D1B-B540F65E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8" name="Picture 7" descr="BANKSETA-logo">
          <a:extLst>
            <a:ext uri="{FF2B5EF4-FFF2-40B4-BE49-F238E27FC236}">
              <a16:creationId xmlns:a16="http://schemas.microsoft.com/office/drawing/2014/main" id="{C6ADF42E-70C9-4A5F-8A58-708EA167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23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67033A3A-7152-4F89-96D1-A25DB881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6F9043D8-2826-4122-BD6D-C0AB6DF4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FA2406FA-75EB-4C8E-8255-8663AE77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5" name="Picture 4" descr="BANKSETA-logo">
          <a:extLst>
            <a:ext uri="{FF2B5EF4-FFF2-40B4-BE49-F238E27FC236}">
              <a16:creationId xmlns:a16="http://schemas.microsoft.com/office/drawing/2014/main" id="{213DFA44-013B-4955-90D8-A006DEF7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6" name="Picture 5" descr="BANKSETA-logo">
          <a:extLst>
            <a:ext uri="{FF2B5EF4-FFF2-40B4-BE49-F238E27FC236}">
              <a16:creationId xmlns:a16="http://schemas.microsoft.com/office/drawing/2014/main" id="{C1F1F959-2057-4511-8AF3-D6E4A37C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7" name="Picture 6" descr="BANKSETA-logo">
          <a:extLst>
            <a:ext uri="{FF2B5EF4-FFF2-40B4-BE49-F238E27FC236}">
              <a16:creationId xmlns:a16="http://schemas.microsoft.com/office/drawing/2014/main" id="{656BB154-3786-4B5E-842A-1A6FE6BE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8" name="Picture 7" descr="BANKSETA-logo">
          <a:extLst>
            <a:ext uri="{FF2B5EF4-FFF2-40B4-BE49-F238E27FC236}">
              <a16:creationId xmlns:a16="http://schemas.microsoft.com/office/drawing/2014/main" id="{6629BC60-9D1E-46B9-BFC9-4DA9413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410B0D4-7515-41D0-821B-3279EF6F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CCB604C5-EB77-49E8-9A46-5A226F00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A2924B09-E13B-42A3-882D-8E3E2D893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5" name="Picture 4" descr="BANKSETA-logo">
          <a:extLst>
            <a:ext uri="{FF2B5EF4-FFF2-40B4-BE49-F238E27FC236}">
              <a16:creationId xmlns:a16="http://schemas.microsoft.com/office/drawing/2014/main" id="{5EEA5AB8-F962-4C76-9577-26040B86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6" name="Picture 5" descr="BANKSETA-logo">
          <a:extLst>
            <a:ext uri="{FF2B5EF4-FFF2-40B4-BE49-F238E27FC236}">
              <a16:creationId xmlns:a16="http://schemas.microsoft.com/office/drawing/2014/main" id="{22C57742-E1EA-41D0-9C10-8C7C98FE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7" name="Picture 6" descr="BANKSETA-logo">
          <a:extLst>
            <a:ext uri="{FF2B5EF4-FFF2-40B4-BE49-F238E27FC236}">
              <a16:creationId xmlns:a16="http://schemas.microsoft.com/office/drawing/2014/main" id="{26FC13CE-18A0-489B-933E-617C52F2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1839049</xdr:colOff>
      <xdr:row>2</xdr:row>
      <xdr:rowOff>590281</xdr:rowOff>
    </xdr:to>
    <xdr:pic>
      <xdr:nvPicPr>
        <xdr:cNvPr id="8" name="Picture 7" descr="BANKSETA-logo">
          <a:extLst>
            <a:ext uri="{FF2B5EF4-FFF2-40B4-BE49-F238E27FC236}">
              <a16:creationId xmlns:a16="http://schemas.microsoft.com/office/drawing/2014/main" id="{BE8A0CB3-AA5F-46E1-A179-09A13FB9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9049" cy="185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276350" cy="975359"/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B8F70300-8D44-42C3-9C9F-53A6D899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76350" cy="975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A14C-9E5E-46F4-8153-31C99158D8D2}">
  <sheetPr>
    <pageSetUpPr fitToPage="1"/>
  </sheetPr>
  <dimension ref="A1:N41"/>
  <sheetViews>
    <sheetView view="pageBreakPreview" zoomScale="60" zoomScaleNormal="100" zoomScaleSheetLayoutView="40" workbookViewId="0">
      <selection activeCell="B2" sqref="B2:H2"/>
    </sheetView>
  </sheetViews>
  <sheetFormatPr defaultColWidth="9.109375" defaultRowHeight="50.1" customHeight="1" x14ac:dyDescent="0.3"/>
  <cols>
    <col min="1" max="1" width="51.88671875" style="2" customWidth="1"/>
    <col min="2" max="2" width="32.109375" style="2" bestFit="1" customWidth="1"/>
    <col min="3" max="3" width="9.109375" style="2"/>
    <col min="4" max="4" width="26.109375" style="2" customWidth="1"/>
    <col min="5" max="10" width="16.88671875" style="2" customWidth="1"/>
    <col min="11" max="11" width="20.5546875" style="2" customWidth="1"/>
    <col min="12" max="13" width="16.88671875" style="2" customWidth="1"/>
    <col min="14" max="16384" width="9.109375" style="2"/>
  </cols>
  <sheetData>
    <row r="1" spans="1:13" ht="50.1" customHeight="1" x14ac:dyDescent="0.4"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3" ht="50.1" customHeight="1" x14ac:dyDescent="0.3">
      <c r="A2" s="1"/>
      <c r="B2" s="116" t="s">
        <v>54</v>
      </c>
      <c r="C2" s="116"/>
      <c r="D2" s="116"/>
      <c r="E2" s="116"/>
      <c r="F2" s="116"/>
      <c r="G2" s="116"/>
      <c r="H2" s="116"/>
      <c r="I2" s="42"/>
      <c r="J2" s="42"/>
      <c r="K2" s="42"/>
      <c r="L2" s="42"/>
      <c r="M2" s="42"/>
    </row>
    <row r="3" spans="1:13" ht="50.1" customHeight="1" x14ac:dyDescent="0.3">
      <c r="A3" s="1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34.950000000000003" customHeight="1" thickBot="1" x14ac:dyDescent="0.35">
      <c r="A4" s="1"/>
      <c r="B4" s="119" t="s">
        <v>2</v>
      </c>
      <c r="C4" s="119"/>
      <c r="D4" s="119"/>
      <c r="E4" s="119"/>
      <c r="F4" s="120"/>
      <c r="G4" s="120"/>
      <c r="H4" s="120"/>
      <c r="I4" s="120"/>
      <c r="J4" s="120"/>
      <c r="K4" s="120"/>
    </row>
    <row r="5" spans="1:13" ht="80.400000000000006" customHeight="1" thickTop="1" x14ac:dyDescent="0.3">
      <c r="A5" s="64" t="s">
        <v>3</v>
      </c>
      <c r="B5" s="121" t="s">
        <v>4</v>
      </c>
      <c r="C5" s="122"/>
      <c r="D5" s="123"/>
      <c r="E5" s="61" t="s">
        <v>5</v>
      </c>
      <c r="F5" s="62" t="s">
        <v>6</v>
      </c>
      <c r="G5" s="63" t="s">
        <v>7</v>
      </c>
      <c r="H5" s="62" t="s">
        <v>8</v>
      </c>
      <c r="I5" s="63" t="s">
        <v>9</v>
      </c>
      <c r="J5" s="72" t="s">
        <v>10</v>
      </c>
      <c r="K5" s="74" t="s">
        <v>11</v>
      </c>
      <c r="L5" s="62" t="s">
        <v>12</v>
      </c>
      <c r="M5" s="63" t="s">
        <v>13</v>
      </c>
    </row>
    <row r="6" spans="1:13" ht="67.95" customHeight="1" x14ac:dyDescent="0.3">
      <c r="A6" s="24" t="s">
        <v>14</v>
      </c>
      <c r="B6" s="113" t="s">
        <v>15</v>
      </c>
      <c r="C6" s="114"/>
      <c r="D6" s="115"/>
      <c r="E6" s="43">
        <v>1</v>
      </c>
      <c r="F6" s="59"/>
      <c r="G6" s="45">
        <f>F6*1</f>
        <v>0</v>
      </c>
      <c r="H6" s="59"/>
      <c r="I6" s="45">
        <f>H6*1</f>
        <v>0</v>
      </c>
      <c r="J6" s="59"/>
      <c r="K6" s="46">
        <f>J6*1</f>
        <v>0</v>
      </c>
      <c r="L6" s="59"/>
      <c r="M6" s="45">
        <f>L6*1</f>
        <v>0</v>
      </c>
    </row>
    <row r="7" spans="1:13" ht="81.599999999999994" customHeight="1" x14ac:dyDescent="0.3">
      <c r="A7" s="24" t="s">
        <v>16</v>
      </c>
      <c r="B7" s="113" t="s">
        <v>17</v>
      </c>
      <c r="C7" s="114"/>
      <c r="D7" s="115"/>
      <c r="E7" s="44">
        <v>1</v>
      </c>
      <c r="F7" s="60"/>
      <c r="G7" s="45">
        <f>F7*1</f>
        <v>0</v>
      </c>
      <c r="H7" s="60"/>
      <c r="I7" s="45">
        <f>H7*1</f>
        <v>0</v>
      </c>
      <c r="J7" s="60"/>
      <c r="K7" s="46">
        <f>J7*1</f>
        <v>0</v>
      </c>
      <c r="L7" s="60"/>
      <c r="M7" s="45">
        <f>L7*1</f>
        <v>0</v>
      </c>
    </row>
    <row r="8" spans="1:13" ht="88.95" customHeight="1" x14ac:dyDescent="0.3">
      <c r="A8" s="24" t="s">
        <v>18</v>
      </c>
      <c r="B8" s="113" t="s">
        <v>19</v>
      </c>
      <c r="C8" s="114"/>
      <c r="D8" s="115"/>
      <c r="E8" s="44" t="s">
        <v>20</v>
      </c>
      <c r="F8" s="60"/>
      <c r="G8" s="45">
        <f>F8*999</f>
        <v>0</v>
      </c>
      <c r="H8" s="60"/>
      <c r="I8" s="45">
        <f t="shared" ref="I8" si="0">H8*1499</f>
        <v>0</v>
      </c>
      <c r="J8" s="60"/>
      <c r="K8" s="46">
        <f t="shared" ref="K8" si="1">J8*2000</f>
        <v>0</v>
      </c>
      <c r="L8" s="60"/>
      <c r="M8" s="45">
        <f>L8*2001</f>
        <v>0</v>
      </c>
    </row>
    <row r="9" spans="1:13" ht="50.1" customHeight="1" x14ac:dyDescent="0.3">
      <c r="A9" s="24" t="s">
        <v>21</v>
      </c>
      <c r="B9" s="113" t="s">
        <v>22</v>
      </c>
      <c r="C9" s="114"/>
      <c r="D9" s="115"/>
      <c r="E9" s="44">
        <v>1</v>
      </c>
      <c r="F9" s="60"/>
      <c r="G9" s="45">
        <f>F9*1</f>
        <v>0</v>
      </c>
      <c r="H9" s="60"/>
      <c r="I9" s="45">
        <f>H9*1</f>
        <v>0</v>
      </c>
      <c r="J9" s="60"/>
      <c r="K9" s="46">
        <f>J9*1</f>
        <v>0</v>
      </c>
      <c r="L9" s="60"/>
      <c r="M9" s="45">
        <f>L9*1</f>
        <v>0</v>
      </c>
    </row>
    <row r="10" spans="1:13" ht="50.1" customHeight="1" x14ac:dyDescent="0.3">
      <c r="A10" s="24" t="s">
        <v>23</v>
      </c>
      <c r="B10" s="113" t="s">
        <v>24</v>
      </c>
      <c r="C10" s="114"/>
      <c r="D10" s="115"/>
      <c r="E10" s="44">
        <v>1</v>
      </c>
      <c r="F10" s="60"/>
      <c r="G10" s="45">
        <f>F10*1</f>
        <v>0</v>
      </c>
      <c r="H10" s="60"/>
      <c r="I10" s="45">
        <f>H10*1</f>
        <v>0</v>
      </c>
      <c r="J10" s="60"/>
      <c r="K10" s="46">
        <f>J10*1</f>
        <v>0</v>
      </c>
      <c r="L10" s="60"/>
      <c r="M10" s="45">
        <f>L10*1</f>
        <v>0</v>
      </c>
    </row>
    <row r="11" spans="1:13" ht="50.1" customHeight="1" thickBot="1" x14ac:dyDescent="0.35">
      <c r="A11" s="110" t="s">
        <v>25</v>
      </c>
      <c r="B11" s="111"/>
      <c r="C11" s="112"/>
      <c r="D11" s="3"/>
      <c r="E11" s="47"/>
      <c r="F11" s="48">
        <f t="shared" ref="F11:M11" si="2">SUM(F6:F10)</f>
        <v>0</v>
      </c>
      <c r="G11" s="49">
        <f t="shared" si="2"/>
        <v>0</v>
      </c>
      <c r="H11" s="48">
        <f t="shared" si="2"/>
        <v>0</v>
      </c>
      <c r="I11" s="49">
        <f t="shared" si="2"/>
        <v>0</v>
      </c>
      <c r="J11" s="73">
        <f t="shared" si="2"/>
        <v>0</v>
      </c>
      <c r="K11" s="47">
        <f t="shared" si="2"/>
        <v>0</v>
      </c>
      <c r="L11" s="73">
        <f t="shared" si="2"/>
        <v>0</v>
      </c>
      <c r="M11" s="49">
        <f t="shared" si="2"/>
        <v>0</v>
      </c>
    </row>
    <row r="12" spans="1:13" ht="97.2" customHeight="1" thickTop="1" x14ac:dyDescent="0.3">
      <c r="A12" s="132" t="s">
        <v>26</v>
      </c>
      <c r="B12" s="133"/>
      <c r="C12" s="133"/>
      <c r="D12" s="134"/>
      <c r="E12" s="61" t="s">
        <v>5</v>
      </c>
      <c r="F12" s="62" t="str">
        <f t="shared" ref="F12:M12" si="3">+F5</f>
        <v>Per Unit Price (for scale 500 - 999 number of learners) excuding vat</v>
      </c>
      <c r="G12" s="62" t="str">
        <f t="shared" si="3"/>
        <v>Price calculated for 999 learners (excuding vat)</v>
      </c>
      <c r="H12" s="62" t="str">
        <f t="shared" si="3"/>
        <v>Per Unit Price (for scale 1,000 - 1,499 number of learners)</v>
      </c>
      <c r="I12" s="62" t="str">
        <f t="shared" si="3"/>
        <v>Price calculated for 1,499 learners  (excuding vat)</v>
      </c>
      <c r="J12" s="62" t="str">
        <f t="shared" si="3"/>
        <v>Unit Price ( for scale 1,500 - 2,000 number of learners)  (excuding vat)</v>
      </c>
      <c r="K12" s="62" t="str">
        <f t="shared" si="3"/>
        <v>Price calculated for 2,000 learners  (excuding vat)</v>
      </c>
      <c r="L12" s="62" t="str">
        <f t="shared" si="3"/>
        <v>Per Unit Price( for scale 2,001 and above - number of learners)  (excuding vat)</v>
      </c>
      <c r="M12" s="62" t="str">
        <f t="shared" si="3"/>
        <v>Price calculated for 2,001 learners  (excuding vat)</v>
      </c>
    </row>
    <row r="13" spans="1:13" ht="19.2" customHeight="1" x14ac:dyDescent="0.3">
      <c r="A13" s="138">
        <v>1</v>
      </c>
      <c r="B13" s="139"/>
      <c r="C13" s="139"/>
      <c r="D13" s="140"/>
      <c r="E13" s="65"/>
      <c r="F13" s="67"/>
      <c r="G13" s="68"/>
      <c r="H13" s="67"/>
      <c r="I13" s="68"/>
      <c r="J13" s="67"/>
      <c r="K13" s="65"/>
      <c r="L13" s="67"/>
      <c r="M13" s="68"/>
    </row>
    <row r="14" spans="1:13" ht="19.2" customHeight="1" x14ac:dyDescent="0.3">
      <c r="A14" s="138">
        <v>2</v>
      </c>
      <c r="B14" s="139"/>
      <c r="C14" s="139"/>
      <c r="D14" s="140"/>
      <c r="E14" s="65"/>
      <c r="F14" s="67"/>
      <c r="G14" s="68"/>
      <c r="H14" s="67"/>
      <c r="I14" s="68"/>
      <c r="J14" s="67"/>
      <c r="K14" s="65"/>
      <c r="L14" s="67"/>
      <c r="M14" s="68"/>
    </row>
    <row r="15" spans="1:13" ht="19.2" customHeight="1" x14ac:dyDescent="0.3">
      <c r="A15" s="138">
        <v>3</v>
      </c>
      <c r="B15" s="139"/>
      <c r="C15" s="139"/>
      <c r="D15" s="140"/>
      <c r="E15" s="65"/>
      <c r="F15" s="67"/>
      <c r="G15" s="68"/>
      <c r="H15" s="67"/>
      <c r="I15" s="68"/>
      <c r="J15" s="67"/>
      <c r="K15" s="65"/>
      <c r="L15" s="67"/>
      <c r="M15" s="68"/>
    </row>
    <row r="16" spans="1:13" ht="19.2" customHeight="1" x14ac:dyDescent="0.3">
      <c r="A16" s="138">
        <v>4</v>
      </c>
      <c r="B16" s="139"/>
      <c r="C16" s="139"/>
      <c r="D16" s="140"/>
      <c r="E16" s="65"/>
      <c r="F16" s="67"/>
      <c r="G16" s="68"/>
      <c r="H16" s="67"/>
      <c r="I16" s="68"/>
      <c r="J16" s="67"/>
      <c r="K16" s="65"/>
      <c r="L16" s="67"/>
      <c r="M16" s="68"/>
    </row>
    <row r="17" spans="1:14" ht="19.2" customHeight="1" x14ac:dyDescent="0.3">
      <c r="A17" s="56">
        <v>5</v>
      </c>
      <c r="B17" s="57"/>
      <c r="C17" s="57"/>
      <c r="D17" s="58"/>
      <c r="E17" s="65"/>
      <c r="F17" s="67"/>
      <c r="G17" s="68"/>
      <c r="H17" s="67"/>
      <c r="I17" s="68"/>
      <c r="J17" s="67"/>
      <c r="K17" s="65"/>
      <c r="L17" s="67"/>
      <c r="M17" s="68"/>
    </row>
    <row r="18" spans="1:14" ht="19.2" customHeight="1" x14ac:dyDescent="0.3">
      <c r="A18" s="135">
        <v>6</v>
      </c>
      <c r="B18" s="136"/>
      <c r="C18" s="136"/>
      <c r="D18" s="137"/>
      <c r="E18" s="66"/>
      <c r="F18" s="69"/>
      <c r="G18" s="70"/>
      <c r="H18" s="69"/>
      <c r="I18" s="70"/>
      <c r="J18" s="69"/>
      <c r="K18" s="66"/>
      <c r="L18" s="69"/>
      <c r="M18" s="70"/>
    </row>
    <row r="19" spans="1:14" ht="19.2" customHeight="1" x14ac:dyDescent="0.3">
      <c r="A19" s="124" t="s">
        <v>27</v>
      </c>
      <c r="B19" s="143"/>
      <c r="C19" s="143"/>
      <c r="D19" s="125"/>
      <c r="E19" s="126"/>
      <c r="F19" s="78">
        <f>SUM(F13:F18)</f>
        <v>0</v>
      </c>
      <c r="G19" s="78">
        <f t="shared" ref="G19:M19" si="4">SUM(G13:G18)</f>
        <v>0</v>
      </c>
      <c r="H19" s="78">
        <f t="shared" si="4"/>
        <v>0</v>
      </c>
      <c r="I19" s="78">
        <f t="shared" si="4"/>
        <v>0</v>
      </c>
      <c r="J19" s="78">
        <f t="shared" si="4"/>
        <v>0</v>
      </c>
      <c r="K19" s="78">
        <f t="shared" si="4"/>
        <v>0</v>
      </c>
      <c r="L19" s="78">
        <f t="shared" si="4"/>
        <v>0</v>
      </c>
      <c r="M19" s="78">
        <f t="shared" si="4"/>
        <v>0</v>
      </c>
    </row>
    <row r="20" spans="1:14" ht="19.2" customHeight="1" x14ac:dyDescent="0.3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4" ht="34.200000000000003" customHeight="1" x14ac:dyDescent="0.3">
      <c r="A21" s="124" t="s">
        <v>28</v>
      </c>
      <c r="B21" s="143"/>
      <c r="C21" s="143"/>
      <c r="D21" s="125"/>
      <c r="E21" s="126"/>
      <c r="F21" s="78">
        <f>F11+F19</f>
        <v>0</v>
      </c>
      <c r="G21" s="78">
        <f t="shared" ref="G21:M21" si="5">G11+G19</f>
        <v>0</v>
      </c>
      <c r="H21" s="78">
        <f t="shared" si="5"/>
        <v>0</v>
      </c>
      <c r="I21" s="78">
        <f t="shared" si="5"/>
        <v>0</v>
      </c>
      <c r="J21" s="78">
        <f t="shared" si="5"/>
        <v>0</v>
      </c>
      <c r="K21" s="78">
        <f t="shared" si="5"/>
        <v>0</v>
      </c>
      <c r="L21" s="78">
        <f t="shared" si="5"/>
        <v>0</v>
      </c>
      <c r="M21" s="78">
        <f t="shared" si="5"/>
        <v>0</v>
      </c>
    </row>
    <row r="22" spans="1:14" ht="19.2" customHeight="1" x14ac:dyDescent="0.3">
      <c r="A22" s="124" t="s">
        <v>29</v>
      </c>
      <c r="B22" s="143"/>
      <c r="C22" s="143"/>
      <c r="D22" s="125"/>
      <c r="E22" s="126"/>
      <c r="F22" s="79">
        <f>SUM(F21*0.15)</f>
        <v>0</v>
      </c>
      <c r="G22" s="79">
        <f t="shared" ref="G22:M22" si="6">SUM(G21*0.15)</f>
        <v>0</v>
      </c>
      <c r="H22" s="79">
        <f t="shared" si="6"/>
        <v>0</v>
      </c>
      <c r="I22" s="79">
        <f t="shared" si="6"/>
        <v>0</v>
      </c>
      <c r="J22" s="79">
        <f t="shared" si="6"/>
        <v>0</v>
      </c>
      <c r="K22" s="79">
        <f t="shared" si="6"/>
        <v>0</v>
      </c>
      <c r="L22" s="79">
        <f t="shared" si="6"/>
        <v>0</v>
      </c>
      <c r="M22" s="79">
        <f t="shared" si="6"/>
        <v>0</v>
      </c>
    </row>
    <row r="23" spans="1:14" ht="19.2" customHeight="1" thickBot="1" x14ac:dyDescent="0.35">
      <c r="A23" s="124" t="s">
        <v>30</v>
      </c>
      <c r="B23" s="143"/>
      <c r="C23" s="143"/>
      <c r="D23" s="125"/>
      <c r="E23" s="126"/>
      <c r="F23" s="71">
        <f>F21+F22</f>
        <v>0</v>
      </c>
      <c r="G23" s="71">
        <f t="shared" ref="G23:M23" si="7">G21+G22</f>
        <v>0</v>
      </c>
      <c r="H23" s="71">
        <f t="shared" si="7"/>
        <v>0</v>
      </c>
      <c r="I23" s="71">
        <f t="shared" si="7"/>
        <v>0</v>
      </c>
      <c r="J23" s="71">
        <f t="shared" si="7"/>
        <v>0</v>
      </c>
      <c r="K23" s="71">
        <f t="shared" si="7"/>
        <v>0</v>
      </c>
      <c r="L23" s="71">
        <f t="shared" si="7"/>
        <v>0</v>
      </c>
      <c r="M23" s="71">
        <f t="shared" si="7"/>
        <v>0</v>
      </c>
    </row>
    <row r="24" spans="1:14" ht="19.2" customHeight="1" x14ac:dyDescent="0.3">
      <c r="A24" s="77"/>
      <c r="B24" s="77"/>
      <c r="C24" s="77"/>
      <c r="D24" s="81"/>
      <c r="E24" s="81"/>
      <c r="F24" s="82"/>
      <c r="G24" s="82"/>
      <c r="H24" s="82"/>
      <c r="I24" s="82"/>
      <c r="J24" s="82"/>
      <c r="K24" s="82"/>
      <c r="L24" s="82"/>
      <c r="M24" s="82"/>
    </row>
    <row r="25" spans="1:14" ht="19.2" customHeight="1" x14ac:dyDescent="0.3">
      <c r="A25" s="77"/>
      <c r="B25" s="77"/>
      <c r="C25" s="77"/>
      <c r="D25" s="81"/>
      <c r="E25" s="81"/>
      <c r="F25" s="82"/>
      <c r="G25" s="82"/>
      <c r="H25" s="82"/>
      <c r="I25" s="82"/>
      <c r="J25" s="82"/>
      <c r="K25" s="82"/>
      <c r="L25" s="82"/>
      <c r="M25" s="82"/>
    </row>
    <row r="26" spans="1:14" ht="22.2" customHeight="1" x14ac:dyDescent="0.3">
      <c r="A26" s="127" t="s">
        <v>31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4" ht="18" customHeight="1" x14ac:dyDescent="0.3">
      <c r="A27" s="141" t="s">
        <v>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4" ht="20.399999999999999" customHeight="1" x14ac:dyDescent="0.3">
      <c r="A28" s="80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ht="20.399999999999999" customHeight="1" x14ac:dyDescent="0.3">
      <c r="A29" s="80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ht="34.950000000000003" customHeight="1" x14ac:dyDescent="0.3">
      <c r="A30" s="75" t="s">
        <v>35</v>
      </c>
      <c r="B30" s="75"/>
      <c r="C30" s="75"/>
      <c r="D30" s="83"/>
      <c r="E30" s="83"/>
      <c r="F30" s="83"/>
      <c r="G30" s="83"/>
      <c r="H30" s="83"/>
      <c r="I30" s="83"/>
      <c r="J30" s="83"/>
      <c r="K30" s="83"/>
    </row>
    <row r="31" spans="1:14" ht="20.399999999999999" customHeight="1" x14ac:dyDescent="0.3">
      <c r="A31" s="75" t="s">
        <v>36</v>
      </c>
      <c r="B31" s="75"/>
      <c r="C31" s="75"/>
      <c r="D31" s="75"/>
      <c r="E31" s="75"/>
      <c r="F31" s="75"/>
      <c r="G31" s="83"/>
      <c r="H31" s="83"/>
      <c r="I31" s="83"/>
      <c r="J31" s="83"/>
      <c r="K31" s="83"/>
    </row>
    <row r="32" spans="1:14" ht="18" customHeight="1" x14ac:dyDescent="0.3">
      <c r="A32" s="76" t="s">
        <v>37</v>
      </c>
      <c r="B32" s="76"/>
      <c r="C32" s="76"/>
      <c r="D32" s="76"/>
      <c r="E32" s="76"/>
      <c r="F32" s="76"/>
      <c r="G32" s="85"/>
      <c r="H32" s="85"/>
      <c r="I32" s="85"/>
      <c r="J32" s="85"/>
      <c r="K32" s="85"/>
      <c r="L32" s="86"/>
      <c r="M32" s="86"/>
      <c r="N32" s="86"/>
    </row>
    <row r="33" spans="1:14" s="41" customFormat="1" ht="18" customHeight="1" x14ac:dyDescent="0.3">
      <c r="A33" s="129" t="s">
        <v>38</v>
      </c>
      <c r="B33" s="130"/>
      <c r="C33" s="130"/>
      <c r="D33" s="130"/>
      <c r="E33" s="130"/>
      <c r="F33" s="130"/>
      <c r="G33" s="131"/>
      <c r="H33" s="131"/>
      <c r="I33" s="131"/>
      <c r="J33" s="131"/>
      <c r="K33" s="131"/>
      <c r="L33" s="55"/>
      <c r="M33" s="55"/>
      <c r="N33" s="55"/>
    </row>
    <row r="34" spans="1:14" ht="18.600000000000001" customHeight="1" x14ac:dyDescent="0.3">
      <c r="A34" s="50" t="s">
        <v>39</v>
      </c>
      <c r="B34" s="144"/>
      <c r="C34" s="145"/>
      <c r="D34" s="145"/>
      <c r="E34" s="92"/>
      <c r="F34" s="92"/>
      <c r="G34" s="92"/>
      <c r="H34" s="92"/>
      <c r="I34" s="92"/>
      <c r="J34" s="92"/>
      <c r="K34" s="92"/>
      <c r="L34" s="92"/>
      <c r="M34" s="146"/>
    </row>
    <row r="35" spans="1:14" ht="18.600000000000001" customHeight="1" x14ac:dyDescent="0.3">
      <c r="A35" s="50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</row>
    <row r="36" spans="1:14" ht="18.600000000000001" customHeight="1" x14ac:dyDescent="0.3">
      <c r="A36" s="15" t="s">
        <v>40</v>
      </c>
      <c r="B36" s="144"/>
      <c r="C36" s="145"/>
      <c r="D36" s="145"/>
      <c r="E36" s="92"/>
      <c r="F36" s="92"/>
      <c r="G36" s="92"/>
      <c r="H36" s="92"/>
      <c r="I36" s="92"/>
      <c r="J36" s="92"/>
      <c r="K36" s="92"/>
      <c r="L36" s="92"/>
      <c r="M36" s="146"/>
    </row>
    <row r="37" spans="1:14" ht="18.600000000000001" customHeight="1" x14ac:dyDescent="0.3">
      <c r="A37" s="15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</row>
    <row r="38" spans="1:14" ht="18.600000000000001" customHeight="1" x14ac:dyDescent="0.3">
      <c r="A38" s="15" t="s">
        <v>41</v>
      </c>
      <c r="B38" s="144"/>
      <c r="C38" s="145"/>
      <c r="D38" s="145"/>
      <c r="E38" s="92"/>
      <c r="F38" s="92"/>
      <c r="G38" s="92"/>
      <c r="H38" s="92"/>
      <c r="I38" s="92"/>
      <c r="J38" s="92"/>
      <c r="K38" s="92"/>
      <c r="L38" s="92"/>
      <c r="M38" s="146"/>
    </row>
    <row r="39" spans="1:14" ht="18.600000000000001" customHeight="1" x14ac:dyDescent="0.3">
      <c r="A39" s="15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9"/>
    </row>
    <row r="40" spans="1:14" ht="18.600000000000001" customHeight="1" x14ac:dyDescent="0.3">
      <c r="A40" s="15" t="s">
        <v>42</v>
      </c>
      <c r="B40" s="144"/>
      <c r="C40" s="145"/>
      <c r="D40" s="145"/>
      <c r="E40" s="92"/>
      <c r="F40" s="92"/>
      <c r="G40" s="92"/>
      <c r="H40" s="92"/>
      <c r="I40" s="92"/>
      <c r="J40" s="92"/>
      <c r="K40" s="92"/>
      <c r="L40" s="92"/>
      <c r="M40" s="146"/>
    </row>
    <row r="41" spans="1:14" ht="50.1" customHeight="1" x14ac:dyDescent="0.3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9"/>
    </row>
  </sheetData>
  <mergeCells count="28">
    <mergeCell ref="B38:M39"/>
    <mergeCell ref="B40:M41"/>
    <mergeCell ref="B34:M35"/>
    <mergeCell ref="B36:M37"/>
    <mergeCell ref="A21:E21"/>
    <mergeCell ref="A20:M20"/>
    <mergeCell ref="A26:M26"/>
    <mergeCell ref="A33:K33"/>
    <mergeCell ref="A12:D12"/>
    <mergeCell ref="A18:D18"/>
    <mergeCell ref="A14:D14"/>
    <mergeCell ref="A15:D15"/>
    <mergeCell ref="A16:D16"/>
    <mergeCell ref="A27:K27"/>
    <mergeCell ref="A13:D13"/>
    <mergeCell ref="A19:E19"/>
    <mergeCell ref="A22:E22"/>
    <mergeCell ref="A23:E23"/>
    <mergeCell ref="B1:K1"/>
    <mergeCell ref="B4:K4"/>
    <mergeCell ref="B5:D5"/>
    <mergeCell ref="B7:D7"/>
    <mergeCell ref="B8:D8"/>
    <mergeCell ref="A11:C11"/>
    <mergeCell ref="B9:D9"/>
    <mergeCell ref="B10:D10"/>
    <mergeCell ref="B2:H2"/>
    <mergeCell ref="B6:D6"/>
  </mergeCells>
  <pageMargins left="0.7" right="0.7" top="0.75" bottom="0.75" header="0.3" footer="0.3"/>
  <pageSetup paperSize="9" scale="3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6ED6-15CD-4A19-BE96-1C7E7B498BDA}">
  <sheetPr>
    <pageSetUpPr fitToPage="1"/>
  </sheetPr>
  <dimension ref="A1:N41"/>
  <sheetViews>
    <sheetView view="pageBreakPreview" zoomScale="60" zoomScaleNormal="100" zoomScaleSheetLayoutView="40" workbookViewId="0">
      <selection activeCell="B2" sqref="B2:H2"/>
    </sheetView>
  </sheetViews>
  <sheetFormatPr defaultColWidth="9.109375" defaultRowHeight="50.1" customHeight="1" x14ac:dyDescent="0.3"/>
  <cols>
    <col min="1" max="1" width="51.88671875" style="2" customWidth="1"/>
    <col min="2" max="2" width="32.109375" style="2" bestFit="1" customWidth="1"/>
    <col min="3" max="3" width="9.109375" style="2"/>
    <col min="4" max="4" width="26.109375" style="2" customWidth="1"/>
    <col min="5" max="10" width="16.88671875" style="2" customWidth="1"/>
    <col min="11" max="11" width="20.5546875" style="2" customWidth="1"/>
    <col min="12" max="13" width="16.88671875" style="2" customWidth="1"/>
    <col min="14" max="16384" width="9.109375" style="2"/>
  </cols>
  <sheetData>
    <row r="1" spans="1:13" ht="50.1" customHeight="1" x14ac:dyDescent="0.4">
      <c r="B1" s="117" t="s">
        <v>43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3" ht="50.1" customHeight="1" x14ac:dyDescent="0.3">
      <c r="A2" s="1"/>
      <c r="B2" s="116" t="s">
        <v>54</v>
      </c>
      <c r="C2" s="116"/>
      <c r="D2" s="116"/>
      <c r="E2" s="116"/>
      <c r="F2" s="116"/>
      <c r="G2" s="116"/>
      <c r="H2" s="116"/>
      <c r="I2" s="42"/>
      <c r="J2" s="42"/>
      <c r="K2" s="42"/>
      <c r="L2" s="42"/>
      <c r="M2" s="42"/>
    </row>
    <row r="3" spans="1:13" ht="50.1" customHeight="1" x14ac:dyDescent="0.3">
      <c r="A3" s="1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34.950000000000003" customHeight="1" thickBot="1" x14ac:dyDescent="0.35">
      <c r="A4" s="1"/>
      <c r="B4" s="119" t="s">
        <v>2</v>
      </c>
      <c r="C4" s="119"/>
      <c r="D4" s="119"/>
      <c r="E4" s="119"/>
      <c r="F4" s="120"/>
      <c r="G4" s="120"/>
      <c r="H4" s="120"/>
      <c r="I4" s="120"/>
      <c r="J4" s="120"/>
      <c r="K4" s="120"/>
    </row>
    <row r="5" spans="1:13" ht="80.400000000000006" customHeight="1" thickTop="1" x14ac:dyDescent="0.3">
      <c r="A5" s="64" t="s">
        <v>3</v>
      </c>
      <c r="B5" s="121" t="s">
        <v>4</v>
      </c>
      <c r="C5" s="122"/>
      <c r="D5" s="123"/>
      <c r="E5" s="61" t="s">
        <v>5</v>
      </c>
      <c r="F5" s="62" t="s">
        <v>6</v>
      </c>
      <c r="G5" s="63" t="s">
        <v>7</v>
      </c>
      <c r="H5" s="62" t="s">
        <v>8</v>
      </c>
      <c r="I5" s="63" t="s">
        <v>9</v>
      </c>
      <c r="J5" s="72" t="s">
        <v>10</v>
      </c>
      <c r="K5" s="74" t="s">
        <v>11</v>
      </c>
      <c r="L5" s="62" t="s">
        <v>12</v>
      </c>
      <c r="M5" s="63" t="s">
        <v>13</v>
      </c>
    </row>
    <row r="6" spans="1:13" ht="67.95" customHeight="1" x14ac:dyDescent="0.3">
      <c r="A6" s="24" t="s">
        <v>14</v>
      </c>
      <c r="B6" s="113" t="s">
        <v>15</v>
      </c>
      <c r="C6" s="114"/>
      <c r="D6" s="115"/>
      <c r="E6" s="43">
        <v>1</v>
      </c>
      <c r="F6" s="59"/>
      <c r="G6" s="45">
        <f>F6*1</f>
        <v>0</v>
      </c>
      <c r="H6" s="59"/>
      <c r="I6" s="45">
        <f>H6*1</f>
        <v>0</v>
      </c>
      <c r="J6" s="59"/>
      <c r="K6" s="46">
        <f>J6*1</f>
        <v>0</v>
      </c>
      <c r="L6" s="59"/>
      <c r="M6" s="45">
        <f>L6*1</f>
        <v>0</v>
      </c>
    </row>
    <row r="7" spans="1:13" ht="81.599999999999994" customHeight="1" x14ac:dyDescent="0.3">
      <c r="A7" s="24" t="s">
        <v>16</v>
      </c>
      <c r="B7" s="113" t="s">
        <v>17</v>
      </c>
      <c r="C7" s="114"/>
      <c r="D7" s="115"/>
      <c r="E7" s="44">
        <v>1</v>
      </c>
      <c r="F7" s="60"/>
      <c r="G7" s="45">
        <f>F7*1</f>
        <v>0</v>
      </c>
      <c r="H7" s="60"/>
      <c r="I7" s="45">
        <f>H7*1</f>
        <v>0</v>
      </c>
      <c r="J7" s="60"/>
      <c r="K7" s="46">
        <f>J7*1</f>
        <v>0</v>
      </c>
      <c r="L7" s="60"/>
      <c r="M7" s="45">
        <f>L7*1</f>
        <v>0</v>
      </c>
    </row>
    <row r="8" spans="1:13" ht="88.95" customHeight="1" x14ac:dyDescent="0.3">
      <c r="A8" s="24" t="s">
        <v>18</v>
      </c>
      <c r="B8" s="113" t="s">
        <v>19</v>
      </c>
      <c r="C8" s="114"/>
      <c r="D8" s="115"/>
      <c r="E8" s="44" t="s">
        <v>20</v>
      </c>
      <c r="F8" s="60"/>
      <c r="G8" s="45">
        <f>F8*999</f>
        <v>0</v>
      </c>
      <c r="H8" s="60"/>
      <c r="I8" s="45">
        <f t="shared" ref="I8" si="0">H8*1499</f>
        <v>0</v>
      </c>
      <c r="J8" s="60"/>
      <c r="K8" s="46">
        <f t="shared" ref="K8" si="1">J8*2000</f>
        <v>0</v>
      </c>
      <c r="L8" s="60"/>
      <c r="M8" s="45">
        <f>L8*2001</f>
        <v>0</v>
      </c>
    </row>
    <row r="9" spans="1:13" ht="50.1" customHeight="1" x14ac:dyDescent="0.3">
      <c r="A9" s="24" t="s">
        <v>21</v>
      </c>
      <c r="B9" s="113" t="s">
        <v>22</v>
      </c>
      <c r="C9" s="114"/>
      <c r="D9" s="115"/>
      <c r="E9" s="44">
        <v>1</v>
      </c>
      <c r="F9" s="60"/>
      <c r="G9" s="45">
        <f>F9*1</f>
        <v>0</v>
      </c>
      <c r="H9" s="60"/>
      <c r="I9" s="45">
        <f>H9*1</f>
        <v>0</v>
      </c>
      <c r="J9" s="60"/>
      <c r="K9" s="46">
        <f>J9*1</f>
        <v>0</v>
      </c>
      <c r="L9" s="60"/>
      <c r="M9" s="45">
        <f>L9*1</f>
        <v>0</v>
      </c>
    </row>
    <row r="10" spans="1:13" ht="50.1" customHeight="1" x14ac:dyDescent="0.3">
      <c r="A10" s="24" t="s">
        <v>23</v>
      </c>
      <c r="B10" s="113" t="s">
        <v>24</v>
      </c>
      <c r="C10" s="114"/>
      <c r="D10" s="115"/>
      <c r="E10" s="44">
        <v>1</v>
      </c>
      <c r="F10" s="60"/>
      <c r="G10" s="45">
        <f>F10*1</f>
        <v>0</v>
      </c>
      <c r="H10" s="60"/>
      <c r="I10" s="45">
        <f>H10*1</f>
        <v>0</v>
      </c>
      <c r="J10" s="60"/>
      <c r="K10" s="46">
        <f>J10*1</f>
        <v>0</v>
      </c>
      <c r="L10" s="60"/>
      <c r="M10" s="45">
        <f>L10*1</f>
        <v>0</v>
      </c>
    </row>
    <row r="11" spans="1:13" ht="50.1" customHeight="1" thickBot="1" x14ac:dyDescent="0.35">
      <c r="A11" s="110" t="s">
        <v>25</v>
      </c>
      <c r="B11" s="111"/>
      <c r="C11" s="112"/>
      <c r="D11" s="3"/>
      <c r="E11" s="47"/>
      <c r="F11" s="48">
        <f t="shared" ref="F11:M11" si="2">SUM(F6:F10)</f>
        <v>0</v>
      </c>
      <c r="G11" s="49">
        <f t="shared" si="2"/>
        <v>0</v>
      </c>
      <c r="H11" s="48">
        <f t="shared" si="2"/>
        <v>0</v>
      </c>
      <c r="I11" s="49">
        <f t="shared" si="2"/>
        <v>0</v>
      </c>
      <c r="J11" s="73">
        <f t="shared" si="2"/>
        <v>0</v>
      </c>
      <c r="K11" s="47">
        <f t="shared" si="2"/>
        <v>0</v>
      </c>
      <c r="L11" s="73">
        <f t="shared" si="2"/>
        <v>0</v>
      </c>
      <c r="M11" s="49">
        <f t="shared" si="2"/>
        <v>0</v>
      </c>
    </row>
    <row r="12" spans="1:13" ht="97.2" customHeight="1" thickTop="1" x14ac:dyDescent="0.3">
      <c r="A12" s="132" t="s">
        <v>26</v>
      </c>
      <c r="B12" s="133"/>
      <c r="C12" s="133"/>
      <c r="D12" s="134"/>
      <c r="E12" s="61" t="s">
        <v>5</v>
      </c>
      <c r="F12" s="62" t="str">
        <f t="shared" ref="F12:M12" si="3">+F5</f>
        <v>Per Unit Price (for scale 500 - 999 number of learners) excuding vat</v>
      </c>
      <c r="G12" s="62" t="str">
        <f t="shared" si="3"/>
        <v>Price calculated for 999 learners (excuding vat)</v>
      </c>
      <c r="H12" s="62" t="str">
        <f t="shared" si="3"/>
        <v>Per Unit Price (for scale 1,000 - 1,499 number of learners)</v>
      </c>
      <c r="I12" s="62" t="str">
        <f t="shared" si="3"/>
        <v>Price calculated for 1,499 learners  (excuding vat)</v>
      </c>
      <c r="J12" s="62" t="str">
        <f t="shared" si="3"/>
        <v>Unit Price ( for scale 1,500 - 2,000 number of learners)  (excuding vat)</v>
      </c>
      <c r="K12" s="62" t="str">
        <f t="shared" si="3"/>
        <v>Price calculated for 2,000 learners  (excuding vat)</v>
      </c>
      <c r="L12" s="62" t="str">
        <f t="shared" si="3"/>
        <v>Per Unit Price( for scale 2,001 and above - number of learners)  (excuding vat)</v>
      </c>
      <c r="M12" s="62" t="str">
        <f t="shared" si="3"/>
        <v>Price calculated for 2,001 learners  (excuding vat)</v>
      </c>
    </row>
    <row r="13" spans="1:13" ht="19.2" customHeight="1" x14ac:dyDescent="0.3">
      <c r="A13" s="138">
        <v>1</v>
      </c>
      <c r="B13" s="139"/>
      <c r="C13" s="139"/>
      <c r="D13" s="140"/>
      <c r="E13" s="65"/>
      <c r="F13" s="67"/>
      <c r="G13" s="68"/>
      <c r="H13" s="67"/>
      <c r="I13" s="68"/>
      <c r="J13" s="67"/>
      <c r="K13" s="65"/>
      <c r="L13" s="67"/>
      <c r="M13" s="68"/>
    </row>
    <row r="14" spans="1:13" ht="19.2" customHeight="1" x14ac:dyDescent="0.3">
      <c r="A14" s="138">
        <v>2</v>
      </c>
      <c r="B14" s="139"/>
      <c r="C14" s="139"/>
      <c r="D14" s="140"/>
      <c r="E14" s="65"/>
      <c r="F14" s="67"/>
      <c r="G14" s="68"/>
      <c r="H14" s="67"/>
      <c r="I14" s="68"/>
      <c r="J14" s="67"/>
      <c r="K14" s="65"/>
      <c r="L14" s="67"/>
      <c r="M14" s="68"/>
    </row>
    <row r="15" spans="1:13" ht="19.2" customHeight="1" x14ac:dyDescent="0.3">
      <c r="A15" s="138">
        <v>3</v>
      </c>
      <c r="B15" s="139"/>
      <c r="C15" s="139"/>
      <c r="D15" s="140"/>
      <c r="E15" s="65"/>
      <c r="F15" s="67"/>
      <c r="G15" s="68"/>
      <c r="H15" s="67"/>
      <c r="I15" s="68"/>
      <c r="J15" s="67"/>
      <c r="K15" s="65"/>
      <c r="L15" s="67"/>
      <c r="M15" s="68"/>
    </row>
    <row r="16" spans="1:13" ht="19.2" customHeight="1" x14ac:dyDescent="0.3">
      <c r="A16" s="138">
        <v>4</v>
      </c>
      <c r="B16" s="139"/>
      <c r="C16" s="139"/>
      <c r="D16" s="140"/>
      <c r="E16" s="65"/>
      <c r="F16" s="67"/>
      <c r="G16" s="68"/>
      <c r="H16" s="67"/>
      <c r="I16" s="68"/>
      <c r="J16" s="67"/>
      <c r="K16" s="65"/>
      <c r="L16" s="67"/>
      <c r="M16" s="68"/>
    </row>
    <row r="17" spans="1:14" ht="19.2" customHeight="1" x14ac:dyDescent="0.3">
      <c r="A17" s="56">
        <v>5</v>
      </c>
      <c r="B17" s="57"/>
      <c r="C17" s="57"/>
      <c r="D17" s="58"/>
      <c r="E17" s="65"/>
      <c r="F17" s="67"/>
      <c r="G17" s="68"/>
      <c r="H17" s="67"/>
      <c r="I17" s="68"/>
      <c r="J17" s="67"/>
      <c r="K17" s="65"/>
      <c r="L17" s="67"/>
      <c r="M17" s="68"/>
    </row>
    <row r="18" spans="1:14" ht="19.2" customHeight="1" x14ac:dyDescent="0.3">
      <c r="A18" s="135">
        <v>6</v>
      </c>
      <c r="B18" s="136"/>
      <c r="C18" s="136"/>
      <c r="D18" s="137"/>
      <c r="E18" s="66"/>
      <c r="F18" s="69"/>
      <c r="G18" s="70"/>
      <c r="H18" s="69"/>
      <c r="I18" s="70"/>
      <c r="J18" s="69"/>
      <c r="K18" s="66"/>
      <c r="L18" s="69"/>
      <c r="M18" s="70"/>
    </row>
    <row r="19" spans="1:14" ht="19.2" customHeight="1" x14ac:dyDescent="0.3">
      <c r="A19" s="124" t="s">
        <v>27</v>
      </c>
      <c r="B19" s="143"/>
      <c r="C19" s="143"/>
      <c r="D19" s="125"/>
      <c r="E19" s="126"/>
      <c r="F19" s="78">
        <f>SUM(F13:F18)</f>
        <v>0</v>
      </c>
      <c r="G19" s="78">
        <f t="shared" ref="G19:M19" si="4">SUM(G13:G18)</f>
        <v>0</v>
      </c>
      <c r="H19" s="78">
        <f t="shared" si="4"/>
        <v>0</v>
      </c>
      <c r="I19" s="78">
        <f t="shared" si="4"/>
        <v>0</v>
      </c>
      <c r="J19" s="78">
        <f t="shared" si="4"/>
        <v>0</v>
      </c>
      <c r="K19" s="78">
        <f t="shared" si="4"/>
        <v>0</v>
      </c>
      <c r="L19" s="78">
        <f t="shared" si="4"/>
        <v>0</v>
      </c>
      <c r="M19" s="78">
        <f t="shared" si="4"/>
        <v>0</v>
      </c>
    </row>
    <row r="20" spans="1:14" ht="19.2" customHeight="1" x14ac:dyDescent="0.3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4" ht="34.200000000000003" customHeight="1" x14ac:dyDescent="0.3">
      <c r="A21" s="124" t="s">
        <v>28</v>
      </c>
      <c r="B21" s="143"/>
      <c r="C21" s="143"/>
      <c r="D21" s="125"/>
      <c r="E21" s="126"/>
      <c r="F21" s="78">
        <f>F11+F19</f>
        <v>0</v>
      </c>
      <c r="G21" s="78">
        <f t="shared" ref="G21:M21" si="5">G11+G19</f>
        <v>0</v>
      </c>
      <c r="H21" s="78">
        <f t="shared" si="5"/>
        <v>0</v>
      </c>
      <c r="I21" s="78">
        <f t="shared" si="5"/>
        <v>0</v>
      </c>
      <c r="J21" s="78">
        <f t="shared" si="5"/>
        <v>0</v>
      </c>
      <c r="K21" s="78">
        <f t="shared" si="5"/>
        <v>0</v>
      </c>
      <c r="L21" s="78">
        <f t="shared" si="5"/>
        <v>0</v>
      </c>
      <c r="M21" s="78">
        <f t="shared" si="5"/>
        <v>0</v>
      </c>
    </row>
    <row r="22" spans="1:14" ht="19.2" customHeight="1" x14ac:dyDescent="0.3">
      <c r="A22" s="124" t="s">
        <v>29</v>
      </c>
      <c r="B22" s="143"/>
      <c r="C22" s="143"/>
      <c r="D22" s="125"/>
      <c r="E22" s="126"/>
      <c r="F22" s="79">
        <f>SUM(F21*0.15)</f>
        <v>0</v>
      </c>
      <c r="G22" s="79">
        <f t="shared" ref="G22:M22" si="6">SUM(G21*0.15)</f>
        <v>0</v>
      </c>
      <c r="H22" s="79">
        <f t="shared" si="6"/>
        <v>0</v>
      </c>
      <c r="I22" s="79">
        <f t="shared" si="6"/>
        <v>0</v>
      </c>
      <c r="J22" s="79">
        <f t="shared" si="6"/>
        <v>0</v>
      </c>
      <c r="K22" s="79">
        <f t="shared" si="6"/>
        <v>0</v>
      </c>
      <c r="L22" s="79">
        <f t="shared" si="6"/>
        <v>0</v>
      </c>
      <c r="M22" s="79">
        <f t="shared" si="6"/>
        <v>0</v>
      </c>
    </row>
    <row r="23" spans="1:14" ht="19.2" customHeight="1" thickBot="1" x14ac:dyDescent="0.35">
      <c r="A23" s="124" t="s">
        <v>30</v>
      </c>
      <c r="B23" s="143"/>
      <c r="C23" s="143"/>
      <c r="D23" s="125"/>
      <c r="E23" s="126"/>
      <c r="F23" s="71">
        <f>F21+F22</f>
        <v>0</v>
      </c>
      <c r="G23" s="71">
        <f t="shared" ref="G23:M23" si="7">G21+G22</f>
        <v>0</v>
      </c>
      <c r="H23" s="71">
        <f t="shared" si="7"/>
        <v>0</v>
      </c>
      <c r="I23" s="71">
        <f t="shared" si="7"/>
        <v>0</v>
      </c>
      <c r="J23" s="71">
        <f t="shared" si="7"/>
        <v>0</v>
      </c>
      <c r="K23" s="71">
        <f t="shared" si="7"/>
        <v>0</v>
      </c>
      <c r="L23" s="71">
        <f t="shared" si="7"/>
        <v>0</v>
      </c>
      <c r="M23" s="71">
        <f t="shared" si="7"/>
        <v>0</v>
      </c>
    </row>
    <row r="24" spans="1:14" ht="19.2" customHeight="1" x14ac:dyDescent="0.3">
      <c r="A24" s="77"/>
      <c r="B24" s="77"/>
      <c r="C24" s="77"/>
      <c r="D24" s="81"/>
      <c r="E24" s="81"/>
      <c r="F24" s="82"/>
      <c r="G24" s="82"/>
      <c r="H24" s="82"/>
      <c r="I24" s="82"/>
      <c r="J24" s="82"/>
      <c r="K24" s="82"/>
      <c r="L24" s="82"/>
      <c r="M24" s="82"/>
    </row>
    <row r="25" spans="1:14" ht="19.2" customHeight="1" x14ac:dyDescent="0.3">
      <c r="A25" s="77"/>
      <c r="B25" s="77"/>
      <c r="C25" s="77"/>
      <c r="D25" s="81"/>
      <c r="E25" s="81"/>
      <c r="F25" s="82"/>
      <c r="G25" s="82"/>
      <c r="H25" s="82"/>
      <c r="I25" s="82"/>
      <c r="J25" s="82"/>
      <c r="K25" s="82"/>
      <c r="L25" s="82"/>
      <c r="M25" s="82"/>
    </row>
    <row r="26" spans="1:14" ht="22.2" customHeight="1" x14ac:dyDescent="0.3">
      <c r="A26" s="127" t="s">
        <v>31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4" ht="18" customHeight="1" x14ac:dyDescent="0.3">
      <c r="A27" s="141" t="s">
        <v>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4" ht="20.399999999999999" customHeight="1" x14ac:dyDescent="0.3">
      <c r="A28" s="80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ht="20.399999999999999" customHeight="1" x14ac:dyDescent="0.3">
      <c r="A29" s="80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ht="34.950000000000003" customHeight="1" x14ac:dyDescent="0.3">
      <c r="A30" s="75" t="s">
        <v>35</v>
      </c>
      <c r="B30" s="75"/>
      <c r="C30" s="75"/>
      <c r="D30" s="83"/>
      <c r="E30" s="83"/>
      <c r="F30" s="83"/>
      <c r="G30" s="83"/>
      <c r="H30" s="83"/>
      <c r="I30" s="83"/>
      <c r="J30" s="83"/>
      <c r="K30" s="83"/>
    </row>
    <row r="31" spans="1:14" ht="20.399999999999999" customHeight="1" x14ac:dyDescent="0.3">
      <c r="A31" s="75" t="s">
        <v>36</v>
      </c>
      <c r="B31" s="75"/>
      <c r="C31" s="75"/>
      <c r="D31" s="75"/>
      <c r="E31" s="75"/>
      <c r="F31" s="75"/>
      <c r="G31" s="83"/>
      <c r="H31" s="83"/>
      <c r="I31" s="83"/>
      <c r="J31" s="83"/>
      <c r="K31" s="83"/>
    </row>
    <row r="32" spans="1:14" ht="18" customHeight="1" x14ac:dyDescent="0.3">
      <c r="A32" s="76" t="s">
        <v>37</v>
      </c>
      <c r="B32" s="76"/>
      <c r="C32" s="76"/>
      <c r="D32" s="76"/>
      <c r="E32" s="76"/>
      <c r="F32" s="76"/>
      <c r="G32" s="85"/>
      <c r="H32" s="85"/>
      <c r="I32" s="85"/>
      <c r="J32" s="85"/>
      <c r="K32" s="85"/>
      <c r="L32" s="86"/>
      <c r="M32" s="86"/>
      <c r="N32" s="86"/>
    </row>
    <row r="33" spans="1:14" s="41" customFormat="1" ht="18" customHeight="1" x14ac:dyDescent="0.3">
      <c r="A33" s="129" t="s">
        <v>38</v>
      </c>
      <c r="B33" s="130"/>
      <c r="C33" s="130"/>
      <c r="D33" s="130"/>
      <c r="E33" s="130"/>
      <c r="F33" s="130"/>
      <c r="G33" s="131"/>
      <c r="H33" s="131"/>
      <c r="I33" s="131"/>
      <c r="J33" s="131"/>
      <c r="K33" s="131"/>
      <c r="L33" s="55"/>
      <c r="M33" s="55"/>
      <c r="N33" s="55"/>
    </row>
    <row r="34" spans="1:14" ht="18.600000000000001" customHeight="1" x14ac:dyDescent="0.3">
      <c r="A34" s="50" t="s">
        <v>39</v>
      </c>
      <c r="B34" s="144"/>
      <c r="C34" s="145"/>
      <c r="D34" s="145"/>
      <c r="E34" s="92"/>
      <c r="F34" s="92"/>
      <c r="G34" s="92"/>
      <c r="H34" s="92"/>
      <c r="I34" s="92"/>
      <c r="J34" s="92"/>
      <c r="K34" s="92"/>
      <c r="L34" s="92"/>
      <c r="M34" s="146"/>
    </row>
    <row r="35" spans="1:14" ht="18.600000000000001" customHeight="1" x14ac:dyDescent="0.3">
      <c r="A35" s="50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</row>
    <row r="36" spans="1:14" ht="18.600000000000001" customHeight="1" x14ac:dyDescent="0.3">
      <c r="A36" s="15" t="s">
        <v>40</v>
      </c>
      <c r="B36" s="144"/>
      <c r="C36" s="145"/>
      <c r="D36" s="145"/>
      <c r="E36" s="92"/>
      <c r="F36" s="92"/>
      <c r="G36" s="92"/>
      <c r="H36" s="92"/>
      <c r="I36" s="92"/>
      <c r="J36" s="92"/>
      <c r="K36" s="92"/>
      <c r="L36" s="92"/>
      <c r="M36" s="146"/>
    </row>
    <row r="37" spans="1:14" ht="18.600000000000001" customHeight="1" x14ac:dyDescent="0.3">
      <c r="A37" s="15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</row>
    <row r="38" spans="1:14" ht="18.600000000000001" customHeight="1" x14ac:dyDescent="0.3">
      <c r="A38" s="15" t="s">
        <v>41</v>
      </c>
      <c r="B38" s="144"/>
      <c r="C38" s="145"/>
      <c r="D38" s="145"/>
      <c r="E38" s="92"/>
      <c r="F38" s="92"/>
      <c r="G38" s="92"/>
      <c r="H38" s="92"/>
      <c r="I38" s="92"/>
      <c r="J38" s="92"/>
      <c r="K38" s="92"/>
      <c r="L38" s="92"/>
      <c r="M38" s="146"/>
    </row>
    <row r="39" spans="1:14" ht="18.600000000000001" customHeight="1" x14ac:dyDescent="0.3">
      <c r="A39" s="15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9"/>
    </row>
    <row r="40" spans="1:14" ht="18.600000000000001" customHeight="1" x14ac:dyDescent="0.3">
      <c r="A40" s="15" t="s">
        <v>42</v>
      </c>
      <c r="B40" s="144"/>
      <c r="C40" s="145"/>
      <c r="D40" s="145"/>
      <c r="E40" s="92"/>
      <c r="F40" s="92"/>
      <c r="G40" s="92"/>
      <c r="H40" s="92"/>
      <c r="I40" s="92"/>
      <c r="J40" s="92"/>
      <c r="K40" s="92"/>
      <c r="L40" s="92"/>
      <c r="M40" s="146"/>
    </row>
    <row r="41" spans="1:14" ht="50.1" customHeight="1" x14ac:dyDescent="0.3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9"/>
    </row>
  </sheetData>
  <mergeCells count="28">
    <mergeCell ref="B34:M35"/>
    <mergeCell ref="B36:M37"/>
    <mergeCell ref="B38:M39"/>
    <mergeCell ref="B40:M41"/>
    <mergeCell ref="A21:E21"/>
    <mergeCell ref="A22:E22"/>
    <mergeCell ref="A23:E23"/>
    <mergeCell ref="A26:M26"/>
    <mergeCell ref="A27:K27"/>
    <mergeCell ref="A33:K33"/>
    <mergeCell ref="A20:M20"/>
    <mergeCell ref="B8:D8"/>
    <mergeCell ref="B9:D9"/>
    <mergeCell ref="B10:D10"/>
    <mergeCell ref="A11:C11"/>
    <mergeCell ref="A12:D12"/>
    <mergeCell ref="A13:D13"/>
    <mergeCell ref="A14:D14"/>
    <mergeCell ref="A15:D15"/>
    <mergeCell ref="A16:D16"/>
    <mergeCell ref="A18:D18"/>
    <mergeCell ref="A19:E19"/>
    <mergeCell ref="B7:D7"/>
    <mergeCell ref="B1:K1"/>
    <mergeCell ref="B2:H2"/>
    <mergeCell ref="B4:K4"/>
    <mergeCell ref="B5:D5"/>
    <mergeCell ref="B6:D6"/>
  </mergeCells>
  <pageMargins left="0.7" right="0.7" top="0.75" bottom="0.75" header="0.3" footer="0.3"/>
  <pageSetup paperSize="9" scale="3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9659-3B7F-4086-A85D-14D7E7546878}">
  <sheetPr>
    <pageSetUpPr fitToPage="1"/>
  </sheetPr>
  <dimension ref="A1:N41"/>
  <sheetViews>
    <sheetView view="pageBreakPreview" zoomScale="60" zoomScaleNormal="100" zoomScaleSheetLayoutView="40" workbookViewId="0">
      <selection activeCell="B2" sqref="B2:H2"/>
    </sheetView>
  </sheetViews>
  <sheetFormatPr defaultColWidth="9.109375" defaultRowHeight="50.1" customHeight="1" x14ac:dyDescent="0.3"/>
  <cols>
    <col min="1" max="1" width="51.88671875" style="2" customWidth="1"/>
    <col min="2" max="2" width="32.109375" style="2" bestFit="1" customWidth="1"/>
    <col min="3" max="3" width="9.109375" style="2"/>
    <col min="4" max="4" width="26.109375" style="2" customWidth="1"/>
    <col min="5" max="10" width="16.88671875" style="2" customWidth="1"/>
    <col min="11" max="11" width="20.5546875" style="2" customWidth="1"/>
    <col min="12" max="13" width="16.88671875" style="2" customWidth="1"/>
    <col min="14" max="16384" width="9.109375" style="2"/>
  </cols>
  <sheetData>
    <row r="1" spans="1:13" ht="50.1" customHeight="1" x14ac:dyDescent="0.4">
      <c r="B1" s="117" t="s">
        <v>44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3" ht="50.1" customHeight="1" x14ac:dyDescent="0.3">
      <c r="A2" s="1"/>
      <c r="B2" s="116" t="s">
        <v>54</v>
      </c>
      <c r="C2" s="116"/>
      <c r="D2" s="116"/>
      <c r="E2" s="116"/>
      <c r="F2" s="116"/>
      <c r="G2" s="116"/>
      <c r="H2" s="116"/>
      <c r="I2" s="42"/>
      <c r="J2" s="42"/>
      <c r="K2" s="42"/>
      <c r="L2" s="42"/>
      <c r="M2" s="42"/>
    </row>
    <row r="3" spans="1:13" ht="50.1" customHeight="1" x14ac:dyDescent="0.3">
      <c r="A3" s="1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34.950000000000003" customHeight="1" thickBot="1" x14ac:dyDescent="0.35">
      <c r="A4" s="1"/>
      <c r="B4" s="119" t="s">
        <v>2</v>
      </c>
      <c r="C4" s="119"/>
      <c r="D4" s="119"/>
      <c r="E4" s="119"/>
      <c r="F4" s="120"/>
      <c r="G4" s="120"/>
      <c r="H4" s="120"/>
      <c r="I4" s="120"/>
      <c r="J4" s="120"/>
      <c r="K4" s="120"/>
    </row>
    <row r="5" spans="1:13" ht="80.400000000000006" customHeight="1" thickTop="1" x14ac:dyDescent="0.3">
      <c r="A5" s="64" t="s">
        <v>3</v>
      </c>
      <c r="B5" s="121" t="s">
        <v>4</v>
      </c>
      <c r="C5" s="122"/>
      <c r="D5" s="123"/>
      <c r="E5" s="61" t="s">
        <v>5</v>
      </c>
      <c r="F5" s="62" t="s">
        <v>6</v>
      </c>
      <c r="G5" s="63" t="s">
        <v>7</v>
      </c>
      <c r="H5" s="62" t="s">
        <v>8</v>
      </c>
      <c r="I5" s="63" t="s">
        <v>9</v>
      </c>
      <c r="J5" s="72" t="s">
        <v>10</v>
      </c>
      <c r="K5" s="74" t="s">
        <v>11</v>
      </c>
      <c r="L5" s="62" t="s">
        <v>12</v>
      </c>
      <c r="M5" s="63" t="s">
        <v>13</v>
      </c>
    </row>
    <row r="6" spans="1:13" ht="67.95" customHeight="1" x14ac:dyDescent="0.3">
      <c r="A6" s="24" t="s">
        <v>14</v>
      </c>
      <c r="B6" s="113" t="s">
        <v>15</v>
      </c>
      <c r="C6" s="114"/>
      <c r="D6" s="115"/>
      <c r="E6" s="43">
        <v>1</v>
      </c>
      <c r="F6" s="59"/>
      <c r="G6" s="45">
        <f>F6*1</f>
        <v>0</v>
      </c>
      <c r="H6" s="59"/>
      <c r="I6" s="45">
        <f>H6*1</f>
        <v>0</v>
      </c>
      <c r="J6" s="59"/>
      <c r="K6" s="46">
        <f>J6*1</f>
        <v>0</v>
      </c>
      <c r="L6" s="59"/>
      <c r="M6" s="45">
        <f>L6*1</f>
        <v>0</v>
      </c>
    </row>
    <row r="7" spans="1:13" ht="81.599999999999994" customHeight="1" x14ac:dyDescent="0.3">
      <c r="A7" s="24" t="s">
        <v>16</v>
      </c>
      <c r="B7" s="113" t="s">
        <v>17</v>
      </c>
      <c r="C7" s="114"/>
      <c r="D7" s="115"/>
      <c r="E7" s="44">
        <v>1</v>
      </c>
      <c r="F7" s="60"/>
      <c r="G7" s="45">
        <f>F7*1</f>
        <v>0</v>
      </c>
      <c r="H7" s="60"/>
      <c r="I7" s="45">
        <f>H7*1</f>
        <v>0</v>
      </c>
      <c r="J7" s="60"/>
      <c r="K7" s="46">
        <f>J7*1</f>
        <v>0</v>
      </c>
      <c r="L7" s="60"/>
      <c r="M7" s="45">
        <f>L7*1</f>
        <v>0</v>
      </c>
    </row>
    <row r="8" spans="1:13" ht="88.95" customHeight="1" x14ac:dyDescent="0.3">
      <c r="A8" s="24" t="s">
        <v>18</v>
      </c>
      <c r="B8" s="113" t="s">
        <v>19</v>
      </c>
      <c r="C8" s="114"/>
      <c r="D8" s="115"/>
      <c r="E8" s="44" t="s">
        <v>20</v>
      </c>
      <c r="F8" s="60"/>
      <c r="G8" s="45">
        <f>F8*999</f>
        <v>0</v>
      </c>
      <c r="H8" s="60"/>
      <c r="I8" s="45">
        <f t="shared" ref="I8" si="0">H8*1499</f>
        <v>0</v>
      </c>
      <c r="J8" s="60"/>
      <c r="K8" s="46">
        <f t="shared" ref="K8" si="1">J8*2000</f>
        <v>0</v>
      </c>
      <c r="L8" s="60"/>
      <c r="M8" s="45">
        <f>L8*2001</f>
        <v>0</v>
      </c>
    </row>
    <row r="9" spans="1:13" ht="50.1" customHeight="1" x14ac:dyDescent="0.3">
      <c r="A9" s="24" t="s">
        <v>21</v>
      </c>
      <c r="B9" s="113" t="s">
        <v>22</v>
      </c>
      <c r="C9" s="114"/>
      <c r="D9" s="115"/>
      <c r="E9" s="44">
        <v>1</v>
      </c>
      <c r="F9" s="60"/>
      <c r="G9" s="45">
        <f>F9*1</f>
        <v>0</v>
      </c>
      <c r="H9" s="60"/>
      <c r="I9" s="45">
        <f>H9*1</f>
        <v>0</v>
      </c>
      <c r="J9" s="60"/>
      <c r="K9" s="46">
        <f>J9*1</f>
        <v>0</v>
      </c>
      <c r="L9" s="60"/>
      <c r="M9" s="45">
        <f>L9*1</f>
        <v>0</v>
      </c>
    </row>
    <row r="10" spans="1:13" ht="50.1" customHeight="1" x14ac:dyDescent="0.3">
      <c r="A10" s="24" t="s">
        <v>23</v>
      </c>
      <c r="B10" s="113" t="s">
        <v>24</v>
      </c>
      <c r="C10" s="114"/>
      <c r="D10" s="115"/>
      <c r="E10" s="44">
        <v>1</v>
      </c>
      <c r="F10" s="60"/>
      <c r="G10" s="45">
        <f>F10*1</f>
        <v>0</v>
      </c>
      <c r="H10" s="60"/>
      <c r="I10" s="45">
        <f>H10*1</f>
        <v>0</v>
      </c>
      <c r="J10" s="60"/>
      <c r="K10" s="46">
        <f>J10*1</f>
        <v>0</v>
      </c>
      <c r="L10" s="60"/>
      <c r="M10" s="45">
        <f>L10*1</f>
        <v>0</v>
      </c>
    </row>
    <row r="11" spans="1:13" ht="50.1" customHeight="1" thickBot="1" x14ac:dyDescent="0.35">
      <c r="A11" s="110" t="s">
        <v>25</v>
      </c>
      <c r="B11" s="111"/>
      <c r="C11" s="112"/>
      <c r="D11" s="3"/>
      <c r="E11" s="47"/>
      <c r="F11" s="48">
        <f t="shared" ref="F11:M11" si="2">SUM(F6:F10)</f>
        <v>0</v>
      </c>
      <c r="G11" s="49">
        <f t="shared" si="2"/>
        <v>0</v>
      </c>
      <c r="H11" s="48">
        <f t="shared" si="2"/>
        <v>0</v>
      </c>
      <c r="I11" s="49">
        <f t="shared" si="2"/>
        <v>0</v>
      </c>
      <c r="J11" s="73">
        <f t="shared" si="2"/>
        <v>0</v>
      </c>
      <c r="K11" s="47">
        <f t="shared" si="2"/>
        <v>0</v>
      </c>
      <c r="L11" s="73">
        <f t="shared" si="2"/>
        <v>0</v>
      </c>
      <c r="M11" s="49">
        <f t="shared" si="2"/>
        <v>0</v>
      </c>
    </row>
    <row r="12" spans="1:13" ht="97.2" customHeight="1" thickTop="1" x14ac:dyDescent="0.3">
      <c r="A12" s="132" t="s">
        <v>26</v>
      </c>
      <c r="B12" s="133"/>
      <c r="C12" s="133"/>
      <c r="D12" s="134"/>
      <c r="E12" s="61" t="s">
        <v>5</v>
      </c>
      <c r="F12" s="62" t="str">
        <f t="shared" ref="F12:M12" si="3">+F5</f>
        <v>Per Unit Price (for scale 500 - 999 number of learners) excuding vat</v>
      </c>
      <c r="G12" s="62" t="str">
        <f t="shared" si="3"/>
        <v>Price calculated for 999 learners (excuding vat)</v>
      </c>
      <c r="H12" s="62" t="str">
        <f t="shared" si="3"/>
        <v>Per Unit Price (for scale 1,000 - 1,499 number of learners)</v>
      </c>
      <c r="I12" s="62" t="str">
        <f t="shared" si="3"/>
        <v>Price calculated for 1,499 learners  (excuding vat)</v>
      </c>
      <c r="J12" s="62" t="str">
        <f t="shared" si="3"/>
        <v>Unit Price ( for scale 1,500 - 2,000 number of learners)  (excuding vat)</v>
      </c>
      <c r="K12" s="62" t="str">
        <f t="shared" si="3"/>
        <v>Price calculated for 2,000 learners  (excuding vat)</v>
      </c>
      <c r="L12" s="62" t="str">
        <f t="shared" si="3"/>
        <v>Per Unit Price( for scale 2,001 and above - number of learners)  (excuding vat)</v>
      </c>
      <c r="M12" s="62" t="str">
        <f t="shared" si="3"/>
        <v>Price calculated for 2,001 learners  (excuding vat)</v>
      </c>
    </row>
    <row r="13" spans="1:13" ht="19.2" customHeight="1" x14ac:dyDescent="0.3">
      <c r="A13" s="138">
        <v>1</v>
      </c>
      <c r="B13" s="139"/>
      <c r="C13" s="139"/>
      <c r="D13" s="140"/>
      <c r="E13" s="65"/>
      <c r="F13" s="67"/>
      <c r="G13" s="68"/>
      <c r="H13" s="67"/>
      <c r="I13" s="68"/>
      <c r="J13" s="67"/>
      <c r="K13" s="65"/>
      <c r="L13" s="67"/>
      <c r="M13" s="68"/>
    </row>
    <row r="14" spans="1:13" ht="19.2" customHeight="1" x14ac:dyDescent="0.3">
      <c r="A14" s="138">
        <v>2</v>
      </c>
      <c r="B14" s="139"/>
      <c r="C14" s="139"/>
      <c r="D14" s="140"/>
      <c r="E14" s="65"/>
      <c r="F14" s="67"/>
      <c r="G14" s="68"/>
      <c r="H14" s="67"/>
      <c r="I14" s="68"/>
      <c r="J14" s="67"/>
      <c r="K14" s="65"/>
      <c r="L14" s="67"/>
      <c r="M14" s="68"/>
    </row>
    <row r="15" spans="1:13" ht="19.2" customHeight="1" x14ac:dyDescent="0.3">
      <c r="A15" s="138">
        <v>3</v>
      </c>
      <c r="B15" s="139"/>
      <c r="C15" s="139"/>
      <c r="D15" s="140"/>
      <c r="E15" s="65"/>
      <c r="F15" s="67"/>
      <c r="G15" s="68"/>
      <c r="H15" s="67"/>
      <c r="I15" s="68"/>
      <c r="J15" s="67"/>
      <c r="K15" s="65"/>
      <c r="L15" s="67"/>
      <c r="M15" s="68"/>
    </row>
    <row r="16" spans="1:13" ht="19.2" customHeight="1" x14ac:dyDescent="0.3">
      <c r="A16" s="138">
        <v>4</v>
      </c>
      <c r="B16" s="139"/>
      <c r="C16" s="139"/>
      <c r="D16" s="140"/>
      <c r="E16" s="65"/>
      <c r="F16" s="67"/>
      <c r="G16" s="68"/>
      <c r="H16" s="67"/>
      <c r="I16" s="68"/>
      <c r="J16" s="67"/>
      <c r="K16" s="65"/>
      <c r="L16" s="67"/>
      <c r="M16" s="68"/>
    </row>
    <row r="17" spans="1:14" ht="19.2" customHeight="1" x14ac:dyDescent="0.3">
      <c r="A17" s="56">
        <v>5</v>
      </c>
      <c r="B17" s="57"/>
      <c r="C17" s="57"/>
      <c r="D17" s="58"/>
      <c r="E17" s="65"/>
      <c r="F17" s="67"/>
      <c r="G17" s="68"/>
      <c r="H17" s="67"/>
      <c r="I17" s="68"/>
      <c r="J17" s="67"/>
      <c r="K17" s="65"/>
      <c r="L17" s="67"/>
      <c r="M17" s="68"/>
    </row>
    <row r="18" spans="1:14" ht="19.2" customHeight="1" x14ac:dyDescent="0.3">
      <c r="A18" s="135">
        <v>6</v>
      </c>
      <c r="B18" s="136"/>
      <c r="C18" s="136"/>
      <c r="D18" s="137"/>
      <c r="E18" s="66"/>
      <c r="F18" s="69"/>
      <c r="G18" s="70"/>
      <c r="H18" s="69"/>
      <c r="I18" s="70"/>
      <c r="J18" s="69"/>
      <c r="K18" s="66"/>
      <c r="L18" s="69"/>
      <c r="M18" s="70"/>
    </row>
    <row r="19" spans="1:14" ht="19.2" customHeight="1" x14ac:dyDescent="0.3">
      <c r="A19" s="124" t="s">
        <v>27</v>
      </c>
      <c r="B19" s="143"/>
      <c r="C19" s="143"/>
      <c r="D19" s="125"/>
      <c r="E19" s="126"/>
      <c r="F19" s="78">
        <f>SUM(F13:F18)</f>
        <v>0</v>
      </c>
      <c r="G19" s="78">
        <f t="shared" ref="G19:M19" si="4">SUM(G13:G18)</f>
        <v>0</v>
      </c>
      <c r="H19" s="78">
        <f t="shared" si="4"/>
        <v>0</v>
      </c>
      <c r="I19" s="78">
        <f t="shared" si="4"/>
        <v>0</v>
      </c>
      <c r="J19" s="78">
        <f t="shared" si="4"/>
        <v>0</v>
      </c>
      <c r="K19" s="78">
        <f t="shared" si="4"/>
        <v>0</v>
      </c>
      <c r="L19" s="78">
        <f t="shared" si="4"/>
        <v>0</v>
      </c>
      <c r="M19" s="78">
        <f t="shared" si="4"/>
        <v>0</v>
      </c>
    </row>
    <row r="20" spans="1:14" ht="19.2" customHeight="1" x14ac:dyDescent="0.3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</row>
    <row r="21" spans="1:14" ht="34.200000000000003" customHeight="1" x14ac:dyDescent="0.3">
      <c r="A21" s="124" t="s">
        <v>28</v>
      </c>
      <c r="B21" s="143"/>
      <c r="C21" s="143"/>
      <c r="D21" s="125"/>
      <c r="E21" s="126"/>
      <c r="F21" s="78">
        <f>F11+F19</f>
        <v>0</v>
      </c>
      <c r="G21" s="78">
        <f t="shared" ref="G21:M21" si="5">G11+G19</f>
        <v>0</v>
      </c>
      <c r="H21" s="78">
        <f t="shared" si="5"/>
        <v>0</v>
      </c>
      <c r="I21" s="78">
        <f t="shared" si="5"/>
        <v>0</v>
      </c>
      <c r="J21" s="78">
        <f t="shared" si="5"/>
        <v>0</v>
      </c>
      <c r="K21" s="78">
        <f t="shared" si="5"/>
        <v>0</v>
      </c>
      <c r="L21" s="78">
        <f t="shared" si="5"/>
        <v>0</v>
      </c>
      <c r="M21" s="78">
        <f t="shared" si="5"/>
        <v>0</v>
      </c>
    </row>
    <row r="22" spans="1:14" ht="19.2" customHeight="1" x14ac:dyDescent="0.3">
      <c r="A22" s="124" t="s">
        <v>29</v>
      </c>
      <c r="B22" s="143"/>
      <c r="C22" s="143"/>
      <c r="D22" s="125"/>
      <c r="E22" s="126"/>
      <c r="F22" s="79">
        <f>SUM(F21*0.15)</f>
        <v>0</v>
      </c>
      <c r="G22" s="79">
        <f t="shared" ref="G22:M22" si="6">SUM(G21*0.15)</f>
        <v>0</v>
      </c>
      <c r="H22" s="79">
        <f t="shared" si="6"/>
        <v>0</v>
      </c>
      <c r="I22" s="79">
        <f t="shared" si="6"/>
        <v>0</v>
      </c>
      <c r="J22" s="79">
        <f t="shared" si="6"/>
        <v>0</v>
      </c>
      <c r="K22" s="79">
        <f t="shared" si="6"/>
        <v>0</v>
      </c>
      <c r="L22" s="79">
        <f t="shared" si="6"/>
        <v>0</v>
      </c>
      <c r="M22" s="79">
        <f t="shared" si="6"/>
        <v>0</v>
      </c>
    </row>
    <row r="23" spans="1:14" ht="19.2" customHeight="1" thickBot="1" x14ac:dyDescent="0.35">
      <c r="A23" s="124" t="s">
        <v>30</v>
      </c>
      <c r="B23" s="143"/>
      <c r="C23" s="143"/>
      <c r="D23" s="125"/>
      <c r="E23" s="126"/>
      <c r="F23" s="71">
        <f>F21+F22</f>
        <v>0</v>
      </c>
      <c r="G23" s="71">
        <f t="shared" ref="G23:M23" si="7">G21+G22</f>
        <v>0</v>
      </c>
      <c r="H23" s="71">
        <f t="shared" si="7"/>
        <v>0</v>
      </c>
      <c r="I23" s="71">
        <f t="shared" si="7"/>
        <v>0</v>
      </c>
      <c r="J23" s="71">
        <f t="shared" si="7"/>
        <v>0</v>
      </c>
      <c r="K23" s="71">
        <f t="shared" si="7"/>
        <v>0</v>
      </c>
      <c r="L23" s="71">
        <f t="shared" si="7"/>
        <v>0</v>
      </c>
      <c r="M23" s="71">
        <f t="shared" si="7"/>
        <v>0</v>
      </c>
    </row>
    <row r="24" spans="1:14" ht="19.2" customHeight="1" x14ac:dyDescent="0.3">
      <c r="A24" s="77"/>
      <c r="B24" s="77"/>
      <c r="C24" s="77"/>
      <c r="D24" s="81"/>
      <c r="E24" s="81"/>
      <c r="F24" s="82"/>
      <c r="G24" s="82"/>
      <c r="H24" s="82"/>
      <c r="I24" s="82"/>
      <c r="J24" s="82"/>
      <c r="K24" s="82"/>
      <c r="L24" s="82"/>
      <c r="M24" s="82"/>
    </row>
    <row r="25" spans="1:14" ht="19.2" customHeight="1" x14ac:dyDescent="0.3">
      <c r="A25" s="77"/>
      <c r="B25" s="77"/>
      <c r="C25" s="77"/>
      <c r="D25" s="81"/>
      <c r="E25" s="81"/>
      <c r="F25" s="82"/>
      <c r="G25" s="82"/>
      <c r="H25" s="82"/>
      <c r="I25" s="82"/>
      <c r="J25" s="82"/>
      <c r="K25" s="82"/>
      <c r="L25" s="82"/>
      <c r="M25" s="82"/>
    </row>
    <row r="26" spans="1:14" ht="22.2" customHeight="1" x14ac:dyDescent="0.3">
      <c r="A26" s="127" t="s">
        <v>31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4" ht="18" customHeight="1" x14ac:dyDescent="0.3">
      <c r="A27" s="141" t="s">
        <v>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4" ht="20.399999999999999" customHeight="1" x14ac:dyDescent="0.3">
      <c r="A28" s="80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ht="20.399999999999999" customHeight="1" x14ac:dyDescent="0.3">
      <c r="A29" s="80" t="s">
        <v>34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ht="34.950000000000003" customHeight="1" x14ac:dyDescent="0.3">
      <c r="A30" s="75" t="s">
        <v>35</v>
      </c>
      <c r="B30" s="75"/>
      <c r="C30" s="75"/>
      <c r="D30" s="83"/>
      <c r="E30" s="83"/>
      <c r="F30" s="83"/>
      <c r="G30" s="83"/>
      <c r="H30" s="83"/>
      <c r="I30" s="83"/>
      <c r="J30" s="83"/>
      <c r="K30" s="83"/>
    </row>
    <row r="31" spans="1:14" ht="20.399999999999999" customHeight="1" x14ac:dyDescent="0.3">
      <c r="A31" s="75" t="s">
        <v>36</v>
      </c>
      <c r="B31" s="75"/>
      <c r="C31" s="75"/>
      <c r="D31" s="75"/>
      <c r="E31" s="75"/>
      <c r="F31" s="75"/>
      <c r="G31" s="83"/>
      <c r="H31" s="83"/>
      <c r="I31" s="83"/>
      <c r="J31" s="83"/>
      <c r="K31" s="83"/>
    </row>
    <row r="32" spans="1:14" ht="18" customHeight="1" x14ac:dyDescent="0.3">
      <c r="A32" s="76" t="s">
        <v>37</v>
      </c>
      <c r="B32" s="76"/>
      <c r="C32" s="76"/>
      <c r="D32" s="76"/>
      <c r="E32" s="76"/>
      <c r="F32" s="76"/>
      <c r="G32" s="85"/>
      <c r="H32" s="85"/>
      <c r="I32" s="85"/>
      <c r="J32" s="85"/>
      <c r="K32" s="85"/>
      <c r="L32" s="86"/>
      <c r="M32" s="86"/>
      <c r="N32" s="86"/>
    </row>
    <row r="33" spans="1:14" s="41" customFormat="1" ht="18" customHeight="1" x14ac:dyDescent="0.3">
      <c r="A33" s="129" t="s">
        <v>38</v>
      </c>
      <c r="B33" s="130"/>
      <c r="C33" s="130"/>
      <c r="D33" s="130"/>
      <c r="E33" s="130"/>
      <c r="F33" s="130"/>
      <c r="G33" s="131"/>
      <c r="H33" s="131"/>
      <c r="I33" s="131"/>
      <c r="J33" s="131"/>
      <c r="K33" s="131"/>
      <c r="L33" s="55"/>
      <c r="M33" s="55"/>
      <c r="N33" s="55"/>
    </row>
    <row r="34" spans="1:14" ht="18.600000000000001" customHeight="1" x14ac:dyDescent="0.3">
      <c r="A34" s="50" t="s">
        <v>39</v>
      </c>
      <c r="B34" s="144"/>
      <c r="C34" s="145"/>
      <c r="D34" s="145"/>
      <c r="E34" s="92"/>
      <c r="F34" s="92"/>
      <c r="G34" s="92"/>
      <c r="H34" s="92"/>
      <c r="I34" s="92"/>
      <c r="J34" s="92"/>
      <c r="K34" s="92"/>
      <c r="L34" s="92"/>
      <c r="M34" s="146"/>
    </row>
    <row r="35" spans="1:14" ht="18.600000000000001" customHeight="1" x14ac:dyDescent="0.3">
      <c r="A35" s="50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</row>
    <row r="36" spans="1:14" ht="18.600000000000001" customHeight="1" x14ac:dyDescent="0.3">
      <c r="A36" s="15" t="s">
        <v>40</v>
      </c>
      <c r="B36" s="144"/>
      <c r="C36" s="145"/>
      <c r="D36" s="145"/>
      <c r="E36" s="92"/>
      <c r="F36" s="92"/>
      <c r="G36" s="92"/>
      <c r="H36" s="92"/>
      <c r="I36" s="92"/>
      <c r="J36" s="92"/>
      <c r="K36" s="92"/>
      <c r="L36" s="92"/>
      <c r="M36" s="146"/>
    </row>
    <row r="37" spans="1:14" ht="18.600000000000001" customHeight="1" x14ac:dyDescent="0.3">
      <c r="A37" s="15"/>
      <c r="B37" s="147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9"/>
    </row>
    <row r="38" spans="1:14" ht="18.600000000000001" customHeight="1" x14ac:dyDescent="0.3">
      <c r="A38" s="15" t="s">
        <v>41</v>
      </c>
      <c r="B38" s="144"/>
      <c r="C38" s="145"/>
      <c r="D38" s="145"/>
      <c r="E38" s="92"/>
      <c r="F38" s="92"/>
      <c r="G38" s="92"/>
      <c r="H38" s="92"/>
      <c r="I38" s="92"/>
      <c r="J38" s="92"/>
      <c r="K38" s="92"/>
      <c r="L38" s="92"/>
      <c r="M38" s="146"/>
    </row>
    <row r="39" spans="1:14" ht="18.600000000000001" customHeight="1" x14ac:dyDescent="0.3">
      <c r="A39" s="15"/>
      <c r="B39" s="14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9"/>
    </row>
    <row r="40" spans="1:14" ht="18.600000000000001" customHeight="1" x14ac:dyDescent="0.3">
      <c r="A40" s="15" t="s">
        <v>42</v>
      </c>
      <c r="B40" s="144"/>
      <c r="C40" s="145"/>
      <c r="D40" s="145"/>
      <c r="E40" s="92"/>
      <c r="F40" s="92"/>
      <c r="G40" s="92"/>
      <c r="H40" s="92"/>
      <c r="I40" s="92"/>
      <c r="J40" s="92"/>
      <c r="K40" s="92"/>
      <c r="L40" s="92"/>
      <c r="M40" s="146"/>
    </row>
    <row r="41" spans="1:14" ht="50.1" customHeight="1" x14ac:dyDescent="0.3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9"/>
    </row>
  </sheetData>
  <mergeCells count="28">
    <mergeCell ref="B34:M35"/>
    <mergeCell ref="B36:M37"/>
    <mergeCell ref="B38:M39"/>
    <mergeCell ref="B40:M41"/>
    <mergeCell ref="A21:E21"/>
    <mergeCell ref="A22:E22"/>
    <mergeCell ref="A23:E23"/>
    <mergeCell ref="A26:M26"/>
    <mergeCell ref="A27:K27"/>
    <mergeCell ref="A33:K33"/>
    <mergeCell ref="A20:M20"/>
    <mergeCell ref="B8:D8"/>
    <mergeCell ref="B9:D9"/>
    <mergeCell ref="B10:D10"/>
    <mergeCell ref="A11:C11"/>
    <mergeCell ref="A12:D12"/>
    <mergeCell ref="A13:D13"/>
    <mergeCell ref="A14:D14"/>
    <mergeCell ref="A15:D15"/>
    <mergeCell ref="A16:D16"/>
    <mergeCell ref="A18:D18"/>
    <mergeCell ref="A19:E19"/>
    <mergeCell ref="B7:D7"/>
    <mergeCell ref="B1:K1"/>
    <mergeCell ref="B2:H2"/>
    <mergeCell ref="B4:K4"/>
    <mergeCell ref="B5:D5"/>
    <mergeCell ref="B6:D6"/>
  </mergeCells>
  <pageMargins left="0.7" right="0.7" top="0.75" bottom="0.75" header="0.3" footer="0.3"/>
  <pageSetup paperSize="9" scale="3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06CC-4A1F-4A29-BF3C-52D5FECD56B4}">
  <dimension ref="A2:K33"/>
  <sheetViews>
    <sheetView tabSelected="1" workbookViewId="0">
      <selection activeCell="B3" sqref="B3:F5"/>
    </sheetView>
  </sheetViews>
  <sheetFormatPr defaultColWidth="28.5546875" defaultRowHeight="14.4" x14ac:dyDescent="0.3"/>
  <cols>
    <col min="2" max="2" width="12" customWidth="1"/>
    <col min="3" max="3" width="10.88671875" customWidth="1"/>
    <col min="4" max="4" width="34.44140625" customWidth="1"/>
    <col min="5" max="5" width="15.109375" customWidth="1"/>
    <col min="6" max="6" width="28.44140625" customWidth="1"/>
  </cols>
  <sheetData>
    <row r="2" spans="1:6" ht="17.399999999999999" x14ac:dyDescent="0.3">
      <c r="B2" s="95" t="s">
        <v>45</v>
      </c>
      <c r="C2" s="96"/>
      <c r="D2" s="96"/>
      <c r="E2" s="96"/>
      <c r="F2" s="97"/>
    </row>
    <row r="3" spans="1:6" ht="15" customHeight="1" x14ac:dyDescent="0.3">
      <c r="B3" s="98" t="s">
        <v>54</v>
      </c>
      <c r="C3" s="98"/>
      <c r="D3" s="98"/>
      <c r="E3" s="98"/>
      <c r="F3" s="98"/>
    </row>
    <row r="4" spans="1:6" ht="15" customHeight="1" x14ac:dyDescent="0.3">
      <c r="A4" s="4"/>
      <c r="B4" s="98"/>
      <c r="C4" s="98"/>
      <c r="D4" s="98"/>
      <c r="E4" s="98"/>
      <c r="F4" s="98"/>
    </row>
    <row r="5" spans="1:6" ht="61.95" customHeight="1" thickBot="1" x14ac:dyDescent="0.35">
      <c r="A5" s="4"/>
      <c r="B5" s="99"/>
      <c r="C5" s="99"/>
      <c r="D5" s="99"/>
      <c r="E5" s="99"/>
      <c r="F5" s="99"/>
    </row>
    <row r="6" spans="1:6" ht="51" customHeight="1" thickTop="1" thickBot="1" x14ac:dyDescent="0.35">
      <c r="A6" s="4"/>
      <c r="B6" s="5"/>
      <c r="C6" s="4"/>
      <c r="D6" s="25" t="s">
        <v>1</v>
      </c>
      <c r="E6" s="4"/>
      <c r="F6" s="4"/>
    </row>
    <row r="7" spans="1:6" s="7" customFormat="1" ht="73.5" customHeight="1" thickTop="1" thickBot="1" x14ac:dyDescent="0.35">
      <c r="A7" s="100" t="s">
        <v>46</v>
      </c>
      <c r="B7" s="101"/>
      <c r="C7" s="102"/>
      <c r="D7" s="51"/>
      <c r="E7" s="51"/>
      <c r="F7" s="6" t="s">
        <v>47</v>
      </c>
    </row>
    <row r="8" spans="1:6" ht="15.75" hidden="1" customHeight="1" thickBot="1" x14ac:dyDescent="0.35">
      <c r="A8" s="52"/>
      <c r="B8" s="93"/>
      <c r="C8" s="94"/>
      <c r="D8" s="53" t="e">
        <f>#REF!/500</f>
        <v>#REF!</v>
      </c>
      <c r="E8" s="53">
        <f>F8/1000</f>
        <v>0</v>
      </c>
      <c r="F8" s="8">
        <v>0</v>
      </c>
    </row>
    <row r="9" spans="1:6" ht="33" hidden="1" customHeight="1" x14ac:dyDescent="0.3">
      <c r="A9" s="52"/>
      <c r="B9" s="93"/>
      <c r="C9" s="94"/>
      <c r="D9" s="53" t="e">
        <f>#REF!/500</f>
        <v>#REF!</v>
      </c>
      <c r="E9" s="53">
        <f>F9/1000</f>
        <v>0</v>
      </c>
      <c r="F9" s="8">
        <v>0</v>
      </c>
    </row>
    <row r="10" spans="1:6" ht="30.75" hidden="1" customHeight="1" x14ac:dyDescent="0.3">
      <c r="A10" s="52"/>
      <c r="B10" s="93"/>
      <c r="C10" s="94"/>
      <c r="D10" s="53" t="e">
        <f>#REF!/500</f>
        <v>#REF!</v>
      </c>
      <c r="E10" s="53">
        <f>F10/1000</f>
        <v>0</v>
      </c>
      <c r="F10" s="8">
        <v>0</v>
      </c>
    </row>
    <row r="11" spans="1:6" ht="46.5" hidden="1" customHeight="1" x14ac:dyDescent="0.3">
      <c r="A11" s="52"/>
      <c r="B11" s="93"/>
      <c r="C11" s="94"/>
      <c r="D11" s="53" t="e">
        <f>#REF!/500</f>
        <v>#REF!</v>
      </c>
      <c r="E11" s="53">
        <f>F11/1000</f>
        <v>0</v>
      </c>
      <c r="F11" s="8">
        <v>0</v>
      </c>
    </row>
    <row r="12" spans="1:6" ht="48.75" hidden="1" customHeight="1" x14ac:dyDescent="0.3">
      <c r="A12" s="52"/>
      <c r="B12" s="93"/>
      <c r="C12" s="94"/>
      <c r="D12" s="53" t="e">
        <f>#REF!/500</f>
        <v>#REF!</v>
      </c>
      <c r="E12" s="53">
        <f>F12/1000</f>
        <v>0</v>
      </c>
      <c r="F12" s="8">
        <v>0</v>
      </c>
    </row>
    <row r="13" spans="1:6" ht="48.75" customHeight="1" thickTop="1" thickBot="1" x14ac:dyDescent="0.35">
      <c r="A13" s="54"/>
      <c r="B13" s="108"/>
      <c r="C13" s="108"/>
      <c r="D13" s="108"/>
      <c r="E13" s="109"/>
      <c r="F13" s="6" t="s">
        <v>48</v>
      </c>
    </row>
    <row r="14" spans="1:6" ht="29.4" customHeight="1" thickTop="1" thickBot="1" x14ac:dyDescent="0.35">
      <c r="A14" s="4"/>
      <c r="B14" s="103" t="s">
        <v>49</v>
      </c>
      <c r="C14" s="104"/>
      <c r="D14" s="105"/>
      <c r="E14" s="9"/>
      <c r="F14" s="39">
        <f>'Year 1 '!K23</f>
        <v>0</v>
      </c>
    </row>
    <row r="15" spans="1:6" ht="29.4" customHeight="1" thickTop="1" thickBot="1" x14ac:dyDescent="0.35">
      <c r="A15" s="4"/>
      <c r="B15" s="103" t="s">
        <v>50</v>
      </c>
      <c r="C15" s="104"/>
      <c r="D15" s="105"/>
      <c r="E15" s="10"/>
      <c r="F15" s="39">
        <f>'Year 2'!K23</f>
        <v>0</v>
      </c>
    </row>
    <row r="16" spans="1:6" ht="29.4" customHeight="1" thickTop="1" thickBot="1" x14ac:dyDescent="0.35">
      <c r="A16" s="4"/>
      <c r="B16" s="103" t="s">
        <v>51</v>
      </c>
      <c r="C16" s="104"/>
      <c r="D16" s="105"/>
      <c r="E16" s="10"/>
      <c r="F16" s="39">
        <f>'Year 3'!K23</f>
        <v>0</v>
      </c>
    </row>
    <row r="17" spans="1:11" ht="24" customHeight="1" thickBot="1" x14ac:dyDescent="0.35">
      <c r="A17" s="4"/>
      <c r="B17" s="106" t="s">
        <v>30</v>
      </c>
      <c r="C17" s="107"/>
      <c r="D17" s="107"/>
      <c r="E17" s="11"/>
      <c r="F17" s="40">
        <f>SUM(F14:F16)</f>
        <v>0</v>
      </c>
    </row>
    <row r="18" spans="1:11" ht="15" thickBot="1" x14ac:dyDescent="0.35">
      <c r="A18" s="12" t="s">
        <v>31</v>
      </c>
      <c r="B18" s="12"/>
      <c r="C18" s="13"/>
      <c r="D18" s="4"/>
      <c r="E18" s="4"/>
      <c r="F18" s="4"/>
    </row>
    <row r="19" spans="1:11" ht="17.399999999999999" thickBot="1" x14ac:dyDescent="0.35">
      <c r="A19" s="88" t="s">
        <v>33</v>
      </c>
      <c r="B19" s="89"/>
      <c r="C19" s="89"/>
      <c r="D19" s="89"/>
      <c r="E19" s="89"/>
      <c r="F19" s="90"/>
      <c r="G19" s="83"/>
      <c r="H19" s="83"/>
      <c r="I19" s="83"/>
      <c r="J19" s="83"/>
      <c r="K19" s="83"/>
    </row>
    <row r="20" spans="1:11" ht="35.25" customHeight="1" thickBot="1" x14ac:dyDescent="0.35">
      <c r="A20" s="88" t="s">
        <v>35</v>
      </c>
      <c r="B20" s="89"/>
      <c r="C20" s="89"/>
      <c r="D20" s="89"/>
      <c r="E20" s="89"/>
      <c r="F20" s="90"/>
      <c r="G20" s="83"/>
      <c r="H20" s="83"/>
      <c r="I20" s="83"/>
      <c r="J20" s="83"/>
      <c r="K20" s="83"/>
    </row>
    <row r="21" spans="1:11" ht="16.8" x14ac:dyDescent="0.3">
      <c r="A21" s="88" t="s">
        <v>36</v>
      </c>
      <c r="B21" s="89"/>
      <c r="C21" s="89"/>
      <c r="D21" s="89"/>
      <c r="E21" s="89"/>
      <c r="F21" s="90"/>
      <c r="G21" s="83"/>
      <c r="H21" s="83"/>
      <c r="I21" s="83"/>
      <c r="J21" s="83"/>
      <c r="K21" s="83"/>
    </row>
    <row r="22" spans="1:11" ht="34.5" customHeight="1" x14ac:dyDescent="0.3">
      <c r="A22" s="76" t="s">
        <v>37</v>
      </c>
      <c r="B22" s="76"/>
      <c r="C22" s="76"/>
      <c r="D22" s="76"/>
      <c r="E22" s="76"/>
      <c r="F22" s="76"/>
      <c r="G22" s="84"/>
      <c r="H22" s="84"/>
      <c r="I22" s="84"/>
      <c r="J22" s="84"/>
      <c r="K22" s="84"/>
    </row>
    <row r="23" spans="1:11" ht="16.2" thickBot="1" x14ac:dyDescent="0.35">
      <c r="A23" s="91" t="s">
        <v>38</v>
      </c>
      <c r="B23" s="92"/>
      <c r="C23" s="92"/>
      <c r="D23" s="92"/>
      <c r="E23" s="92"/>
      <c r="F23" s="92"/>
      <c r="G23" s="87"/>
      <c r="H23" s="87"/>
      <c r="I23" s="87"/>
      <c r="J23" s="87"/>
      <c r="K23" s="87"/>
    </row>
    <row r="24" spans="1:11" x14ac:dyDescent="0.3">
      <c r="A24" s="14"/>
      <c r="B24" s="30"/>
      <c r="C24" s="31"/>
      <c r="D24" s="31"/>
      <c r="E24" s="32"/>
      <c r="F24" s="4"/>
      <c r="G24" s="4"/>
      <c r="H24" s="4"/>
    </row>
    <row r="25" spans="1:11" x14ac:dyDescent="0.3">
      <c r="A25" s="15" t="s">
        <v>39</v>
      </c>
      <c r="B25" s="33"/>
      <c r="C25" s="29"/>
      <c r="D25" s="28"/>
      <c r="E25" s="17" t="s">
        <v>52</v>
      </c>
      <c r="F25" s="4"/>
      <c r="G25" s="4"/>
      <c r="H25" s="4"/>
    </row>
    <row r="26" spans="1:11" x14ac:dyDescent="0.3">
      <c r="A26" s="15"/>
      <c r="B26" s="34"/>
      <c r="C26" s="27"/>
      <c r="D26" s="18"/>
      <c r="E26" s="19" t="s">
        <v>52</v>
      </c>
      <c r="F26" s="4"/>
      <c r="G26" s="4"/>
      <c r="H26" s="4"/>
    </row>
    <row r="27" spans="1:11" x14ac:dyDescent="0.3">
      <c r="A27" s="15" t="s">
        <v>40</v>
      </c>
      <c r="B27" s="33"/>
      <c r="C27" s="29"/>
      <c r="D27" s="16"/>
      <c r="E27" s="17" t="s">
        <v>52</v>
      </c>
      <c r="F27" s="4"/>
      <c r="G27" s="4"/>
      <c r="H27" s="4"/>
    </row>
    <row r="28" spans="1:11" x14ac:dyDescent="0.3">
      <c r="A28" s="15"/>
      <c r="B28" s="34"/>
      <c r="C28" s="27"/>
      <c r="D28" s="18"/>
      <c r="E28" s="19" t="s">
        <v>52</v>
      </c>
      <c r="F28" s="4"/>
      <c r="G28" s="4"/>
      <c r="H28" s="4"/>
    </row>
    <row r="29" spans="1:11" x14ac:dyDescent="0.3">
      <c r="A29" s="15" t="s">
        <v>53</v>
      </c>
      <c r="B29" s="33"/>
      <c r="C29" s="29"/>
      <c r="D29" s="16"/>
      <c r="E29" s="17" t="s">
        <v>52</v>
      </c>
      <c r="F29" s="4"/>
      <c r="G29" s="4"/>
      <c r="H29" s="4"/>
    </row>
    <row r="30" spans="1:11" x14ac:dyDescent="0.3">
      <c r="A30" s="15"/>
      <c r="B30" s="34"/>
      <c r="C30" s="27"/>
      <c r="D30" s="18"/>
      <c r="E30" s="19" t="s">
        <v>52</v>
      </c>
      <c r="F30" s="4"/>
      <c r="G30" s="4"/>
      <c r="H30" s="4"/>
    </row>
    <row r="31" spans="1:11" x14ac:dyDescent="0.3">
      <c r="A31" s="15" t="s">
        <v>42</v>
      </c>
      <c r="B31" s="34"/>
      <c r="C31" s="27"/>
      <c r="D31" s="18"/>
      <c r="E31" s="19" t="s">
        <v>52</v>
      </c>
      <c r="F31" s="4"/>
      <c r="G31" s="4"/>
      <c r="H31" s="4"/>
    </row>
    <row r="32" spans="1:11" ht="15" thickBot="1" x14ac:dyDescent="0.35">
      <c r="A32" s="20"/>
      <c r="B32" s="35"/>
      <c r="C32" s="36"/>
      <c r="D32" s="37"/>
      <c r="E32" s="38"/>
      <c r="F32" s="4"/>
      <c r="G32" s="4"/>
      <c r="H32" s="4"/>
    </row>
    <row r="33" spans="1:8" ht="15" thickBot="1" x14ac:dyDescent="0.35">
      <c r="A33" s="21"/>
      <c r="B33" s="26"/>
      <c r="C33" s="26"/>
      <c r="D33" s="22"/>
      <c r="E33" s="23"/>
      <c r="F33" s="4"/>
      <c r="G33" s="4"/>
      <c r="H33" s="4"/>
    </row>
  </sheetData>
  <mergeCells count="17">
    <mergeCell ref="B2:F2"/>
    <mergeCell ref="B3:F5"/>
    <mergeCell ref="A7:C7"/>
    <mergeCell ref="B15:D15"/>
    <mergeCell ref="B17:D17"/>
    <mergeCell ref="B9:C9"/>
    <mergeCell ref="B10:C10"/>
    <mergeCell ref="B12:C12"/>
    <mergeCell ref="B14:D14"/>
    <mergeCell ref="B11:C11"/>
    <mergeCell ref="B13:E13"/>
    <mergeCell ref="B16:D16"/>
    <mergeCell ref="A19:F19"/>
    <mergeCell ref="A20:F20"/>
    <mergeCell ref="A21:F21"/>
    <mergeCell ref="A23:F23"/>
    <mergeCell ref="B8:C8"/>
  </mergeCells>
  <phoneticPr fontId="1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00F8799-B049-4892-A140-C13E2F5E8927}">
  <ds:schemaRefs/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Year 1 </vt:lpstr>
      <vt:lpstr>Year 2</vt:lpstr>
      <vt:lpstr>Year 3</vt:lpstr>
      <vt:lpstr>Total Bidding Price</vt:lpstr>
      <vt:lpstr>'Year 1 '!Print_Area</vt:lpstr>
      <vt:lpstr>'Year 2'!Print_Area</vt:lpstr>
      <vt:lpstr>'Year 3'!Print_Area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Eva Taban-Ratema</cp:lastModifiedBy>
  <cp:revision/>
  <dcterms:created xsi:type="dcterms:W3CDTF">2018-09-17T11:00:08Z</dcterms:created>
  <dcterms:modified xsi:type="dcterms:W3CDTF">2026-06-25T09:05:26Z</dcterms:modified>
  <cp:category/>
  <cp:contentStatus/>
</cp:coreProperties>
</file>