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7"/>
  <workbookPr/>
  <mc:AlternateContent xmlns:mc="http://schemas.openxmlformats.org/markup-compatibility/2006">
    <mc:Choice Requires="x15">
      <x15ac:absPath xmlns:x15ac="http://schemas.microsoft.com/office/spreadsheetml/2010/11/ac" url="C:\Users\emmahm\AppData\Local\Microsoft\Windows\INetCache\Content.Outlook\U5RZ0R4Z\"/>
    </mc:Choice>
  </mc:AlternateContent>
  <xr:revisionPtr revIDLastSave="0" documentId="13_ncr:1_{D6385FCD-6D34-473A-9365-DEA6CFB50C7B}" xr6:coauthVersionLast="36" xr6:coauthVersionMax="47" xr10:uidLastSave="{00000000-0000-0000-0000-000000000000}"/>
  <bookViews>
    <workbookView xWindow="38400" yWindow="0" windowWidth="35844" windowHeight="22404" activeTab="1" xr2:uid="{00000000-000D-0000-FFFF-FFFF00000000}"/>
  </bookViews>
  <sheets>
    <sheet name="Pricing schedule -1 " sheetId="8" r:id="rId1"/>
    <sheet name="Pricing schedule optional -02" sheetId="7" r:id="rId2"/>
  </sheets>
  <definedNames>
    <definedName name="_xlnm.Print_Area" localSheetId="0">'Pricing schedule -1 '!$A:$Q</definedName>
    <definedName name="_xlnm.Print_Area" localSheetId="1">'Pricing schedule optional -02'!$A:$N</definedName>
    <definedName name="_xlnm.Print_Titles" localSheetId="0">'Pricing schedule -1 '!$1:$5</definedName>
    <definedName name="_xlnm.Print_Titles" localSheetId="1">'Pricing schedule optional -02'!$1:$5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9" i="7" l="1"/>
  <c r="I27" i="7"/>
  <c r="I19" i="7"/>
  <c r="I17" i="7"/>
  <c r="J17" i="7" s="1"/>
  <c r="I15" i="7"/>
  <c r="J15" i="7" s="1"/>
  <c r="H27" i="7"/>
  <c r="H17" i="7"/>
  <c r="H15" i="7"/>
  <c r="F27" i="7"/>
  <c r="E27" i="7"/>
  <c r="F19" i="7"/>
  <c r="E19" i="7"/>
  <c r="F17" i="7"/>
  <c r="G17" i="7" s="1"/>
  <c r="E17" i="7"/>
  <c r="F15" i="7"/>
  <c r="G15" i="7" s="1"/>
  <c r="E15" i="7"/>
  <c r="G20" i="8"/>
  <c r="F19" i="8"/>
  <c r="E19" i="8"/>
  <c r="J19" i="8"/>
  <c r="L27" i="8"/>
  <c r="M27" i="8" s="1"/>
  <c r="L19" i="8"/>
  <c r="L17" i="8"/>
  <c r="M17" i="8" s="1"/>
  <c r="L15" i="8"/>
  <c r="M15" i="8" s="1"/>
  <c r="K27" i="8"/>
  <c r="K19" i="8"/>
  <c r="K17" i="8"/>
  <c r="K15" i="8"/>
  <c r="I27" i="8"/>
  <c r="J27" i="8" s="1"/>
  <c r="I19" i="8"/>
  <c r="I17" i="8"/>
  <c r="J17" i="8" s="1"/>
  <c r="I15" i="8"/>
  <c r="J15" i="8" s="1"/>
  <c r="H27" i="8"/>
  <c r="H19" i="8"/>
  <c r="H17" i="8"/>
  <c r="H15" i="8"/>
  <c r="F27" i="8"/>
  <c r="G27" i="8" s="1"/>
  <c r="F17" i="8"/>
  <c r="G17" i="8" s="1"/>
  <c r="E27" i="8"/>
  <c r="E17" i="8"/>
  <c r="E15" i="8"/>
  <c r="M28" i="8"/>
  <c r="J28" i="8"/>
  <c r="G28" i="8"/>
  <c r="M26" i="8"/>
  <c r="J26" i="8"/>
  <c r="G26" i="8"/>
  <c r="M25" i="8"/>
  <c r="J25" i="8"/>
  <c r="G25" i="8"/>
  <c r="M24" i="8"/>
  <c r="J24" i="8"/>
  <c r="G24" i="8"/>
  <c r="N24" i="8" s="1"/>
  <c r="M23" i="8"/>
  <c r="J23" i="8"/>
  <c r="G23" i="8"/>
  <c r="M22" i="8"/>
  <c r="J22" i="8"/>
  <c r="G22" i="8"/>
  <c r="N22" i="8" s="1"/>
  <c r="M21" i="8"/>
  <c r="J21" i="8"/>
  <c r="G21" i="8"/>
  <c r="N21" i="8" s="1"/>
  <c r="M20" i="8"/>
  <c r="M19" i="8" s="1"/>
  <c r="J20" i="8"/>
  <c r="M18" i="8"/>
  <c r="J18" i="8"/>
  <c r="G18" i="8"/>
  <c r="N18" i="8" s="1"/>
  <c r="O18" i="8" s="1"/>
  <c r="M16" i="8"/>
  <c r="J16" i="8"/>
  <c r="N26" i="8" l="1"/>
  <c r="O26" i="8" s="1"/>
  <c r="N25" i="8"/>
  <c r="N23" i="8"/>
  <c r="O23" i="8" s="1"/>
  <c r="N17" i="8"/>
  <c r="O21" i="8"/>
  <c r="G19" i="8"/>
  <c r="N19" i="8" s="1"/>
  <c r="O22" i="8"/>
  <c r="K15" i="7"/>
  <c r="N20" i="8"/>
  <c r="J29" i="8"/>
  <c r="J30" i="8" s="1"/>
  <c r="J31" i="8" s="1"/>
  <c r="I29" i="8"/>
  <c r="O25" i="8"/>
  <c r="O24" i="8"/>
  <c r="N28" i="8"/>
  <c r="K26" i="7"/>
  <c r="K20" i="7"/>
  <c r="K18" i="7"/>
  <c r="L18" i="7" s="1"/>
  <c r="J28" i="7"/>
  <c r="K28" i="7" s="1"/>
  <c r="G28" i="7"/>
  <c r="G27" i="7"/>
  <c r="J26" i="7"/>
  <c r="G26" i="7"/>
  <c r="J25" i="7"/>
  <c r="G25" i="7"/>
  <c r="K25" i="7" s="1"/>
  <c r="J24" i="7"/>
  <c r="K24" i="7" s="1"/>
  <c r="G24" i="7"/>
  <c r="J23" i="7"/>
  <c r="K23" i="7" s="1"/>
  <c r="G23" i="7"/>
  <c r="J22" i="7"/>
  <c r="K22" i="7" s="1"/>
  <c r="G22" i="7"/>
  <c r="J21" i="7"/>
  <c r="G21" i="7"/>
  <c r="J20" i="7"/>
  <c r="J19" i="7" s="1"/>
  <c r="G20" i="7"/>
  <c r="J18" i="7"/>
  <c r="G18" i="7"/>
  <c r="J16" i="7"/>
  <c r="G16" i="7"/>
  <c r="K17" i="7" s="1"/>
  <c r="K16" i="7" l="1"/>
  <c r="K21" i="7"/>
  <c r="L21" i="7" s="1"/>
  <c r="L26" i="7"/>
  <c r="L25" i="7"/>
  <c r="L24" i="7"/>
  <c r="L23" i="7"/>
  <c r="L22" i="7"/>
  <c r="O28" i="8"/>
  <c r="O27" i="8" s="1"/>
  <c r="N27" i="8"/>
  <c r="O20" i="8"/>
  <c r="O19" i="8" s="1"/>
  <c r="L20" i="7"/>
  <c r="L19" i="7" s="1"/>
  <c r="L28" i="7"/>
  <c r="L27" i="7" s="1"/>
  <c r="K27" i="7"/>
  <c r="G19" i="7"/>
  <c r="G29" i="7" s="1"/>
  <c r="J27" i="7"/>
  <c r="J29" i="7" s="1"/>
  <c r="K19" i="7" l="1"/>
  <c r="G30" i="7"/>
  <c r="G31" i="7" s="1"/>
  <c r="L16" i="7"/>
  <c r="G16" i="8" l="1"/>
  <c r="N16" i="8" s="1"/>
  <c r="F15" i="8"/>
  <c r="G29" i="8" l="1"/>
  <c r="G30" i="8" s="1"/>
  <c r="G31" i="8" s="1"/>
  <c r="G15" i="8"/>
  <c r="N15" i="8" s="1"/>
  <c r="N29" i="8" s="1"/>
  <c r="N30" i="8" s="1"/>
  <c r="N31" i="8" s="1"/>
  <c r="O16" i="8"/>
  <c r="M29" i="8"/>
  <c r="M30" i="8" s="1"/>
  <c r="M31" i="8" s="1"/>
  <c r="J30" i="7"/>
  <c r="J31" i="7" s="1"/>
  <c r="K29" i="7"/>
  <c r="K30" i="7" s="1"/>
  <c r="K31" i="7" s="1"/>
  <c r="O15" i="8"/>
  <c r="L17" i="7"/>
  <c r="L15" i="7"/>
  <c r="O17" i="8"/>
</calcChain>
</file>

<file path=xl/sharedStrings.xml><?xml version="1.0" encoding="utf-8"?>
<sst xmlns="http://schemas.openxmlformats.org/spreadsheetml/2006/main" count="128" uniqueCount="56">
  <si>
    <t>Item No</t>
  </si>
  <si>
    <t>Unit of measure</t>
  </si>
  <si>
    <t>VAT (@15%)</t>
  </si>
  <si>
    <t>1. INSTRUCTION FOR COMPLETING THE PRICING SCHEDULE</t>
  </si>
  <si>
    <t>YEAR 1</t>
  </si>
  <si>
    <t>YEAR 2</t>
  </si>
  <si>
    <t>YEAR 3</t>
  </si>
  <si>
    <t xml:space="preserve">Qty </t>
  </si>
  <si>
    <t>TOTAL</t>
  </si>
  <si>
    <t>Qty</t>
  </si>
  <si>
    <t>1.1</t>
  </si>
  <si>
    <t>Unit Price 
(Excl VAT)</t>
  </si>
  <si>
    <t>Line Price Term 
(Excl VAT)</t>
  </si>
  <si>
    <t>Forex %</t>
  </si>
  <si>
    <t>Forex Price portion</t>
  </si>
  <si>
    <t>SUPPLY CHAIN MANAGEMENT</t>
  </si>
  <si>
    <t xml:space="preserve">Bidder Name </t>
  </si>
  <si>
    <t>Goods/Service description</t>
  </si>
  <si>
    <t>TOTAL  BID PRICE (INCL VAT)</t>
  </si>
  <si>
    <t>Name</t>
  </si>
  <si>
    <t>Date</t>
  </si>
  <si>
    <t>Capacity</t>
  </si>
  <si>
    <t>Line Price Y2</t>
  </si>
  <si>
    <t>Line Price Y3</t>
  </si>
  <si>
    <t>Line Price Y1</t>
  </si>
  <si>
    <t>I, the bidder, confirm that the price(s) and rate(s) quoted cover all the goods and/or works specified in the bidding documents; that the price(s) or rate(s) cover all my obligations and I accept that any mistakes regarding price(s), rate(s) or calculations will be at my own risk.
[Note: First convert to PDF, then add signature]</t>
  </si>
  <si>
    <t>BRAND / MODEL</t>
  </si>
  <si>
    <t>Price clarification comment</t>
  </si>
  <si>
    <t>Signature (above)</t>
  </si>
  <si>
    <t>Pricing schedule</t>
  </si>
  <si>
    <r>
      <t xml:space="preserve">(a)  Bidder must complete/enter </t>
    </r>
    <r>
      <rPr>
        <b/>
        <sz val="12"/>
        <color theme="1"/>
        <rFont val="Calibri"/>
        <family val="2"/>
        <scheme val="minor"/>
      </rPr>
      <t xml:space="preserve">YELLOW </t>
    </r>
    <r>
      <rPr>
        <sz val="12"/>
        <color theme="1"/>
        <rFont val="Calibri"/>
        <family val="2"/>
        <scheme val="minor"/>
      </rPr>
      <t>cells only</t>
    </r>
  </si>
  <si>
    <t>(b)  Unit and Line prices must be VAT EXCLUSIVE and in South African Rand (ZAR) currency.</t>
  </si>
  <si>
    <t>(c) The price must include all cost to deliver the goods or render the service, including all applicable taxes, duty fees, logistics/delivery, storage, labour, overtime and subsistance and travel</t>
  </si>
  <si>
    <t>2.1</t>
  </si>
  <si>
    <t>RFB Title</t>
  </si>
  <si>
    <t>RFQ No</t>
  </si>
  <si>
    <t xml:space="preserve">RFQ : Appointment of a Service Provider forthree (3) years for the supply of various papers to all SITA Data Centre. </t>
  </si>
  <si>
    <t>Box</t>
  </si>
  <si>
    <t xml:space="preserve">Paper A4 &amp; A3 80gsm White </t>
  </si>
  <si>
    <t xml:space="preserve">Paper A4 80gsm Colour </t>
  </si>
  <si>
    <t>Paper A4 Pastel Yellow 80gsm 
cut sheets for high speed laser printer (2 500 sheets per box)</t>
  </si>
  <si>
    <t>Paper A4 Pink 80gsm 
cut sheets for high speed laser printer (2 500 sheets per box)</t>
  </si>
  <si>
    <t>Paper A4 Pastel Blue 80gsm 
cut sheets for high speed laser printer (2 500 sheets per box)</t>
  </si>
  <si>
    <t>Paper A4 Pastel Green 80gsm 
cut sheets for high speed laser printer (2 500 sheets per box)</t>
  </si>
  <si>
    <t>Paper A4 Pastel Lavender 80gsm 
cut sheets for high speed laser printer (2 500 sheets per box)</t>
  </si>
  <si>
    <t>Paper A4 Ivory 80gsm 
cut sheets for high speed laser printer (2 500 sheets per box)</t>
  </si>
  <si>
    <t>Paper A4 Pastel Orange 80gsm 
cut sheets for high speed laser printer (2 500 sheets per box)</t>
  </si>
  <si>
    <t xml:space="preserve">Paper A4 160gsm White </t>
  </si>
  <si>
    <t>Paper Board A4 White 160gsm cut sheets for high speed laser printer 
(1 000 sheets per box)</t>
  </si>
  <si>
    <t>Pallet</t>
  </si>
  <si>
    <t>Paper A4 White 80gsm cut sheets for high speed laser printer
(2 500 sheets per box X 80 boxes/pallet)</t>
  </si>
  <si>
    <t xml:space="preserve">Paper A3 White 80gsm cut sheets for high speed laser printer
 (2 500 sheets per box X 40 boxes/pallet) </t>
  </si>
  <si>
    <t>(d)NOTE: The provided quantities are not guaranteed and only an indicative figure of expected requirements per annum.</t>
  </si>
  <si>
    <t>TOTAL  BID PRICE (EXCL VAT)</t>
  </si>
  <si>
    <r>
      <t xml:space="preserve">YEAR 4
</t>
    </r>
    <r>
      <rPr>
        <b/>
        <sz val="12"/>
        <color rgb="FFFF0000"/>
        <rFont val="Calibri (Body)"/>
      </rPr>
      <t>OPTIONAL</t>
    </r>
  </si>
  <si>
    <r>
      <t xml:space="preserve">YEAR 5
</t>
    </r>
    <r>
      <rPr>
        <b/>
        <sz val="12"/>
        <color rgb="FFFF0000"/>
        <rFont val="Calibri (Body)"/>
      </rPr>
      <t>OPTIONAL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</si>
</sst>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-&quot;R&quot;* #,##0.00_-;\-&quot;R&quot;* #,##0.00_-;_-&quot;R&quot;* &quot;-&quot;??_-;_-@_-"/>
    <numFmt numFmtId="43" formatCode="_-* #,##0.00_-;\-* #,##0.00_-;_-* &quot;-&quot;??_-;_-@_-"/>
    <numFmt numFmtId="164" formatCode="_-[$R-1C09]* #,##0.00_-;\-[$R-1C09]* #,##0.00_-;_-[$R-1C09]* &quot;-&quot;??_-;_-@_-"/>
    <numFmt numFmtId="165" formatCode="0.0"/>
    <numFmt numFmtId="166" formatCode="#,##0_ ;\-#,##0\ "/>
  </numFmts>
  <fonts count="17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24"/>
      <color theme="1"/>
      <name val="Calibri"/>
      <family val="2"/>
      <scheme val="minor"/>
    </font>
    <font>
      <sz val="24"/>
      <color rgb="FF002060"/>
      <name val="Calibri"/>
      <family val="2"/>
      <scheme val="minor"/>
    </font>
    <font>
      <sz val="18"/>
      <color rgb="FF002060"/>
      <name val="Calibri"/>
      <family val="2"/>
      <scheme val="minor"/>
    </font>
    <font>
      <b/>
      <sz val="12"/>
      <color rgb="FF000066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color rgb="FF000000"/>
      <name val="Verdana"/>
      <family val="2"/>
    </font>
    <font>
      <b/>
      <sz val="12"/>
      <color rgb="FFFF0000"/>
      <name val="Calibri (Body)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99"/>
        <bgColor indexed="64"/>
      </patternFill>
    </fill>
  </fills>
  <borders count="16">
    <border>
      <left/>
      <right/>
      <top/>
      <bottom/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4"/>
      </left>
      <right/>
      <top style="thin">
        <color theme="4"/>
      </top>
      <bottom style="thin">
        <color theme="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/>
      <diagonal/>
    </border>
    <border>
      <left style="medium">
        <color theme="4"/>
      </left>
      <right style="medium">
        <color theme="4"/>
      </right>
      <top style="thin">
        <color theme="4"/>
      </top>
      <bottom style="thin">
        <color theme="4"/>
      </bottom>
      <diagonal/>
    </border>
    <border>
      <left style="medium">
        <color theme="4"/>
      </left>
      <right style="medium">
        <color theme="4"/>
      </right>
      <top style="thin">
        <color theme="4"/>
      </top>
      <bottom style="medium">
        <color theme="4"/>
      </bottom>
      <diagonal/>
    </border>
    <border>
      <left/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8"/>
      </left>
      <right style="thin">
        <color theme="8"/>
      </right>
      <top style="thin">
        <color theme="8"/>
      </top>
      <bottom style="thin">
        <color theme="8"/>
      </bottom>
      <diagonal/>
    </border>
    <border>
      <left style="thin">
        <color theme="4"/>
      </left>
      <right style="thin">
        <color theme="4"/>
      </right>
      <top/>
      <bottom style="thin">
        <color theme="4"/>
      </bottom>
      <diagonal/>
    </border>
    <border>
      <left style="thin">
        <color theme="4"/>
      </left>
      <right/>
      <top/>
      <bottom style="thin">
        <color theme="4"/>
      </bottom>
      <diagonal/>
    </border>
    <border>
      <left/>
      <right/>
      <top/>
      <bottom style="thin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theme="8"/>
      </left>
      <right/>
      <top style="medium">
        <color theme="8"/>
      </top>
      <bottom/>
      <diagonal/>
    </border>
    <border>
      <left style="medium">
        <color theme="8"/>
      </left>
      <right/>
      <top/>
      <bottom/>
      <diagonal/>
    </border>
    <border>
      <left style="medium">
        <color theme="8"/>
      </left>
      <right/>
      <top/>
      <bottom style="medium">
        <color theme="8"/>
      </bottom>
      <diagonal/>
    </border>
    <border>
      <left/>
      <right/>
      <top style="thin">
        <color theme="4"/>
      </top>
      <bottom style="thin">
        <color theme="4"/>
      </bottom>
      <diagonal/>
    </border>
  </borders>
  <cellStyleXfs count="3">
    <xf numFmtId="0" fontId="0" fillId="0" borderId="0"/>
    <xf numFmtId="43" fontId="12" fillId="0" borderId="0" applyFont="0" applyFill="0" applyBorder="0" applyAlignment="0" applyProtection="0"/>
    <xf numFmtId="9" fontId="12" fillId="0" borderId="0" applyFont="0" applyFill="0" applyBorder="0" applyAlignment="0" applyProtection="0"/>
  </cellStyleXfs>
  <cellXfs count="127">
    <xf numFmtId="0" fontId="0" fillId="0" borderId="0" xfId="0"/>
    <xf numFmtId="0" fontId="11" fillId="3" borderId="0" xfId="0" applyFont="1" applyFill="1" applyAlignment="1">
      <alignment horizontal="left" vertical="center"/>
    </xf>
    <xf numFmtId="0" fontId="3" fillId="3" borderId="0" xfId="0" applyFont="1" applyFill="1" applyBorder="1" applyAlignment="1">
      <alignment horizontal="left" vertical="center" wrapText="1"/>
    </xf>
    <xf numFmtId="44" fontId="3" fillId="3" borderId="0" xfId="0" applyNumberFormat="1" applyFont="1" applyFill="1" applyBorder="1" applyAlignment="1">
      <alignment horizontal="center" vertical="center" wrapText="1"/>
    </xf>
    <xf numFmtId="0" fontId="3" fillId="3" borderId="0" xfId="0" applyFont="1" applyFill="1" applyAlignment="1">
      <alignment vertical="center"/>
    </xf>
    <xf numFmtId="0" fontId="3" fillId="3" borderId="0" xfId="0" applyFont="1" applyFill="1" applyAlignment="1">
      <alignment horizontal="left" vertical="center"/>
    </xf>
    <xf numFmtId="0" fontId="3" fillId="3" borderId="0" xfId="0" applyFont="1" applyFill="1" applyBorder="1" applyAlignment="1">
      <alignment horizontal="center" vertical="center" wrapText="1"/>
    </xf>
    <xf numFmtId="1" fontId="3" fillId="0" borderId="1" xfId="0" applyNumberFormat="1" applyFont="1" applyFill="1" applyBorder="1" applyAlignment="1">
      <alignment horizontal="center" vertical="center" wrapText="1"/>
    </xf>
    <xf numFmtId="0" fontId="3" fillId="0" borderId="1" xfId="0" quotePrefix="1" applyFont="1" applyFill="1" applyBorder="1" applyAlignment="1">
      <alignment horizontal="left" vertical="center" wrapText="1"/>
    </xf>
    <xf numFmtId="0" fontId="3" fillId="0" borderId="0" xfId="0" applyFont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1" fontId="3" fillId="0" borderId="1" xfId="1" applyNumberFormat="1" applyFont="1" applyFill="1" applyBorder="1" applyAlignment="1">
      <alignment horizontal="center" vertical="center" wrapText="1"/>
    </xf>
    <xf numFmtId="164" fontId="3" fillId="6" borderId="1" xfId="0" applyNumberFormat="1" applyFont="1" applyFill="1" applyBorder="1" applyAlignment="1">
      <alignment vertical="center" wrapText="1"/>
    </xf>
    <xf numFmtId="164" fontId="7" fillId="5" borderId="1" xfId="0" applyNumberFormat="1" applyFont="1" applyFill="1" applyBorder="1" applyAlignment="1">
      <alignment horizontal="left" vertical="center" wrapText="1"/>
    </xf>
    <xf numFmtId="44" fontId="3" fillId="5" borderId="1" xfId="0" applyNumberFormat="1" applyFont="1" applyFill="1" applyBorder="1" applyAlignment="1">
      <alignment vertical="center" wrapText="1"/>
    </xf>
    <xf numFmtId="44" fontId="4" fillId="5" borderId="2" xfId="0" applyNumberFormat="1" applyFont="1" applyFill="1" applyBorder="1" applyAlignment="1">
      <alignment vertical="center" wrapText="1"/>
    </xf>
    <xf numFmtId="44" fontId="0" fillId="5" borderId="2" xfId="0" applyNumberFormat="1" applyFont="1" applyFill="1" applyBorder="1" applyAlignment="1">
      <alignment vertical="center"/>
    </xf>
    <xf numFmtId="0" fontId="13" fillId="6" borderId="1" xfId="0" applyFont="1" applyFill="1" applyBorder="1" applyAlignment="1">
      <alignment horizontal="left" vertical="center" wrapText="1"/>
    </xf>
    <xf numFmtId="0" fontId="13" fillId="6" borderId="8" xfId="0" applyFont="1" applyFill="1" applyBorder="1" applyAlignment="1">
      <alignment horizontal="left" vertical="center" wrapText="1"/>
    </xf>
    <xf numFmtId="0" fontId="0" fillId="0" borderId="0" xfId="0" applyFont="1" applyAlignment="1">
      <alignment vertical="center"/>
    </xf>
    <xf numFmtId="9" fontId="3" fillId="6" borderId="1" xfId="2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8" fillId="2" borderId="0" xfId="0" applyFont="1" applyFill="1" applyAlignment="1">
      <alignment horizontal="left" vertical="center"/>
    </xf>
    <xf numFmtId="0" fontId="9" fillId="2" borderId="0" xfId="0" applyFont="1" applyFill="1" applyAlignment="1">
      <alignment horizontal="left" vertical="center"/>
    </xf>
    <xf numFmtId="0" fontId="9" fillId="2" borderId="0" xfId="0" applyFont="1" applyFill="1" applyAlignment="1">
      <alignment horizontal="center" vertical="center"/>
    </xf>
    <xf numFmtId="1" fontId="8" fillId="2" borderId="0" xfId="0" applyNumberFormat="1" applyFont="1" applyFill="1" applyAlignment="1">
      <alignment horizontal="right" vertical="center"/>
    </xf>
    <xf numFmtId="0" fontId="8" fillId="2" borderId="0" xfId="0" applyFont="1" applyFill="1" applyAlignment="1">
      <alignment vertical="center"/>
    </xf>
    <xf numFmtId="0" fontId="8" fillId="0" borderId="0" xfId="0" applyFont="1" applyFill="1" applyAlignment="1">
      <alignment vertical="center"/>
    </xf>
    <xf numFmtId="0" fontId="0" fillId="2" borderId="0" xfId="0" applyFont="1" applyFill="1" applyAlignment="1">
      <alignment horizontal="left" vertical="center"/>
    </xf>
    <xf numFmtId="0" fontId="10" fillId="2" borderId="0" xfId="0" applyFont="1" applyFill="1" applyAlignment="1">
      <alignment horizontal="left" vertical="center" wrapText="1"/>
    </xf>
    <xf numFmtId="0" fontId="10" fillId="2" borderId="0" xfId="0" applyFont="1" applyFill="1" applyAlignment="1">
      <alignment horizontal="center" vertical="center"/>
    </xf>
    <xf numFmtId="1" fontId="0" fillId="2" borderId="0" xfId="0" applyNumberFormat="1" applyFont="1" applyFill="1" applyAlignment="1">
      <alignment horizontal="right" vertical="center"/>
    </xf>
    <xf numFmtId="0" fontId="0" fillId="2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7" fillId="5" borderId="1" xfId="0" applyFont="1" applyFill="1" applyBorder="1" applyAlignment="1">
      <alignment horizontal="right" vertical="center"/>
    </xf>
    <xf numFmtId="0" fontId="4" fillId="0" borderId="1" xfId="0" applyFont="1" applyFill="1" applyBorder="1" applyAlignment="1">
      <alignment horizontal="left" vertical="center"/>
    </xf>
    <xf numFmtId="0" fontId="6" fillId="3" borderId="0" xfId="0" applyFont="1" applyFill="1" applyBorder="1" applyAlignment="1">
      <alignment horizontal="center" vertical="center" wrapText="1"/>
    </xf>
    <xf numFmtId="1" fontId="6" fillId="3" borderId="0" xfId="0" applyNumberFormat="1" applyFont="1" applyFill="1" applyBorder="1" applyAlignment="1">
      <alignment horizontal="right" vertical="center"/>
    </xf>
    <xf numFmtId="0" fontId="6" fillId="3" borderId="0" xfId="0" applyFont="1" applyFill="1" applyBorder="1" applyAlignment="1">
      <alignment vertical="center"/>
    </xf>
    <xf numFmtId="0" fontId="0" fillId="3" borderId="0" xfId="0" applyFont="1" applyFill="1" applyAlignment="1">
      <alignment vertical="center"/>
    </xf>
    <xf numFmtId="0" fontId="7" fillId="5" borderId="3" xfId="0" applyFont="1" applyFill="1" applyBorder="1" applyAlignment="1">
      <alignment horizontal="right" vertical="center"/>
    </xf>
    <xf numFmtId="0" fontId="6" fillId="0" borderId="3" xfId="0" applyFont="1" applyFill="1" applyBorder="1" applyAlignment="1">
      <alignment horizontal="left" vertical="center"/>
    </xf>
    <xf numFmtId="1" fontId="6" fillId="3" borderId="0" xfId="0" applyNumberFormat="1" applyFont="1" applyFill="1" applyBorder="1" applyAlignment="1">
      <alignment horizontal="right" vertical="center" wrapText="1"/>
    </xf>
    <xf numFmtId="0" fontId="6" fillId="3" borderId="0" xfId="0" applyFont="1" applyFill="1" applyBorder="1" applyAlignment="1">
      <alignment vertical="center" wrapText="1"/>
    </xf>
    <xf numFmtId="0" fontId="7" fillId="5" borderId="7" xfId="0" applyFont="1" applyFill="1" applyBorder="1" applyAlignment="1">
      <alignment horizontal="right" vertical="center" wrapText="1"/>
    </xf>
    <xf numFmtId="0" fontId="6" fillId="6" borderId="7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right" vertical="center"/>
    </xf>
    <xf numFmtId="0" fontId="6" fillId="0" borderId="0" xfId="0" applyFont="1" applyFill="1" applyBorder="1" applyAlignment="1">
      <alignment vertical="center" wrapText="1"/>
    </xf>
    <xf numFmtId="0" fontId="3" fillId="3" borderId="0" xfId="0" applyFont="1" applyFill="1" applyBorder="1" applyAlignment="1">
      <alignment horizontal="left" vertical="center"/>
    </xf>
    <xf numFmtId="0" fontId="7" fillId="3" borderId="0" xfId="0" applyFont="1" applyFill="1" applyAlignment="1">
      <alignment vertical="center"/>
    </xf>
    <xf numFmtId="0" fontId="7" fillId="3" borderId="0" xfId="0" applyFont="1" applyFill="1" applyBorder="1" applyAlignment="1">
      <alignment horizontal="center" vertical="center"/>
    </xf>
    <xf numFmtId="0" fontId="7" fillId="3" borderId="0" xfId="0" applyFont="1" applyFill="1" applyBorder="1" applyAlignment="1">
      <alignment vertical="center"/>
    </xf>
    <xf numFmtId="0" fontId="3" fillId="3" borderId="0" xfId="0" applyFont="1" applyFill="1" applyAlignment="1">
      <alignment horizontal="center" vertical="center"/>
    </xf>
    <xf numFmtId="0" fontId="7" fillId="3" borderId="0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0" fillId="3" borderId="0" xfId="0" applyFont="1" applyFill="1" applyBorder="1" applyAlignment="1">
      <alignment vertical="center"/>
    </xf>
    <xf numFmtId="1" fontId="6" fillId="2" borderId="1" xfId="0" applyNumberFormat="1" applyFont="1" applyFill="1" applyBorder="1" applyAlignment="1">
      <alignment horizontal="center" vertical="center" wrapText="1"/>
    </xf>
    <xf numFmtId="164" fontId="6" fillId="2" borderId="1" xfId="0" applyNumberFormat="1" applyFont="1" applyFill="1" applyBorder="1" applyAlignment="1">
      <alignment horizontal="center" vertical="center" wrapText="1"/>
    </xf>
    <xf numFmtId="164" fontId="6" fillId="2" borderId="9" xfId="0" applyNumberFormat="1" applyFont="1" applyFill="1" applyBorder="1" applyAlignment="1">
      <alignment horizontal="center" vertical="center" wrapText="1"/>
    </xf>
    <xf numFmtId="164" fontId="6" fillId="2" borderId="7" xfId="0" applyNumberFormat="1" applyFont="1" applyFill="1" applyBorder="1" applyAlignment="1">
      <alignment horizontal="center" vertical="center" wrapText="1"/>
    </xf>
    <xf numFmtId="164" fontId="6" fillId="2" borderId="7" xfId="0" applyNumberFormat="1" applyFont="1" applyFill="1" applyBorder="1" applyAlignment="1">
      <alignment horizontal="left" vertical="center" wrapText="1"/>
    </xf>
    <xf numFmtId="0" fontId="6" fillId="4" borderId="1" xfId="0" applyFont="1" applyFill="1" applyBorder="1" applyAlignment="1">
      <alignment horizontal="left" vertical="center" wrapText="1"/>
    </xf>
    <xf numFmtId="0" fontId="6" fillId="4" borderId="1" xfId="0" applyFont="1" applyFill="1" applyBorder="1" applyAlignment="1">
      <alignment vertical="center" wrapText="1"/>
    </xf>
    <xf numFmtId="9" fontId="6" fillId="4" borderId="1" xfId="2" applyFont="1" applyFill="1" applyBorder="1" applyAlignment="1">
      <alignment horizontal="center" vertical="center"/>
    </xf>
    <xf numFmtId="1" fontId="6" fillId="4" borderId="1" xfId="0" applyNumberFormat="1" applyFont="1" applyFill="1" applyBorder="1" applyAlignment="1">
      <alignment horizontal="right" vertical="center"/>
    </xf>
    <xf numFmtId="164" fontId="5" fillId="4" borderId="1" xfId="0" applyNumberFormat="1" applyFont="1" applyFill="1" applyBorder="1" applyAlignment="1">
      <alignment horizontal="center" vertical="center" wrapText="1"/>
    </xf>
    <xf numFmtId="164" fontId="6" fillId="4" borderId="1" xfId="0" applyNumberFormat="1" applyFont="1" applyFill="1" applyBorder="1" applyAlignment="1">
      <alignment horizontal="left" vertical="center" wrapText="1"/>
    </xf>
    <xf numFmtId="164" fontId="6" fillId="4" borderId="1" xfId="0" applyNumberFormat="1" applyFont="1" applyFill="1" applyBorder="1" applyAlignment="1">
      <alignment horizontal="center" vertical="center" wrapText="1"/>
    </xf>
    <xf numFmtId="0" fontId="14" fillId="6" borderId="1" xfId="0" applyFont="1" applyFill="1" applyBorder="1" applyAlignment="1">
      <alignment horizontal="left" vertical="center" wrapText="1"/>
    </xf>
    <xf numFmtId="0" fontId="2" fillId="0" borderId="0" xfId="0" applyFont="1" applyAlignment="1">
      <alignment vertical="center"/>
    </xf>
    <xf numFmtId="0" fontId="3" fillId="0" borderId="1" xfId="0" applyFont="1" applyFill="1" applyBorder="1" applyAlignment="1">
      <alignment horizontal="left" vertical="center" wrapText="1"/>
    </xf>
    <xf numFmtId="0" fontId="4" fillId="4" borderId="1" xfId="0" applyFont="1" applyFill="1" applyBorder="1" applyAlignment="1">
      <alignment horizontal="left" vertical="center" wrapText="1"/>
    </xf>
    <xf numFmtId="0" fontId="15" fillId="4" borderId="0" xfId="0" applyFont="1" applyFill="1" applyAlignment="1">
      <alignment vertical="center"/>
    </xf>
    <xf numFmtId="0" fontId="3" fillId="0" borderId="1" xfId="0" applyFont="1" applyFill="1" applyBorder="1" applyAlignment="1">
      <alignment vertical="center" wrapText="1"/>
    </xf>
    <xf numFmtId="0" fontId="6" fillId="4" borderId="1" xfId="0" applyFont="1" applyFill="1" applyBorder="1" applyAlignment="1">
      <alignment vertical="center"/>
    </xf>
    <xf numFmtId="0" fontId="6" fillId="4" borderId="1" xfId="0" applyFont="1" applyFill="1" applyBorder="1" applyAlignment="1">
      <alignment horizontal="center" vertical="center"/>
    </xf>
    <xf numFmtId="1" fontId="5" fillId="4" borderId="1" xfId="0" applyNumberFormat="1" applyFont="1" applyFill="1" applyBorder="1" applyAlignment="1">
      <alignment horizontal="right" vertical="center" wrapText="1"/>
    </xf>
    <xf numFmtId="0" fontId="4" fillId="5" borderId="1" xfId="0" applyFont="1" applyFill="1" applyBorder="1" applyAlignment="1">
      <alignment horizontal="left" vertical="center" wrapText="1"/>
    </xf>
    <xf numFmtId="0" fontId="4" fillId="5" borderId="1" xfId="0" applyFont="1" applyFill="1" applyBorder="1" applyAlignment="1">
      <alignment horizontal="right" vertical="center" wrapText="1"/>
    </xf>
    <xf numFmtId="0" fontId="4" fillId="5" borderId="1" xfId="0" applyFont="1" applyFill="1" applyBorder="1" applyAlignment="1">
      <alignment horizontal="center" vertical="center" wrapText="1"/>
    </xf>
    <xf numFmtId="1" fontId="3" fillId="5" borderId="1" xfId="0" applyNumberFormat="1" applyFont="1" applyFill="1" applyBorder="1" applyAlignment="1">
      <alignment horizontal="right" vertical="center" wrapText="1"/>
    </xf>
    <xf numFmtId="0" fontId="3" fillId="5" borderId="2" xfId="0" applyFont="1" applyFill="1" applyBorder="1" applyAlignment="1">
      <alignment horizontal="center" vertical="center" wrapText="1"/>
    </xf>
    <xf numFmtId="164" fontId="6" fillId="5" borderId="4" xfId="0" applyNumberFormat="1" applyFont="1" applyFill="1" applyBorder="1" applyAlignment="1">
      <alignment horizontal="left" vertical="center" wrapText="1"/>
    </xf>
    <xf numFmtId="165" fontId="3" fillId="5" borderId="6" xfId="1" applyNumberFormat="1" applyFont="1" applyFill="1" applyBorder="1" applyAlignment="1">
      <alignment horizontal="right" vertical="center" wrapText="1"/>
    </xf>
    <xf numFmtId="165" fontId="3" fillId="5" borderId="2" xfId="1" applyNumberFormat="1" applyFont="1" applyFill="1" applyBorder="1" applyAlignment="1">
      <alignment horizontal="right" vertical="center" wrapText="1"/>
    </xf>
    <xf numFmtId="0" fontId="0" fillId="5" borderId="10" xfId="0" applyFont="1" applyFill="1" applyBorder="1" applyAlignment="1">
      <alignment vertical="center"/>
    </xf>
    <xf numFmtId="164" fontId="6" fillId="5" borderId="5" xfId="0" applyNumberFormat="1" applyFont="1" applyFill="1" applyBorder="1" applyAlignment="1">
      <alignment horizontal="left" vertical="center" wrapText="1"/>
    </xf>
    <xf numFmtId="0" fontId="0" fillId="5" borderId="6" xfId="0" applyFont="1" applyFill="1" applyBorder="1" applyAlignment="1">
      <alignment vertical="center"/>
    </xf>
    <xf numFmtId="0" fontId="0" fillId="3" borderId="0" xfId="0" applyFont="1" applyFill="1" applyAlignment="1">
      <alignment horizontal="left" vertical="center"/>
    </xf>
    <xf numFmtId="0" fontId="0" fillId="3" borderId="0" xfId="0" applyFont="1" applyFill="1" applyAlignment="1">
      <alignment horizontal="right" vertical="center"/>
    </xf>
    <xf numFmtId="0" fontId="0" fillId="3" borderId="0" xfId="0" applyFont="1" applyFill="1" applyAlignment="1">
      <alignment horizontal="center" vertical="center"/>
    </xf>
    <xf numFmtId="1" fontId="0" fillId="3" borderId="0" xfId="0" applyNumberFormat="1" applyFont="1" applyFill="1" applyAlignment="1">
      <alignment horizontal="right" vertical="center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center" vertical="center"/>
    </xf>
    <xf numFmtId="1" fontId="0" fillId="0" borderId="0" xfId="0" applyNumberFormat="1" applyFont="1" applyAlignment="1">
      <alignment horizontal="right" vertical="center"/>
    </xf>
    <xf numFmtId="0" fontId="6" fillId="2" borderId="1" xfId="0" applyFont="1" applyFill="1" applyBorder="1" applyAlignment="1">
      <alignment horizontal="center" vertical="center" wrapText="1"/>
    </xf>
    <xf numFmtId="164" fontId="3" fillId="6" borderId="2" xfId="0" applyNumberFormat="1" applyFont="1" applyFill="1" applyBorder="1" applyAlignment="1">
      <alignment vertical="center" wrapText="1"/>
    </xf>
    <xf numFmtId="164" fontId="7" fillId="5" borderId="15" xfId="0" applyNumberFormat="1" applyFont="1" applyFill="1" applyBorder="1" applyAlignment="1">
      <alignment horizontal="left" vertical="center" wrapText="1"/>
    </xf>
    <xf numFmtId="1" fontId="3" fillId="0" borderId="6" xfId="0" applyNumberFormat="1" applyFont="1" applyFill="1" applyBorder="1" applyAlignment="1">
      <alignment horizontal="center" vertical="center" wrapText="1"/>
    </xf>
    <xf numFmtId="44" fontId="0" fillId="5" borderId="10" xfId="0" applyNumberFormat="1" applyFont="1" applyFill="1" applyBorder="1" applyAlignment="1">
      <alignment vertical="center"/>
    </xf>
    <xf numFmtId="0" fontId="6" fillId="2" borderId="1" xfId="0" applyFont="1" applyFill="1" applyBorder="1" applyAlignment="1">
      <alignment horizontal="center" vertical="center" wrapText="1"/>
    </xf>
    <xf numFmtId="164" fontId="0" fillId="3" borderId="0" xfId="0" applyNumberFormat="1" applyFont="1" applyFill="1" applyAlignment="1">
      <alignment vertical="center"/>
    </xf>
    <xf numFmtId="166" fontId="6" fillId="4" borderId="1" xfId="0" applyNumberFormat="1" applyFont="1" applyFill="1" applyBorder="1" applyAlignment="1">
      <alignment horizontal="center" vertical="center" wrapText="1"/>
    </xf>
    <xf numFmtId="1" fontId="6" fillId="4" borderId="1" xfId="0" applyNumberFormat="1" applyFont="1" applyFill="1" applyBorder="1" applyAlignment="1">
      <alignment horizontal="right" vertical="center" wrapText="1"/>
    </xf>
    <xf numFmtId="44" fontId="1" fillId="5" borderId="2" xfId="0" applyNumberFormat="1" applyFont="1" applyFill="1" applyBorder="1" applyAlignment="1">
      <alignment vertical="center" wrapText="1"/>
    </xf>
    <xf numFmtId="164" fontId="7" fillId="6" borderId="1" xfId="0" applyNumberFormat="1" applyFont="1" applyFill="1" applyBorder="1" applyAlignment="1">
      <alignment vertical="center" wrapText="1"/>
    </xf>
    <xf numFmtId="1" fontId="6" fillId="4" borderId="1" xfId="1" applyNumberFormat="1" applyFont="1" applyFill="1" applyBorder="1" applyAlignment="1">
      <alignment horizontal="right" vertical="center"/>
    </xf>
    <xf numFmtId="0" fontId="4" fillId="0" borderId="1" xfId="0" applyFont="1" applyFill="1" applyBorder="1" applyAlignment="1">
      <alignment horizontal="center" vertical="center" wrapText="1"/>
    </xf>
    <xf numFmtId="9" fontId="4" fillId="6" borderId="1" xfId="2" applyFont="1" applyFill="1" applyBorder="1" applyAlignment="1">
      <alignment horizontal="center" vertical="center" wrapText="1"/>
    </xf>
    <xf numFmtId="1" fontId="4" fillId="0" borderId="1" xfId="0" applyNumberFormat="1" applyFont="1" applyFill="1" applyBorder="1" applyAlignment="1">
      <alignment horizontal="center" vertical="center" wrapText="1"/>
    </xf>
    <xf numFmtId="164" fontId="4" fillId="6" borderId="2" xfId="0" applyNumberFormat="1" applyFont="1" applyFill="1" applyBorder="1" applyAlignment="1">
      <alignment vertical="center" wrapText="1"/>
    </xf>
    <xf numFmtId="164" fontId="6" fillId="5" borderId="15" xfId="0" applyNumberFormat="1" applyFont="1" applyFill="1" applyBorder="1" applyAlignment="1">
      <alignment horizontal="left" vertical="center" wrapText="1"/>
    </xf>
    <xf numFmtId="1" fontId="4" fillId="0" borderId="6" xfId="0" applyNumberFormat="1" applyFont="1" applyFill="1" applyBorder="1" applyAlignment="1">
      <alignment horizontal="center" vertical="center" wrapText="1"/>
    </xf>
    <xf numFmtId="1" fontId="5" fillId="4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3" fillId="3" borderId="12" xfId="0" applyFont="1" applyFill="1" applyBorder="1" applyAlignment="1">
      <alignment horizontal="center" vertical="center" wrapText="1"/>
    </xf>
    <xf numFmtId="0" fontId="3" fillId="3" borderId="13" xfId="0" applyFont="1" applyFill="1" applyBorder="1" applyAlignment="1">
      <alignment horizontal="center" vertical="center" wrapText="1"/>
    </xf>
    <xf numFmtId="0" fontId="3" fillId="3" borderId="14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2" fillId="6" borderId="11" xfId="0" applyFont="1" applyFill="1" applyBorder="1" applyAlignment="1">
      <alignment horizontal="center" vertical="center"/>
    </xf>
    <xf numFmtId="1" fontId="2" fillId="6" borderId="11" xfId="0" applyNumberFormat="1" applyFont="1" applyFill="1" applyBorder="1" applyAlignment="1">
      <alignment horizontal="center" vertical="center"/>
    </xf>
    <xf numFmtId="0" fontId="2" fillId="3" borderId="11" xfId="0" applyFont="1" applyFill="1" applyBorder="1" applyAlignment="1">
      <alignment horizontal="center" vertical="center"/>
    </xf>
    <xf numFmtId="14" fontId="2" fillId="0" borderId="11" xfId="0" applyNumberFormat="1" applyFont="1" applyFill="1" applyBorder="1" applyAlignment="1">
      <alignment horizontal="center" vertical="center"/>
    </xf>
    <xf numFmtId="0" fontId="2" fillId="6" borderId="11" xfId="0" applyFont="1" applyFill="1" applyBorder="1" applyAlignment="1">
      <alignment horizontal="center" vertical="center" wrapText="1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colors>
    <mruColors>
      <color rgb="FFFFFF99"/>
      <color rgb="FFFFFF00"/>
      <color rgb="FFCCFFCC"/>
      <color rgb="FF99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222573</xdr:colOff>
      <xdr:row>0</xdr:row>
      <xdr:rowOff>71016</xdr:rowOff>
    </xdr:from>
    <xdr:to>
      <xdr:col>0</xdr:col>
      <xdr:colOff>689298</xdr:colOff>
      <xdr:row>1</xdr:row>
      <xdr:rowOff>278752</xdr:rowOff>
    </xdr:to>
    <xdr:pic>
      <xdr:nvPicPr>
        <xdr:cNvPr id="2" name="Picture 1" descr="SITA Logo">
          <a:extLst>
            <a:ext uri="{FF2B5EF4-FFF2-40B4-BE49-F238E27FC236}">
              <a16:creationId xmlns:a16="http://schemas.microsoft.com/office/drawing/2014/main" id="{442AD50E-6A0E-4BEF-AA10-67B157AB5F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573" y="71016"/>
          <a:ext cx="466725" cy="60397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222573</xdr:colOff>
      <xdr:row>0</xdr:row>
      <xdr:rowOff>71016</xdr:rowOff>
    </xdr:from>
    <xdr:to>
      <xdr:col>0</xdr:col>
      <xdr:colOff>689298</xdr:colOff>
      <xdr:row>1</xdr:row>
      <xdr:rowOff>278752</xdr:rowOff>
    </xdr:to>
    <xdr:pic>
      <xdr:nvPicPr>
        <xdr:cNvPr id="2" name="Picture 1" descr="SITA Logo">
          <a:extLst>
            <a:ext uri="{FF2B5EF4-FFF2-40B4-BE49-F238E27FC236}">
              <a16:creationId xmlns:a16="http://schemas.microsoft.com/office/drawing/2014/main" id="{BB8FF3B4-B879-B340-ADE9-7E13163971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573" y="71016"/>
          <a:ext cx="466725" cy="60143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783310-C590-4802-A50E-334EFFCA17B3}">
  <sheetPr>
    <pageSetUpPr fitToPage="1"/>
  </sheetPr>
  <dimension ref="A1:V39"/>
  <sheetViews>
    <sheetView showGridLines="0" zoomScale="70" zoomScaleNormal="70" workbookViewId="0">
      <selection activeCell="F24" sqref="F24"/>
    </sheetView>
  </sheetViews>
  <sheetFormatPr defaultColWidth="9.109375" defaultRowHeight="14.4"/>
  <cols>
    <col min="1" max="1" width="13.44140625" style="94" customWidth="1"/>
    <col min="2" max="2" width="65.6640625" style="19" customWidth="1"/>
    <col min="3" max="3" width="13.33203125" style="95" customWidth="1"/>
    <col min="4" max="4" width="9.6640625" style="95" customWidth="1"/>
    <col min="5" max="5" width="9.6640625" style="96" customWidth="1"/>
    <col min="6" max="7" width="19.44140625" style="19" customWidth="1"/>
    <col min="8" max="8" width="11.109375" style="19" customWidth="1"/>
    <col min="9" max="10" width="19.44140625" style="19" customWidth="1"/>
    <col min="11" max="11" width="9.44140625" style="19" bestFit="1" customWidth="1"/>
    <col min="12" max="13" width="19.44140625" style="19" customWidth="1"/>
    <col min="14" max="14" width="21.33203125" style="19" customWidth="1"/>
    <col min="15" max="15" width="17.109375" style="19" customWidth="1"/>
    <col min="16" max="16" width="32.77734375" style="19" customWidth="1"/>
    <col min="17" max="17" width="36.77734375" style="19" customWidth="1"/>
    <col min="18" max="16384" width="9.109375" style="19"/>
  </cols>
  <sheetData>
    <row r="1" spans="1:22" s="27" customFormat="1" ht="31.2">
      <c r="A1" s="22"/>
      <c r="B1" s="23" t="s">
        <v>15</v>
      </c>
      <c r="C1" s="24"/>
      <c r="D1" s="24"/>
      <c r="E1" s="25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</row>
    <row r="2" spans="1:22" s="33" customFormat="1" ht="28.8" customHeight="1">
      <c r="A2" s="28"/>
      <c r="B2" s="29" t="s">
        <v>29</v>
      </c>
      <c r="C2" s="30"/>
      <c r="D2" s="30"/>
      <c r="E2" s="31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</row>
    <row r="3" spans="1:22" ht="15.6">
      <c r="A3" s="34" t="s">
        <v>35</v>
      </c>
      <c r="B3" s="35"/>
      <c r="C3" s="36"/>
      <c r="D3" s="36"/>
      <c r="E3" s="37"/>
      <c r="F3" s="38"/>
      <c r="G3" s="38"/>
      <c r="H3" s="38"/>
      <c r="I3" s="38"/>
      <c r="J3" s="38"/>
      <c r="K3" s="38"/>
      <c r="L3" s="38"/>
      <c r="M3" s="38"/>
      <c r="N3" s="39"/>
      <c r="O3" s="39"/>
      <c r="P3" s="39"/>
      <c r="Q3" s="39"/>
      <c r="R3" s="39"/>
      <c r="S3" s="39"/>
      <c r="T3" s="39"/>
      <c r="U3" s="39"/>
      <c r="V3" s="39"/>
    </row>
    <row r="4" spans="1:22" ht="15.6">
      <c r="A4" s="40" t="s">
        <v>34</v>
      </c>
      <c r="B4" s="41" t="s">
        <v>36</v>
      </c>
      <c r="C4" s="36"/>
      <c r="D4" s="36"/>
      <c r="E4" s="42"/>
      <c r="F4" s="43"/>
      <c r="G4" s="43"/>
      <c r="H4" s="43"/>
      <c r="I4" s="43"/>
      <c r="J4" s="43"/>
      <c r="K4" s="43"/>
      <c r="L4" s="43"/>
      <c r="M4" s="38"/>
      <c r="N4" s="39"/>
      <c r="O4" s="39"/>
      <c r="P4" s="39"/>
      <c r="Q4" s="39"/>
      <c r="R4" s="39"/>
      <c r="S4" s="39"/>
      <c r="T4" s="39"/>
      <c r="U4" s="39"/>
      <c r="V4" s="39"/>
    </row>
    <row r="5" spans="1:22" ht="15.6">
      <c r="A5" s="44" t="s">
        <v>16</v>
      </c>
      <c r="B5" s="45"/>
      <c r="C5" s="36"/>
      <c r="D5" s="36"/>
      <c r="E5" s="37"/>
      <c r="F5" s="38"/>
      <c r="G5" s="38"/>
      <c r="H5" s="38"/>
      <c r="I5" s="38"/>
      <c r="J5" s="38"/>
      <c r="K5" s="38"/>
      <c r="L5" s="38"/>
      <c r="M5" s="38"/>
      <c r="N5" s="39"/>
      <c r="O5" s="39"/>
      <c r="P5" s="39"/>
      <c r="Q5" s="39"/>
      <c r="R5" s="39"/>
      <c r="S5" s="39"/>
      <c r="T5" s="39"/>
      <c r="U5" s="39"/>
      <c r="V5" s="39"/>
    </row>
    <row r="6" spans="1:22" s="33" customFormat="1" ht="15.6">
      <c r="A6" s="46"/>
      <c r="B6" s="47"/>
      <c r="C6" s="36"/>
      <c r="D6" s="36"/>
      <c r="E6" s="37"/>
      <c r="F6" s="38"/>
      <c r="G6" s="38"/>
      <c r="H6" s="38"/>
      <c r="I6" s="38"/>
      <c r="J6" s="38"/>
      <c r="K6" s="38"/>
      <c r="L6" s="38"/>
      <c r="M6" s="38"/>
      <c r="N6" s="39"/>
      <c r="O6" s="39"/>
      <c r="P6" s="39"/>
      <c r="Q6" s="39"/>
      <c r="R6" s="39"/>
      <c r="S6" s="39"/>
      <c r="T6" s="39"/>
      <c r="U6" s="39"/>
      <c r="V6" s="39"/>
    </row>
    <row r="7" spans="1:22" s="39" customFormat="1" ht="15.6">
      <c r="A7" s="1" t="s">
        <v>3</v>
      </c>
      <c r="B7" s="2"/>
      <c r="C7" s="6"/>
      <c r="D7" s="3"/>
      <c r="E7" s="37"/>
      <c r="F7" s="38"/>
      <c r="G7" s="38"/>
      <c r="H7" s="38"/>
      <c r="I7" s="38"/>
      <c r="J7" s="38"/>
      <c r="K7" s="38"/>
      <c r="L7" s="38"/>
      <c r="M7" s="38"/>
    </row>
    <row r="8" spans="1:22" s="39" customFormat="1" ht="15.6">
      <c r="A8" s="48" t="s">
        <v>30</v>
      </c>
      <c r="B8" s="49"/>
      <c r="C8" s="50"/>
      <c r="D8" s="51"/>
      <c r="E8" s="37"/>
      <c r="F8" s="38"/>
      <c r="G8" s="38"/>
      <c r="H8" s="38"/>
      <c r="I8" s="38"/>
      <c r="J8" s="38"/>
      <c r="K8" s="38"/>
      <c r="L8" s="38"/>
      <c r="M8" s="38"/>
    </row>
    <row r="9" spans="1:22" s="39" customFormat="1" ht="15.6">
      <c r="A9" s="5" t="s">
        <v>31</v>
      </c>
      <c r="B9" s="4"/>
      <c r="C9" s="52"/>
      <c r="D9" s="4"/>
      <c r="E9" s="37"/>
      <c r="F9" s="38"/>
      <c r="G9" s="38"/>
      <c r="H9" s="38"/>
      <c r="I9" s="38"/>
      <c r="J9" s="38"/>
      <c r="K9" s="38"/>
      <c r="L9" s="38"/>
      <c r="M9" s="38"/>
    </row>
    <row r="10" spans="1:22" s="39" customFormat="1" ht="15.6">
      <c r="A10" s="5" t="s">
        <v>32</v>
      </c>
      <c r="B10" s="4"/>
      <c r="C10" s="52"/>
      <c r="D10" s="4"/>
      <c r="E10" s="37"/>
      <c r="F10" s="38"/>
      <c r="G10" s="38"/>
      <c r="H10" s="38"/>
      <c r="I10" s="38"/>
      <c r="J10" s="38"/>
      <c r="K10" s="38"/>
      <c r="L10" s="38"/>
      <c r="M10" s="38"/>
    </row>
    <row r="11" spans="1:22" s="39" customFormat="1" ht="15.6">
      <c r="A11" s="4" t="s">
        <v>52</v>
      </c>
      <c r="B11" s="4"/>
      <c r="C11" s="52"/>
      <c r="D11" s="4"/>
      <c r="E11" s="37"/>
      <c r="F11" s="38"/>
      <c r="G11" s="38"/>
      <c r="H11" s="38"/>
      <c r="I11" s="38"/>
      <c r="J11" s="38"/>
      <c r="K11" s="38"/>
      <c r="L11" s="38"/>
      <c r="M11" s="38"/>
    </row>
    <row r="12" spans="1:22" s="39" customFormat="1" ht="15.6">
      <c r="A12" s="53"/>
      <c r="B12" s="43"/>
      <c r="C12" s="36"/>
      <c r="D12" s="36"/>
      <c r="E12" s="37"/>
      <c r="F12" s="38"/>
      <c r="G12" s="38"/>
      <c r="H12" s="38"/>
      <c r="I12" s="38"/>
      <c r="J12" s="38"/>
      <c r="K12" s="38"/>
      <c r="L12" s="38"/>
      <c r="M12" s="38"/>
    </row>
    <row r="13" spans="1:22" ht="15.6">
      <c r="A13" s="54"/>
      <c r="B13" s="55"/>
      <c r="C13" s="102"/>
      <c r="D13" s="102"/>
      <c r="E13" s="116" t="s">
        <v>4</v>
      </c>
      <c r="F13" s="116"/>
      <c r="G13" s="116"/>
      <c r="H13" s="116" t="s">
        <v>5</v>
      </c>
      <c r="I13" s="116"/>
      <c r="J13" s="116"/>
      <c r="K13" s="116" t="s">
        <v>6</v>
      </c>
      <c r="L13" s="116"/>
      <c r="M13" s="117"/>
      <c r="N13" s="56" t="s">
        <v>8</v>
      </c>
      <c r="O13" s="57"/>
      <c r="P13" s="57"/>
    </row>
    <row r="14" spans="1:22" ht="31.2">
      <c r="A14" s="54" t="s">
        <v>0</v>
      </c>
      <c r="B14" s="55" t="s">
        <v>17</v>
      </c>
      <c r="C14" s="102" t="s">
        <v>1</v>
      </c>
      <c r="D14" s="102" t="s">
        <v>13</v>
      </c>
      <c r="E14" s="58" t="s">
        <v>7</v>
      </c>
      <c r="F14" s="59" t="s">
        <v>11</v>
      </c>
      <c r="G14" s="59" t="s">
        <v>24</v>
      </c>
      <c r="H14" s="102" t="s">
        <v>9</v>
      </c>
      <c r="I14" s="59" t="s">
        <v>11</v>
      </c>
      <c r="J14" s="59" t="s">
        <v>22</v>
      </c>
      <c r="K14" s="102" t="s">
        <v>9</v>
      </c>
      <c r="L14" s="59" t="s">
        <v>11</v>
      </c>
      <c r="M14" s="59" t="s">
        <v>23</v>
      </c>
      <c r="N14" s="60" t="s">
        <v>12</v>
      </c>
      <c r="O14" s="61" t="s">
        <v>14</v>
      </c>
      <c r="P14" s="62" t="s">
        <v>26</v>
      </c>
      <c r="Q14" s="62" t="s">
        <v>27</v>
      </c>
    </row>
    <row r="15" spans="1:22" s="71" customFormat="1" ht="15.6">
      <c r="A15" s="63">
        <v>1</v>
      </c>
      <c r="B15" s="64" t="s">
        <v>38</v>
      </c>
      <c r="C15" s="65"/>
      <c r="D15" s="65"/>
      <c r="E15" s="66">
        <f>+E16</f>
        <v>400</v>
      </c>
      <c r="F15" s="69">
        <f>+F16</f>
        <v>0</v>
      </c>
      <c r="G15" s="68">
        <f>+E15*F15</f>
        <v>0</v>
      </c>
      <c r="H15" s="104">
        <f>+H16</f>
        <v>400</v>
      </c>
      <c r="I15" s="69">
        <f>+I16</f>
        <v>0</v>
      </c>
      <c r="J15" s="68">
        <f>+H15*I15</f>
        <v>0</v>
      </c>
      <c r="K15" s="104">
        <f>+K16</f>
        <v>400</v>
      </c>
      <c r="L15" s="68">
        <f>+L16</f>
        <v>0</v>
      </c>
      <c r="M15" s="68">
        <f>+K15*L15</f>
        <v>0</v>
      </c>
      <c r="N15" s="68">
        <f>+G15+J15+M15</f>
        <v>0</v>
      </c>
      <c r="O15" s="68">
        <f ca="1">SUBTOTAL(9, O14:O18)</f>
        <v>0</v>
      </c>
      <c r="P15" s="70"/>
      <c r="Q15" s="18"/>
    </row>
    <row r="16" spans="1:22" s="71" customFormat="1" ht="31.2">
      <c r="A16" s="8" t="s">
        <v>10</v>
      </c>
      <c r="B16" s="72" t="s">
        <v>50</v>
      </c>
      <c r="C16" s="10" t="s">
        <v>49</v>
      </c>
      <c r="D16" s="20">
        <v>0</v>
      </c>
      <c r="E16" s="7">
        <v>400</v>
      </c>
      <c r="F16" s="107"/>
      <c r="G16" s="13">
        <f t="shared" ref="G16" si="0">E16*F16</f>
        <v>0</v>
      </c>
      <c r="H16" s="7">
        <v>400</v>
      </c>
      <c r="I16" s="12"/>
      <c r="J16" s="14">
        <f t="shared" ref="J16" si="1">H16*I16</f>
        <v>0</v>
      </c>
      <c r="K16" s="7">
        <v>400</v>
      </c>
      <c r="L16" s="12"/>
      <c r="M16" s="14">
        <f t="shared" ref="M16" si="2">K16*L16</f>
        <v>0</v>
      </c>
      <c r="N16" s="106">
        <f>+G16+J16+M16</f>
        <v>0</v>
      </c>
      <c r="O16" s="16">
        <f t="shared" ref="O16" si="3">D16*N16</f>
        <v>0</v>
      </c>
      <c r="P16" s="70"/>
      <c r="Q16" s="18"/>
    </row>
    <row r="17" spans="1:17" s="71" customFormat="1" ht="15.6">
      <c r="A17" s="73">
        <v>2</v>
      </c>
      <c r="B17" s="64" t="s">
        <v>38</v>
      </c>
      <c r="C17" s="65"/>
      <c r="D17" s="65"/>
      <c r="E17" s="66">
        <f>+E18</f>
        <v>20</v>
      </c>
      <c r="F17" s="69">
        <f>+F18</f>
        <v>0</v>
      </c>
      <c r="G17" s="68">
        <f>+E17*F17</f>
        <v>0</v>
      </c>
      <c r="H17" s="66">
        <f>+H18</f>
        <v>20</v>
      </c>
      <c r="I17" s="69">
        <f>+I18</f>
        <v>0</v>
      </c>
      <c r="J17" s="68">
        <f>+H17*I17</f>
        <v>0</v>
      </c>
      <c r="K17" s="66">
        <f>+K18</f>
        <v>20</v>
      </c>
      <c r="L17" s="68">
        <f>+L18</f>
        <v>0</v>
      </c>
      <c r="M17" s="68">
        <f>+K17*L17</f>
        <v>0</v>
      </c>
      <c r="N17" s="68">
        <f>+G17+J17+M17</f>
        <v>0</v>
      </c>
      <c r="O17" s="68">
        <f ca="1">SUBTOTAL(9, O16:O20)</f>
        <v>0</v>
      </c>
      <c r="P17" s="70"/>
      <c r="Q17" s="18"/>
    </row>
    <row r="18" spans="1:17" s="71" customFormat="1" ht="31.2">
      <c r="A18" s="8" t="s">
        <v>33</v>
      </c>
      <c r="B18" s="21" t="s">
        <v>51</v>
      </c>
      <c r="C18" s="10" t="s">
        <v>49</v>
      </c>
      <c r="D18" s="20">
        <v>0</v>
      </c>
      <c r="E18" s="7">
        <v>20</v>
      </c>
      <c r="F18" s="107"/>
      <c r="G18" s="13">
        <f t="shared" ref="G18" si="4">E18*F18</f>
        <v>0</v>
      </c>
      <c r="H18" s="7">
        <v>20</v>
      </c>
      <c r="I18" s="12"/>
      <c r="J18" s="14">
        <f t="shared" ref="J18" si="5">H18*I18</f>
        <v>0</v>
      </c>
      <c r="K18" s="7">
        <v>20</v>
      </c>
      <c r="L18" s="12"/>
      <c r="M18" s="14">
        <f t="shared" ref="M18" si="6">K18*L18</f>
        <v>0</v>
      </c>
      <c r="N18" s="106">
        <f t="shared" ref="N18" si="7">SUM(G18,J18,M18)</f>
        <v>0</v>
      </c>
      <c r="O18" s="16">
        <f t="shared" ref="O18" si="8">D18*N18</f>
        <v>0</v>
      </c>
      <c r="P18" s="70"/>
      <c r="Q18" s="18"/>
    </row>
    <row r="19" spans="1:17" ht="15.6">
      <c r="A19" s="73">
        <v>3</v>
      </c>
      <c r="B19" s="74" t="s">
        <v>39</v>
      </c>
      <c r="C19" s="65"/>
      <c r="D19" s="65"/>
      <c r="E19" s="108">
        <f>+E20+E21+E22+E23+E24+E25+E26</f>
        <v>1980</v>
      </c>
      <c r="F19" s="69">
        <f>+F20+F21+F22+F23+F24+F25+F26</f>
        <v>0</v>
      </c>
      <c r="G19" s="68">
        <f>SUM(G20:G26)</f>
        <v>0</v>
      </c>
      <c r="H19" s="66">
        <f>+H20+H21+H22+H23+H24+H25+H26</f>
        <v>1980</v>
      </c>
      <c r="I19" s="69">
        <f>+I20+I21+I22+I23+I24+I25+I26</f>
        <v>0</v>
      </c>
      <c r="J19" s="68">
        <f>SUM(J20:J26)</f>
        <v>0</v>
      </c>
      <c r="K19" s="66">
        <f>+K20+K21+K22+K23+K24+K25+K26</f>
        <v>1980</v>
      </c>
      <c r="L19" s="68">
        <f>+L20+L21+L22+L23+L24+L25+L26</f>
        <v>0</v>
      </c>
      <c r="M19" s="68">
        <f>SUM(M20:M26)</f>
        <v>0</v>
      </c>
      <c r="N19" s="68">
        <f t="shared" ref="N19:N26" si="9">+G19+J19+M19</f>
        <v>0</v>
      </c>
      <c r="O19" s="68">
        <f>SUBTOTAL(9, O20:O20)</f>
        <v>0</v>
      </c>
      <c r="P19" s="17"/>
      <c r="Q19" s="18"/>
    </row>
    <row r="20" spans="1:17" ht="31.2">
      <c r="A20" s="8">
        <v>3.1</v>
      </c>
      <c r="B20" s="9" t="s">
        <v>40</v>
      </c>
      <c r="C20" s="10" t="s">
        <v>37</v>
      </c>
      <c r="D20" s="20">
        <v>0</v>
      </c>
      <c r="E20" s="11">
        <v>360</v>
      </c>
      <c r="F20" s="12"/>
      <c r="G20" s="13">
        <f>E20*F20</f>
        <v>0</v>
      </c>
      <c r="H20" s="11">
        <v>360</v>
      </c>
      <c r="I20" s="12"/>
      <c r="J20" s="14">
        <f>H20*I20</f>
        <v>0</v>
      </c>
      <c r="K20" s="11">
        <v>360</v>
      </c>
      <c r="L20" s="12"/>
      <c r="M20" s="14">
        <f>K20*L20</f>
        <v>0</v>
      </c>
      <c r="N20" s="106">
        <f t="shared" si="9"/>
        <v>0</v>
      </c>
      <c r="O20" s="16">
        <f>D20*N20</f>
        <v>0</v>
      </c>
      <c r="P20" s="17"/>
      <c r="Q20" s="18"/>
    </row>
    <row r="21" spans="1:17" ht="31.2">
      <c r="A21" s="8">
        <v>3.2</v>
      </c>
      <c r="B21" s="75" t="s">
        <v>41</v>
      </c>
      <c r="C21" s="10" t="s">
        <v>37</v>
      </c>
      <c r="D21" s="20">
        <v>0</v>
      </c>
      <c r="E21" s="11">
        <v>360</v>
      </c>
      <c r="F21" s="12"/>
      <c r="G21" s="13">
        <f>E21*F21</f>
        <v>0</v>
      </c>
      <c r="H21" s="11">
        <v>360</v>
      </c>
      <c r="I21" s="12"/>
      <c r="J21" s="14">
        <f>H21*I21</f>
        <v>0</v>
      </c>
      <c r="K21" s="11">
        <v>360</v>
      </c>
      <c r="L21" s="12"/>
      <c r="M21" s="14">
        <f>K21*L21</f>
        <v>0</v>
      </c>
      <c r="N21" s="106">
        <f t="shared" si="9"/>
        <v>0</v>
      </c>
      <c r="O21" s="16">
        <f>D21*N21</f>
        <v>0</v>
      </c>
      <c r="P21" s="18"/>
      <c r="Q21" s="18"/>
    </row>
    <row r="22" spans="1:17" ht="31.2">
      <c r="A22" s="8">
        <v>3.3</v>
      </c>
      <c r="B22" s="75" t="s">
        <v>42</v>
      </c>
      <c r="C22" s="10" t="s">
        <v>37</v>
      </c>
      <c r="D22" s="20">
        <v>0</v>
      </c>
      <c r="E22" s="11">
        <v>360</v>
      </c>
      <c r="F22" s="12"/>
      <c r="G22" s="13">
        <f t="shared" ref="G22:G25" si="10">E22*F22</f>
        <v>0</v>
      </c>
      <c r="H22" s="11">
        <v>360</v>
      </c>
      <c r="I22" s="12"/>
      <c r="J22" s="14">
        <f t="shared" ref="J22:J25" si="11">H22*I22</f>
        <v>0</v>
      </c>
      <c r="K22" s="11">
        <v>360</v>
      </c>
      <c r="L22" s="12"/>
      <c r="M22" s="14">
        <f t="shared" ref="M22:M25" si="12">K22*L22</f>
        <v>0</v>
      </c>
      <c r="N22" s="106">
        <f t="shared" si="9"/>
        <v>0</v>
      </c>
      <c r="O22" s="16">
        <f t="shared" ref="O22:O25" si="13">D22*N22</f>
        <v>0</v>
      </c>
      <c r="P22" s="18"/>
      <c r="Q22" s="18"/>
    </row>
    <row r="23" spans="1:17" ht="31.2">
      <c r="A23" s="8">
        <v>3.4</v>
      </c>
      <c r="B23" s="75" t="s">
        <v>43</v>
      </c>
      <c r="C23" s="10" t="s">
        <v>37</v>
      </c>
      <c r="D23" s="20">
        <v>0</v>
      </c>
      <c r="E23" s="11">
        <v>360</v>
      </c>
      <c r="F23" s="12"/>
      <c r="G23" s="13">
        <f t="shared" si="10"/>
        <v>0</v>
      </c>
      <c r="H23" s="11">
        <v>360</v>
      </c>
      <c r="I23" s="12"/>
      <c r="J23" s="14">
        <f t="shared" si="11"/>
        <v>0</v>
      </c>
      <c r="K23" s="11">
        <v>360</v>
      </c>
      <c r="L23" s="12"/>
      <c r="M23" s="14">
        <f t="shared" si="12"/>
        <v>0</v>
      </c>
      <c r="N23" s="106">
        <f t="shared" si="9"/>
        <v>0</v>
      </c>
      <c r="O23" s="16">
        <f t="shared" si="13"/>
        <v>0</v>
      </c>
      <c r="P23" s="18"/>
      <c r="Q23" s="18"/>
    </row>
    <row r="24" spans="1:17" ht="31.2">
      <c r="A24" s="8">
        <v>3.5</v>
      </c>
      <c r="B24" s="75" t="s">
        <v>44</v>
      </c>
      <c r="C24" s="10" t="s">
        <v>37</v>
      </c>
      <c r="D24" s="20">
        <v>0</v>
      </c>
      <c r="E24" s="11">
        <v>180</v>
      </c>
      <c r="F24" s="12"/>
      <c r="G24" s="13">
        <f t="shared" si="10"/>
        <v>0</v>
      </c>
      <c r="H24" s="11">
        <v>180</v>
      </c>
      <c r="I24" s="12"/>
      <c r="J24" s="14">
        <f t="shared" si="11"/>
        <v>0</v>
      </c>
      <c r="K24" s="11">
        <v>180</v>
      </c>
      <c r="L24" s="12"/>
      <c r="M24" s="14">
        <f t="shared" si="12"/>
        <v>0</v>
      </c>
      <c r="N24" s="106">
        <f t="shared" si="9"/>
        <v>0</v>
      </c>
      <c r="O24" s="16">
        <f t="shared" si="13"/>
        <v>0</v>
      </c>
      <c r="P24" s="18"/>
      <c r="Q24" s="18"/>
    </row>
    <row r="25" spans="1:17" ht="31.2">
      <c r="A25" s="8">
        <v>3.6</v>
      </c>
      <c r="B25" s="75" t="s">
        <v>45</v>
      </c>
      <c r="C25" s="10" t="s">
        <v>37</v>
      </c>
      <c r="D25" s="20">
        <v>0</v>
      </c>
      <c r="E25" s="11">
        <v>180</v>
      </c>
      <c r="F25" s="12"/>
      <c r="G25" s="13">
        <f t="shared" si="10"/>
        <v>0</v>
      </c>
      <c r="H25" s="11">
        <v>180</v>
      </c>
      <c r="I25" s="12"/>
      <c r="J25" s="14">
        <f t="shared" si="11"/>
        <v>0</v>
      </c>
      <c r="K25" s="11">
        <v>180</v>
      </c>
      <c r="L25" s="12"/>
      <c r="M25" s="14">
        <f t="shared" si="12"/>
        <v>0</v>
      </c>
      <c r="N25" s="106">
        <f t="shared" si="9"/>
        <v>0</v>
      </c>
      <c r="O25" s="16">
        <f t="shared" si="13"/>
        <v>0</v>
      </c>
      <c r="P25" s="18"/>
      <c r="Q25" s="18"/>
    </row>
    <row r="26" spans="1:17" ht="31.2">
      <c r="A26" s="8">
        <v>3.7</v>
      </c>
      <c r="B26" s="75" t="s">
        <v>46</v>
      </c>
      <c r="C26" s="10" t="s">
        <v>37</v>
      </c>
      <c r="D26" s="20">
        <v>0</v>
      </c>
      <c r="E26" s="11">
        <v>180</v>
      </c>
      <c r="F26" s="12"/>
      <c r="G26" s="13">
        <f>E26*F26</f>
        <v>0</v>
      </c>
      <c r="H26" s="11">
        <v>180</v>
      </c>
      <c r="I26" s="12"/>
      <c r="J26" s="14">
        <f>H26*I26</f>
        <v>0</v>
      </c>
      <c r="K26" s="11">
        <v>180</v>
      </c>
      <c r="L26" s="12"/>
      <c r="M26" s="14">
        <f>K26*L26</f>
        <v>0</v>
      </c>
      <c r="N26" s="106">
        <f t="shared" si="9"/>
        <v>0</v>
      </c>
      <c r="O26" s="16">
        <f>D26*N26</f>
        <v>0</v>
      </c>
      <c r="P26" s="18"/>
      <c r="Q26" s="18"/>
    </row>
    <row r="27" spans="1:17" ht="15.6">
      <c r="A27" s="63">
        <v>4</v>
      </c>
      <c r="B27" s="76" t="s">
        <v>47</v>
      </c>
      <c r="C27" s="77"/>
      <c r="D27" s="77"/>
      <c r="E27" s="105">
        <f>+E28</f>
        <v>100</v>
      </c>
      <c r="F27" s="69">
        <f>+F28</f>
        <v>0</v>
      </c>
      <c r="G27" s="68">
        <f>+E27*F27</f>
        <v>0</v>
      </c>
      <c r="H27" s="105">
        <f>+H28</f>
        <v>100</v>
      </c>
      <c r="I27" s="69">
        <f>+I28</f>
        <v>0</v>
      </c>
      <c r="J27" s="68">
        <f>+H27*I27</f>
        <v>0</v>
      </c>
      <c r="K27" s="105">
        <f>+K28</f>
        <v>100</v>
      </c>
      <c r="L27" s="69">
        <f>+L28</f>
        <v>0</v>
      </c>
      <c r="M27" s="68">
        <f>+K27*L27</f>
        <v>0</v>
      </c>
      <c r="N27" s="68">
        <f>SUBTOTAL(9,N28:N28)</f>
        <v>0</v>
      </c>
      <c r="O27" s="68">
        <f>SUBTOTAL(9,O28:O28)</f>
        <v>0</v>
      </c>
      <c r="P27" s="18"/>
      <c r="Q27" s="18"/>
    </row>
    <row r="28" spans="1:17" ht="46.8">
      <c r="A28" s="8">
        <v>4.0999999999999996</v>
      </c>
      <c r="B28" s="75" t="s">
        <v>48</v>
      </c>
      <c r="C28" s="10" t="s">
        <v>37</v>
      </c>
      <c r="D28" s="20">
        <v>0</v>
      </c>
      <c r="E28" s="7">
        <v>100</v>
      </c>
      <c r="F28" s="12"/>
      <c r="G28" s="13">
        <f t="shared" ref="G28" si="14">E28*F28</f>
        <v>0</v>
      </c>
      <c r="H28" s="7">
        <v>100</v>
      </c>
      <c r="I28" s="12"/>
      <c r="J28" s="14">
        <f>H28*I28</f>
        <v>0</v>
      </c>
      <c r="K28" s="7">
        <v>100</v>
      </c>
      <c r="L28" s="12"/>
      <c r="M28" s="14">
        <f>K28*L28</f>
        <v>0</v>
      </c>
      <c r="N28" s="106">
        <f>SUM(G28,J28,M28)</f>
        <v>0</v>
      </c>
      <c r="O28" s="16">
        <f>D28*N28</f>
        <v>0</v>
      </c>
      <c r="P28" s="17"/>
      <c r="Q28" s="18"/>
    </row>
    <row r="29" spans="1:17" ht="15.6">
      <c r="A29" s="8"/>
      <c r="B29" s="80" t="s">
        <v>53</v>
      </c>
      <c r="C29" s="109"/>
      <c r="D29" s="110"/>
      <c r="E29" s="111"/>
      <c r="F29" s="112"/>
      <c r="G29" s="113">
        <f>+G15+G17+G19+G27</f>
        <v>0</v>
      </c>
      <c r="H29" s="113"/>
      <c r="I29" s="113">
        <f t="shared" ref="I29" si="15">+I15+I17+I19+I27</f>
        <v>0</v>
      </c>
      <c r="J29" s="113">
        <f>+J15+J17+J19+J27</f>
        <v>0</v>
      </c>
      <c r="K29" s="114"/>
      <c r="L29" s="112"/>
      <c r="M29" s="113">
        <f>+M15+M17+M19+M27</f>
        <v>0</v>
      </c>
      <c r="N29" s="113">
        <f>+N15+N17+N19+N27</f>
        <v>0</v>
      </c>
      <c r="O29" s="101"/>
      <c r="P29" s="17"/>
      <c r="Q29" s="18"/>
    </row>
    <row r="30" spans="1:17" ht="15.6">
      <c r="A30" s="79"/>
      <c r="B30" s="80" t="s">
        <v>2</v>
      </c>
      <c r="C30" s="81"/>
      <c r="D30" s="81"/>
      <c r="E30" s="82"/>
      <c r="F30" s="83"/>
      <c r="G30" s="84">
        <f>G29*0.15</f>
        <v>0</v>
      </c>
      <c r="H30" s="85"/>
      <c r="I30" s="86"/>
      <c r="J30" s="84">
        <f>J29*0.15</f>
        <v>0</v>
      </c>
      <c r="K30" s="85"/>
      <c r="L30" s="86"/>
      <c r="M30" s="84">
        <f>M29*0.15</f>
        <v>0</v>
      </c>
      <c r="N30" s="84">
        <f>N29*0.15</f>
        <v>0</v>
      </c>
      <c r="O30" s="87"/>
      <c r="P30" s="17"/>
      <c r="Q30" s="18"/>
    </row>
    <row r="31" spans="1:17" ht="16.2" thickBot="1">
      <c r="A31" s="79"/>
      <c r="B31" s="80" t="s">
        <v>18</v>
      </c>
      <c r="C31" s="81"/>
      <c r="D31" s="81"/>
      <c r="E31" s="82"/>
      <c r="F31" s="83"/>
      <c r="G31" s="88">
        <f>+G30+G29</f>
        <v>0</v>
      </c>
      <c r="H31" s="85"/>
      <c r="I31" s="86"/>
      <c r="J31" s="88">
        <f>+J30+J29</f>
        <v>0</v>
      </c>
      <c r="K31" s="85"/>
      <c r="L31" s="86"/>
      <c r="M31" s="88">
        <f>+M30+M29</f>
        <v>0</v>
      </c>
      <c r="N31" s="88">
        <f>+N30+N29</f>
        <v>0</v>
      </c>
      <c r="O31" s="89"/>
      <c r="P31" s="17"/>
      <c r="Q31" s="18"/>
    </row>
    <row r="32" spans="1:17">
      <c r="A32" s="90"/>
      <c r="B32" s="91"/>
      <c r="C32" s="92"/>
      <c r="D32" s="92"/>
      <c r="E32" s="93"/>
      <c r="F32" s="39"/>
      <c r="G32" s="103"/>
      <c r="H32" s="39"/>
      <c r="I32" s="39"/>
      <c r="J32" s="39"/>
      <c r="K32" s="39"/>
      <c r="L32" s="39"/>
      <c r="M32" s="39"/>
      <c r="N32" s="39"/>
      <c r="O32" s="39"/>
      <c r="P32" s="39"/>
      <c r="Q32" s="39"/>
    </row>
    <row r="33" spans="1:17" ht="15" thickBot="1">
      <c r="A33" s="90"/>
      <c r="B33" s="39"/>
      <c r="C33" s="92"/>
      <c r="D33" s="92"/>
      <c r="E33" s="93"/>
      <c r="F33" s="39"/>
      <c r="G33" s="39"/>
      <c r="H33" s="39"/>
      <c r="I33" s="39"/>
      <c r="J33" s="39"/>
      <c r="K33" s="39"/>
      <c r="L33" s="39"/>
      <c r="M33" s="39"/>
      <c r="N33" s="39"/>
      <c r="O33" s="39"/>
      <c r="P33" s="39"/>
      <c r="Q33" s="39"/>
    </row>
    <row r="34" spans="1:17" ht="37.049999999999997" customHeight="1">
      <c r="A34" s="90"/>
      <c r="B34" s="118" t="s">
        <v>25</v>
      </c>
      <c r="C34" s="121"/>
      <c r="D34" s="121"/>
      <c r="E34" s="121"/>
      <c r="F34" s="121"/>
      <c r="G34" s="121"/>
      <c r="H34" s="121"/>
      <c r="I34" s="121"/>
      <c r="J34" s="39"/>
      <c r="K34" s="39"/>
      <c r="L34" s="39"/>
      <c r="M34" s="39"/>
      <c r="N34" s="39"/>
      <c r="O34" s="39"/>
      <c r="P34" s="39"/>
      <c r="Q34" s="39"/>
    </row>
    <row r="35" spans="1:17" ht="17.55" customHeight="1">
      <c r="A35" s="90"/>
      <c r="B35" s="119"/>
      <c r="C35" s="122" t="s">
        <v>19</v>
      </c>
      <c r="D35" s="122"/>
      <c r="E35" s="122"/>
      <c r="F35" s="122"/>
      <c r="G35" s="123" t="s">
        <v>21</v>
      </c>
      <c r="H35" s="123"/>
      <c r="I35" s="123"/>
      <c r="J35" s="39"/>
      <c r="K35" s="39"/>
      <c r="L35" s="39"/>
      <c r="M35" s="39"/>
      <c r="N35" s="39"/>
      <c r="O35" s="39"/>
      <c r="P35" s="39"/>
      <c r="Q35" s="39"/>
    </row>
    <row r="36" spans="1:17" ht="48" customHeight="1">
      <c r="A36" s="90"/>
      <c r="B36" s="119"/>
      <c r="C36" s="124"/>
      <c r="D36" s="124"/>
      <c r="E36" s="124"/>
      <c r="F36" s="124"/>
      <c r="G36" s="125"/>
      <c r="H36" s="125"/>
      <c r="I36" s="125"/>
      <c r="J36" s="39"/>
      <c r="K36" s="39"/>
      <c r="L36" s="39"/>
      <c r="M36" s="39"/>
      <c r="N36" s="39"/>
      <c r="O36" s="39"/>
      <c r="P36" s="39"/>
      <c r="Q36" s="39"/>
    </row>
    <row r="37" spans="1:17" ht="19.2" customHeight="1" thickBot="1">
      <c r="A37" s="90"/>
      <c r="B37" s="120"/>
      <c r="C37" s="122" t="s">
        <v>28</v>
      </c>
      <c r="D37" s="122"/>
      <c r="E37" s="122"/>
      <c r="F37" s="122"/>
      <c r="G37" s="126" t="s">
        <v>20</v>
      </c>
      <c r="H37" s="126"/>
      <c r="I37" s="126"/>
      <c r="J37" s="39"/>
      <c r="K37" s="39"/>
      <c r="L37" s="39"/>
      <c r="M37" s="39"/>
      <c r="N37" s="39"/>
      <c r="O37" s="39"/>
      <c r="P37" s="39"/>
      <c r="Q37" s="39"/>
    </row>
    <row r="38" spans="1:17">
      <c r="A38" s="90"/>
      <c r="B38" s="39"/>
      <c r="C38" s="92"/>
      <c r="D38" s="92"/>
      <c r="E38" s="93"/>
      <c r="F38" s="39"/>
      <c r="G38" s="39"/>
      <c r="H38" s="39"/>
      <c r="I38" s="39"/>
      <c r="J38" s="39"/>
      <c r="K38" s="39"/>
      <c r="L38" s="39"/>
      <c r="M38" s="39"/>
      <c r="N38" s="39"/>
      <c r="O38" s="39"/>
      <c r="P38" s="39"/>
      <c r="Q38" s="39"/>
    </row>
    <row r="39" spans="1:17">
      <c r="A39" s="90"/>
      <c r="B39" s="39"/>
      <c r="C39" s="92"/>
      <c r="D39" s="92"/>
      <c r="E39" s="93"/>
      <c r="F39" s="39"/>
      <c r="G39" s="39"/>
      <c r="H39" s="39"/>
      <c r="I39" s="39"/>
      <c r="J39" s="39"/>
      <c r="K39" s="39"/>
      <c r="L39" s="39"/>
      <c r="M39" s="39"/>
      <c r="N39" s="39"/>
      <c r="O39" s="39"/>
      <c r="P39" s="39"/>
      <c r="Q39" s="39"/>
    </row>
  </sheetData>
  <sheetProtection formatCells="0" formatColumns="0" formatRows="0" insertRows="0" deleteRows="0"/>
  <protectedRanges>
    <protectedRange sqref="C34:D36 G34:H37" name="Range7"/>
    <protectedRange sqref="P15:Q31" name="Range6"/>
    <protectedRange sqref="K15:L15 L16:L29" name="Range5"/>
    <protectedRange sqref="H15:I15 I16:I28" name="Range4"/>
    <protectedRange sqref="C17:F17 A15:B18 D18:F18 D16:F16 C15:F15 A19:F28 H16:H28 K16:K29 A29 C29:F29" name="Range3"/>
    <protectedRange sqref="B3:B5" name="Range1"/>
  </protectedRanges>
  <mergeCells count="12">
    <mergeCell ref="E13:G13"/>
    <mergeCell ref="H13:J13"/>
    <mergeCell ref="K13:M13"/>
    <mergeCell ref="B34:B37"/>
    <mergeCell ref="C34:F34"/>
    <mergeCell ref="G34:I34"/>
    <mergeCell ref="C35:F35"/>
    <mergeCell ref="G35:I35"/>
    <mergeCell ref="C36:F36"/>
    <mergeCell ref="G36:I36"/>
    <mergeCell ref="C37:F37"/>
    <mergeCell ref="G37:I37"/>
  </mergeCells>
  <dataValidations count="1">
    <dataValidation type="decimal" operator="greaterThanOrEqual" allowBlank="1" showInputMessage="1" showErrorMessage="1" sqref="E28:F29 K28:L29 E15:F26 H15:I26 K15:L26 H28:I28" xr:uid="{BCA24278-8035-4F09-AB59-4A898980389F}">
      <formula1>0</formula1>
    </dataValidation>
  </dataValidations>
  <pageMargins left="0.70866141732283472" right="0.70866141732283472" top="0.74803149606299213" bottom="0.74803149606299213" header="0.31496062992125984" footer="0.31496062992125984"/>
  <pageSetup paperSize="8" scale="56" fitToHeight="4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59C264-6F12-2044-B758-D6EB3FE72D51}">
  <sheetPr>
    <pageSetUpPr fitToPage="1"/>
  </sheetPr>
  <dimension ref="A1:S39"/>
  <sheetViews>
    <sheetView showGridLines="0" tabSelected="1" topLeftCell="A17" zoomScaleNormal="100" workbookViewId="0">
      <selection activeCell="F22" sqref="F22"/>
    </sheetView>
  </sheetViews>
  <sheetFormatPr defaultColWidth="9.109375" defaultRowHeight="14.4"/>
  <cols>
    <col min="1" max="1" width="13.44140625" style="94" customWidth="1"/>
    <col min="2" max="2" width="65.6640625" style="19" customWidth="1"/>
    <col min="3" max="3" width="13.33203125" style="95" customWidth="1"/>
    <col min="4" max="4" width="9.6640625" style="95" customWidth="1"/>
    <col min="5" max="5" width="7.44140625" style="96" customWidth="1"/>
    <col min="6" max="7" width="19.44140625" style="19" customWidth="1"/>
    <col min="8" max="8" width="7.109375" style="19" customWidth="1"/>
    <col min="9" max="10" width="19.44140625" style="19" customWidth="1"/>
    <col min="11" max="11" width="21.33203125" style="19" customWidth="1"/>
    <col min="12" max="12" width="17.109375" style="19" customWidth="1"/>
    <col min="13" max="13" width="32.77734375" style="19" customWidth="1"/>
    <col min="14" max="14" width="36.77734375" style="19" customWidth="1"/>
    <col min="15" max="16384" width="9.109375" style="19"/>
  </cols>
  <sheetData>
    <row r="1" spans="1:19" s="27" customFormat="1" ht="31.2">
      <c r="A1" s="22"/>
      <c r="B1" s="23" t="s">
        <v>15</v>
      </c>
      <c r="C1" s="24"/>
      <c r="D1" s="24"/>
      <c r="E1" s="25"/>
      <c r="F1" s="26"/>
      <c r="G1" s="26"/>
      <c r="H1" s="26"/>
      <c r="I1" s="26"/>
      <c r="J1" s="26"/>
      <c r="K1" s="26"/>
      <c r="L1" s="26"/>
      <c r="M1" s="26"/>
      <c r="N1" s="26"/>
    </row>
    <row r="2" spans="1:19" s="33" customFormat="1" ht="28.8" customHeight="1">
      <c r="A2" s="28"/>
      <c r="B2" s="29" t="s">
        <v>29</v>
      </c>
      <c r="C2" s="30"/>
      <c r="D2" s="30"/>
      <c r="E2" s="31"/>
      <c r="F2" s="32"/>
      <c r="G2" s="32"/>
      <c r="H2" s="32"/>
      <c r="I2" s="32"/>
      <c r="J2" s="32"/>
      <c r="K2" s="32"/>
      <c r="L2" s="32"/>
      <c r="M2" s="32"/>
      <c r="N2" s="32"/>
    </row>
    <row r="3" spans="1:19" ht="15.6">
      <c r="A3" s="34" t="s">
        <v>35</v>
      </c>
      <c r="B3" s="35"/>
      <c r="C3" s="36"/>
      <c r="D3" s="36"/>
      <c r="E3" s="37"/>
      <c r="F3" s="38"/>
      <c r="G3" s="38"/>
      <c r="H3" s="38"/>
      <c r="I3" s="38"/>
      <c r="J3" s="38"/>
      <c r="K3" s="39"/>
      <c r="L3" s="39"/>
      <c r="M3" s="39"/>
      <c r="N3" s="39"/>
      <c r="O3" s="39"/>
      <c r="P3" s="39"/>
      <c r="Q3" s="39"/>
      <c r="R3" s="39"/>
      <c r="S3" s="39"/>
    </row>
    <row r="4" spans="1:19" ht="15.6">
      <c r="A4" s="40" t="s">
        <v>34</v>
      </c>
      <c r="B4" s="41" t="s">
        <v>36</v>
      </c>
      <c r="C4" s="36"/>
      <c r="D4" s="36"/>
      <c r="E4" s="42"/>
      <c r="F4" s="43"/>
      <c r="G4" s="43"/>
      <c r="H4" s="43"/>
      <c r="I4" s="43"/>
      <c r="J4" s="43"/>
      <c r="K4" s="39"/>
      <c r="L4" s="39"/>
      <c r="M4" s="39"/>
      <c r="N4" s="39"/>
      <c r="O4" s="39"/>
      <c r="P4" s="39"/>
      <c r="Q4" s="39"/>
      <c r="R4" s="39"/>
      <c r="S4" s="39"/>
    </row>
    <row r="5" spans="1:19" ht="15.6">
      <c r="A5" s="44" t="s">
        <v>16</v>
      </c>
      <c r="B5" s="45"/>
      <c r="C5" s="36"/>
      <c r="D5" s="36"/>
      <c r="E5" s="37"/>
      <c r="F5" s="38"/>
      <c r="G5" s="38"/>
      <c r="H5" s="38"/>
      <c r="I5" s="38"/>
      <c r="J5" s="38"/>
      <c r="K5" s="39"/>
      <c r="L5" s="39"/>
      <c r="M5" s="39"/>
      <c r="N5" s="39"/>
      <c r="O5" s="39"/>
      <c r="P5" s="39"/>
      <c r="Q5" s="39"/>
      <c r="R5" s="39"/>
      <c r="S5" s="39"/>
    </row>
    <row r="6" spans="1:19" s="33" customFormat="1" ht="15.6">
      <c r="A6" s="46"/>
      <c r="B6" s="47"/>
      <c r="C6" s="36"/>
      <c r="D6" s="36"/>
      <c r="E6" s="37"/>
      <c r="F6" s="38"/>
      <c r="G6" s="38"/>
      <c r="H6" s="38"/>
      <c r="I6" s="38"/>
      <c r="J6" s="38"/>
      <c r="K6" s="39"/>
      <c r="L6" s="39"/>
      <c r="M6" s="39"/>
      <c r="N6" s="39"/>
      <c r="O6" s="39"/>
      <c r="P6" s="39"/>
      <c r="Q6" s="39"/>
      <c r="R6" s="39"/>
      <c r="S6" s="39"/>
    </row>
    <row r="7" spans="1:19" s="39" customFormat="1" ht="15.6">
      <c r="A7" s="1" t="s">
        <v>3</v>
      </c>
      <c r="B7" s="2"/>
      <c r="C7" s="6"/>
      <c r="D7" s="3"/>
      <c r="E7" s="37"/>
      <c r="F7" s="38"/>
      <c r="G7" s="38"/>
      <c r="H7" s="38"/>
      <c r="I7" s="38"/>
      <c r="J7" s="38"/>
    </row>
    <row r="8" spans="1:19" s="39" customFormat="1" ht="15.6">
      <c r="A8" s="48" t="s">
        <v>30</v>
      </c>
      <c r="B8" s="49"/>
      <c r="C8" s="50"/>
      <c r="D8" s="51"/>
      <c r="E8" s="37"/>
      <c r="F8" s="38"/>
      <c r="G8" s="38"/>
      <c r="H8" s="38"/>
      <c r="I8" s="38"/>
      <c r="J8" s="38"/>
    </row>
    <row r="9" spans="1:19" s="39" customFormat="1" ht="15.6">
      <c r="A9" s="5" t="s">
        <v>31</v>
      </c>
      <c r="B9" s="4"/>
      <c r="C9" s="52"/>
      <c r="D9" s="4"/>
      <c r="E9" s="37"/>
      <c r="F9" s="38"/>
      <c r="G9" s="38"/>
      <c r="H9" s="38"/>
      <c r="I9" s="38"/>
      <c r="J9" s="38"/>
    </row>
    <row r="10" spans="1:19" s="39" customFormat="1" ht="15.6">
      <c r="A10" s="5" t="s">
        <v>32</v>
      </c>
      <c r="B10" s="4"/>
      <c r="C10" s="52"/>
      <c r="D10" s="4"/>
      <c r="E10" s="37"/>
      <c r="F10" s="38"/>
      <c r="G10" s="38"/>
      <c r="H10" s="38"/>
      <c r="I10" s="38"/>
      <c r="J10" s="38"/>
    </row>
    <row r="11" spans="1:19" s="39" customFormat="1" ht="15.6">
      <c r="A11" s="4" t="s">
        <v>52</v>
      </c>
      <c r="B11" s="4"/>
      <c r="C11" s="52"/>
      <c r="D11" s="4"/>
      <c r="E11" s="37"/>
      <c r="F11" s="38"/>
      <c r="G11" s="38"/>
      <c r="H11" s="38"/>
      <c r="I11" s="38"/>
      <c r="J11" s="38"/>
    </row>
    <row r="12" spans="1:19" s="39" customFormat="1" ht="15.6">
      <c r="A12" s="53"/>
      <c r="B12" s="43"/>
      <c r="C12" s="36"/>
      <c r="D12" s="36"/>
      <c r="E12" s="37"/>
      <c r="F12" s="38"/>
      <c r="G12" s="38"/>
      <c r="H12" s="38"/>
      <c r="I12" s="38"/>
      <c r="J12" s="38"/>
    </row>
    <row r="13" spans="1:19" ht="34.049999999999997" customHeight="1">
      <c r="A13" s="54"/>
      <c r="B13" s="55"/>
      <c r="C13" s="97"/>
      <c r="D13" s="97"/>
      <c r="E13" s="116" t="s">
        <v>54</v>
      </c>
      <c r="F13" s="116"/>
      <c r="G13" s="116"/>
      <c r="H13" s="116" t="s">
        <v>55</v>
      </c>
      <c r="I13" s="116"/>
      <c r="J13" s="116"/>
      <c r="K13" s="56" t="s">
        <v>8</v>
      </c>
      <c r="L13" s="57"/>
      <c r="M13" s="57"/>
    </row>
    <row r="14" spans="1:19" ht="31.2">
      <c r="A14" s="54" t="s">
        <v>0</v>
      </c>
      <c r="B14" s="55" t="s">
        <v>17</v>
      </c>
      <c r="C14" s="97" t="s">
        <v>1</v>
      </c>
      <c r="D14" s="97" t="s">
        <v>13</v>
      </c>
      <c r="E14" s="58" t="s">
        <v>7</v>
      </c>
      <c r="F14" s="59" t="s">
        <v>11</v>
      </c>
      <c r="G14" s="59" t="s">
        <v>24</v>
      </c>
      <c r="H14" s="97" t="s">
        <v>9</v>
      </c>
      <c r="I14" s="59" t="s">
        <v>11</v>
      </c>
      <c r="J14" s="59" t="s">
        <v>22</v>
      </c>
      <c r="K14" s="60" t="s">
        <v>12</v>
      </c>
      <c r="L14" s="61" t="s">
        <v>14</v>
      </c>
      <c r="M14" s="62" t="s">
        <v>26</v>
      </c>
      <c r="N14" s="62" t="s">
        <v>27</v>
      </c>
    </row>
    <row r="15" spans="1:19" s="71" customFormat="1" ht="15.6">
      <c r="A15" s="63">
        <v>1</v>
      </c>
      <c r="B15" s="64" t="s">
        <v>38</v>
      </c>
      <c r="C15" s="65"/>
      <c r="D15" s="65"/>
      <c r="E15" s="66">
        <f>+E16</f>
        <v>400</v>
      </c>
      <c r="F15" s="67">
        <f>+F16</f>
        <v>0</v>
      </c>
      <c r="G15" s="68">
        <f>+E15*F15</f>
        <v>0</v>
      </c>
      <c r="H15" s="115">
        <f>+H16</f>
        <v>400</v>
      </c>
      <c r="I15" s="69">
        <f>+I16</f>
        <v>0</v>
      </c>
      <c r="J15" s="68">
        <f>+H15*I15</f>
        <v>0</v>
      </c>
      <c r="K15" s="68">
        <f>+G15+J15</f>
        <v>0</v>
      </c>
      <c r="L15" s="68">
        <f ca="1">SUBTOTAL(9, L14:L18)</f>
        <v>0</v>
      </c>
      <c r="M15" s="70"/>
      <c r="N15" s="18"/>
    </row>
    <row r="16" spans="1:19" s="71" customFormat="1" ht="31.2">
      <c r="A16" s="8" t="s">
        <v>10</v>
      </c>
      <c r="B16" s="72" t="s">
        <v>50</v>
      </c>
      <c r="C16" s="10" t="s">
        <v>49</v>
      </c>
      <c r="D16" s="20">
        <v>0</v>
      </c>
      <c r="E16" s="7">
        <v>400</v>
      </c>
      <c r="F16" s="12"/>
      <c r="G16" s="13">
        <f t="shared" ref="G16" si="0">E16*F16</f>
        <v>0</v>
      </c>
      <c r="H16" s="7">
        <v>400</v>
      </c>
      <c r="I16" s="12"/>
      <c r="J16" s="14">
        <f t="shared" ref="J16" si="1">H16*I16</f>
        <v>0</v>
      </c>
      <c r="K16" s="15">
        <f>SUM(G16,J16,)</f>
        <v>0</v>
      </c>
      <c r="L16" s="16">
        <f>D16*K16</f>
        <v>0</v>
      </c>
      <c r="M16" s="70"/>
      <c r="N16" s="18"/>
    </row>
    <row r="17" spans="1:14" s="71" customFormat="1" ht="15.6">
      <c r="A17" s="73">
        <v>2</v>
      </c>
      <c r="B17" s="64" t="s">
        <v>38</v>
      </c>
      <c r="C17" s="65"/>
      <c r="D17" s="65"/>
      <c r="E17" s="66">
        <f>+E18</f>
        <v>20</v>
      </c>
      <c r="F17" s="67">
        <f>+F18</f>
        <v>0</v>
      </c>
      <c r="G17" s="68">
        <f>+E17*F17</f>
        <v>0</v>
      </c>
      <c r="H17" s="66">
        <f>+H18</f>
        <v>20</v>
      </c>
      <c r="I17" s="69">
        <f>+I18</f>
        <v>0</v>
      </c>
      <c r="J17" s="68">
        <f>+H17*I17</f>
        <v>0</v>
      </c>
      <c r="K17" s="68">
        <f>+G17+J17</f>
        <v>0</v>
      </c>
      <c r="L17" s="68">
        <f ca="1">SUBTOTAL(9,L16:L20)</f>
        <v>0</v>
      </c>
      <c r="M17" s="70"/>
      <c r="N17" s="18"/>
    </row>
    <row r="18" spans="1:14" s="71" customFormat="1" ht="31.2">
      <c r="A18" s="8" t="s">
        <v>33</v>
      </c>
      <c r="B18" s="21" t="s">
        <v>51</v>
      </c>
      <c r="C18" s="10" t="s">
        <v>49</v>
      </c>
      <c r="D18" s="20">
        <v>0</v>
      </c>
      <c r="E18" s="7">
        <v>20</v>
      </c>
      <c r="F18" s="12"/>
      <c r="G18" s="13">
        <f t="shared" ref="G18" si="2">E18*F18</f>
        <v>0</v>
      </c>
      <c r="H18" s="7">
        <v>20</v>
      </c>
      <c r="I18" s="12"/>
      <c r="J18" s="14">
        <f t="shared" ref="J18" si="3">H18*I18</f>
        <v>0</v>
      </c>
      <c r="K18" s="15">
        <f>SUM(G18,J18,)</f>
        <v>0</v>
      </c>
      <c r="L18" s="16">
        <f>D18*K18</f>
        <v>0</v>
      </c>
      <c r="M18" s="70"/>
      <c r="N18" s="18"/>
    </row>
    <row r="19" spans="1:14" ht="15.6">
      <c r="A19" s="73">
        <v>3</v>
      </c>
      <c r="B19" s="74" t="s">
        <v>39</v>
      </c>
      <c r="C19" s="65"/>
      <c r="D19" s="65"/>
      <c r="E19" s="66">
        <f>+E20+E21+E22+E23+E24+E25+E26</f>
        <v>1980</v>
      </c>
      <c r="F19" s="67">
        <f>+F20+F21+F22+F23+F24+F25+F26</f>
        <v>0</v>
      </c>
      <c r="G19" s="68">
        <f>SUBTOTAL(9, G20:G26)</f>
        <v>0</v>
      </c>
      <c r="H19" s="66">
        <f>+H20+H21+H22+H23+H24+H25+H26</f>
        <v>1980</v>
      </c>
      <c r="I19" s="69">
        <f>+I20+I21+I22+I23+I24+I25+I26</f>
        <v>0</v>
      </c>
      <c r="J19" s="68">
        <f>+J20+J21+J22+J23+J24+J25+J26</f>
        <v>0</v>
      </c>
      <c r="K19" s="68">
        <f>+K20+K21+K22+K23+K24+K25+K26</f>
        <v>0</v>
      </c>
      <c r="L19" s="68">
        <f>SUBTOTAL(9, L20:L20)</f>
        <v>0</v>
      </c>
      <c r="M19" s="17"/>
      <c r="N19" s="18"/>
    </row>
    <row r="20" spans="1:14" ht="31.2">
      <c r="A20" s="8">
        <v>3.1</v>
      </c>
      <c r="B20" s="9" t="s">
        <v>40</v>
      </c>
      <c r="C20" s="10" t="s">
        <v>37</v>
      </c>
      <c r="D20" s="20">
        <v>0</v>
      </c>
      <c r="E20" s="11">
        <v>360</v>
      </c>
      <c r="F20" s="12"/>
      <c r="G20" s="13">
        <f>E20*F20</f>
        <v>0</v>
      </c>
      <c r="H20" s="11">
        <v>360</v>
      </c>
      <c r="I20" s="12"/>
      <c r="J20" s="14">
        <f>H20*I20</f>
        <v>0</v>
      </c>
      <c r="K20" s="15">
        <f>SUM(G20,J20,)</f>
        <v>0</v>
      </c>
      <c r="L20" s="16">
        <f t="shared" ref="L20:L26" si="4">D20*K20</f>
        <v>0</v>
      </c>
      <c r="M20" s="17"/>
      <c r="N20" s="18"/>
    </row>
    <row r="21" spans="1:14" ht="31.2">
      <c r="A21" s="8">
        <v>3.2</v>
      </c>
      <c r="B21" s="75" t="s">
        <v>41</v>
      </c>
      <c r="C21" s="10" t="s">
        <v>37</v>
      </c>
      <c r="D21" s="20">
        <v>0</v>
      </c>
      <c r="E21" s="11">
        <v>360</v>
      </c>
      <c r="F21" s="12"/>
      <c r="G21" s="13">
        <f>E21*F21</f>
        <v>0</v>
      </c>
      <c r="H21" s="11">
        <v>360</v>
      </c>
      <c r="I21" s="12"/>
      <c r="J21" s="14">
        <f>H21*I21</f>
        <v>0</v>
      </c>
      <c r="K21" s="15">
        <f t="shared" ref="K21:K26" si="5">SUM(G21,J21,)</f>
        <v>0</v>
      </c>
      <c r="L21" s="16">
        <f t="shared" si="4"/>
        <v>0</v>
      </c>
      <c r="M21" s="18"/>
      <c r="N21" s="18"/>
    </row>
    <row r="22" spans="1:14" ht="31.2">
      <c r="A22" s="8">
        <v>3.3</v>
      </c>
      <c r="B22" s="75" t="s">
        <v>42</v>
      </c>
      <c r="C22" s="10" t="s">
        <v>37</v>
      </c>
      <c r="D22" s="20">
        <v>0</v>
      </c>
      <c r="E22" s="11">
        <v>360</v>
      </c>
      <c r="F22" s="12"/>
      <c r="G22" s="13">
        <f t="shared" ref="G22:G25" si="6">E22*F22</f>
        <v>0</v>
      </c>
      <c r="H22" s="11">
        <v>360</v>
      </c>
      <c r="I22" s="12"/>
      <c r="J22" s="14">
        <f t="shared" ref="J22:J25" si="7">H22*I22</f>
        <v>0</v>
      </c>
      <c r="K22" s="15">
        <f t="shared" si="5"/>
        <v>0</v>
      </c>
      <c r="L22" s="16">
        <f t="shared" si="4"/>
        <v>0</v>
      </c>
      <c r="M22" s="18"/>
      <c r="N22" s="18"/>
    </row>
    <row r="23" spans="1:14" ht="31.2">
      <c r="A23" s="8">
        <v>3.4</v>
      </c>
      <c r="B23" s="75" t="s">
        <v>43</v>
      </c>
      <c r="C23" s="10" t="s">
        <v>37</v>
      </c>
      <c r="D23" s="20">
        <v>0</v>
      </c>
      <c r="E23" s="11">
        <v>360</v>
      </c>
      <c r="F23" s="12"/>
      <c r="G23" s="13">
        <f t="shared" si="6"/>
        <v>0</v>
      </c>
      <c r="H23" s="11">
        <v>360</v>
      </c>
      <c r="I23" s="12"/>
      <c r="J23" s="14">
        <f t="shared" si="7"/>
        <v>0</v>
      </c>
      <c r="K23" s="15">
        <f t="shared" si="5"/>
        <v>0</v>
      </c>
      <c r="L23" s="16">
        <f t="shared" si="4"/>
        <v>0</v>
      </c>
      <c r="M23" s="18"/>
      <c r="N23" s="18"/>
    </row>
    <row r="24" spans="1:14" ht="31.2">
      <c r="A24" s="8">
        <v>3.5</v>
      </c>
      <c r="B24" s="75" t="s">
        <v>44</v>
      </c>
      <c r="C24" s="10" t="s">
        <v>37</v>
      </c>
      <c r="D24" s="20">
        <v>0</v>
      </c>
      <c r="E24" s="11">
        <v>180</v>
      </c>
      <c r="F24" s="12"/>
      <c r="G24" s="13">
        <f t="shared" si="6"/>
        <v>0</v>
      </c>
      <c r="H24" s="11">
        <v>180</v>
      </c>
      <c r="I24" s="12"/>
      <c r="J24" s="14">
        <f t="shared" si="7"/>
        <v>0</v>
      </c>
      <c r="K24" s="15">
        <f t="shared" si="5"/>
        <v>0</v>
      </c>
      <c r="L24" s="16">
        <f t="shared" si="4"/>
        <v>0</v>
      </c>
      <c r="M24" s="18"/>
      <c r="N24" s="18"/>
    </row>
    <row r="25" spans="1:14" ht="31.2">
      <c r="A25" s="8">
        <v>3.6</v>
      </c>
      <c r="B25" s="75" t="s">
        <v>45</v>
      </c>
      <c r="C25" s="10" t="s">
        <v>37</v>
      </c>
      <c r="D25" s="20">
        <v>0</v>
      </c>
      <c r="E25" s="11">
        <v>180</v>
      </c>
      <c r="F25" s="12"/>
      <c r="G25" s="13">
        <f t="shared" si="6"/>
        <v>0</v>
      </c>
      <c r="H25" s="11">
        <v>180</v>
      </c>
      <c r="I25" s="12"/>
      <c r="J25" s="14">
        <f t="shared" si="7"/>
        <v>0</v>
      </c>
      <c r="K25" s="15">
        <f t="shared" si="5"/>
        <v>0</v>
      </c>
      <c r="L25" s="16">
        <f t="shared" si="4"/>
        <v>0</v>
      </c>
      <c r="M25" s="18"/>
      <c r="N25" s="18"/>
    </row>
    <row r="26" spans="1:14" ht="31.2">
      <c r="A26" s="8">
        <v>3.7</v>
      </c>
      <c r="B26" s="75" t="s">
        <v>46</v>
      </c>
      <c r="C26" s="10" t="s">
        <v>37</v>
      </c>
      <c r="D26" s="20">
        <v>0</v>
      </c>
      <c r="E26" s="11">
        <v>180</v>
      </c>
      <c r="F26" s="12"/>
      <c r="G26" s="13">
        <f>E26*F26</f>
        <v>0</v>
      </c>
      <c r="H26" s="11">
        <v>180</v>
      </c>
      <c r="I26" s="12"/>
      <c r="J26" s="14">
        <f>H26*I26</f>
        <v>0</v>
      </c>
      <c r="K26" s="15">
        <f t="shared" si="5"/>
        <v>0</v>
      </c>
      <c r="L26" s="16">
        <f t="shared" si="4"/>
        <v>0</v>
      </c>
      <c r="M26" s="18"/>
      <c r="N26" s="18"/>
    </row>
    <row r="27" spans="1:14" ht="15.6">
      <c r="A27" s="63">
        <v>4</v>
      </c>
      <c r="B27" s="76" t="s">
        <v>47</v>
      </c>
      <c r="C27" s="77"/>
      <c r="D27" s="77"/>
      <c r="E27" s="78">
        <f>+E28</f>
        <v>100</v>
      </c>
      <c r="F27" s="67">
        <f>+F28</f>
        <v>0</v>
      </c>
      <c r="G27" s="68">
        <f>SUBTOTAL(9,G28:G28)</f>
        <v>0</v>
      </c>
      <c r="H27" s="78">
        <f>+H28</f>
        <v>100</v>
      </c>
      <c r="I27" s="69">
        <f>+I28</f>
        <v>0</v>
      </c>
      <c r="J27" s="68">
        <f>SUBTOTAL(9,J28:J28)</f>
        <v>0</v>
      </c>
      <c r="K27" s="68">
        <f>SUBTOTAL(9,K28:K28)</f>
        <v>0</v>
      </c>
      <c r="L27" s="68">
        <f>SUBTOTAL(9,L28:L28)</f>
        <v>0</v>
      </c>
      <c r="M27" s="18"/>
      <c r="N27" s="18"/>
    </row>
    <row r="28" spans="1:14" ht="46.8">
      <c r="A28" s="8">
        <v>4.0999999999999996</v>
      </c>
      <c r="B28" s="75" t="s">
        <v>48</v>
      </c>
      <c r="C28" s="10" t="s">
        <v>37</v>
      </c>
      <c r="D28" s="20">
        <v>0</v>
      </c>
      <c r="E28" s="7">
        <v>100</v>
      </c>
      <c r="F28" s="12"/>
      <c r="G28" s="13">
        <f t="shared" ref="G28" si="8">E28*F28</f>
        <v>0</v>
      </c>
      <c r="H28" s="7">
        <v>100</v>
      </c>
      <c r="I28" s="12"/>
      <c r="J28" s="14">
        <f>H28*I28</f>
        <v>0</v>
      </c>
      <c r="K28" s="15">
        <f>SUM(G28,J28,)</f>
        <v>0</v>
      </c>
      <c r="L28" s="16">
        <f>D28*K28</f>
        <v>0</v>
      </c>
      <c r="M28" s="17"/>
      <c r="N28" s="18"/>
    </row>
    <row r="29" spans="1:14" ht="15.6">
      <c r="A29" s="8"/>
      <c r="B29" s="80" t="s">
        <v>53</v>
      </c>
      <c r="C29" s="10"/>
      <c r="D29" s="20"/>
      <c r="E29" s="7"/>
      <c r="F29" s="98"/>
      <c r="G29" s="99">
        <f>+G15+G17+G19+G27</f>
        <v>0</v>
      </c>
      <c r="H29" s="100"/>
      <c r="I29" s="98"/>
      <c r="J29" s="99">
        <f>+J15+J17+J19+J27</f>
        <v>0</v>
      </c>
      <c r="K29" s="99">
        <f>+K15+K17+K19+K27</f>
        <v>0</v>
      </c>
      <c r="L29" s="101"/>
      <c r="M29" s="17"/>
      <c r="N29" s="18"/>
    </row>
    <row r="30" spans="1:14" ht="15.6">
      <c r="A30" s="79"/>
      <c r="B30" s="80" t="s">
        <v>2</v>
      </c>
      <c r="C30" s="81"/>
      <c r="D30" s="81"/>
      <c r="E30" s="82"/>
      <c r="F30" s="83"/>
      <c r="G30" s="84">
        <f>G29*0.15</f>
        <v>0</v>
      </c>
      <c r="H30" s="85"/>
      <c r="I30" s="86"/>
      <c r="J30" s="84">
        <f>J29*0.15</f>
        <v>0</v>
      </c>
      <c r="K30" s="84">
        <f>K29*0.15</f>
        <v>0</v>
      </c>
      <c r="L30" s="87"/>
      <c r="M30" s="17"/>
      <c r="N30" s="18"/>
    </row>
    <row r="31" spans="1:14" ht="16.2" thickBot="1">
      <c r="A31" s="79"/>
      <c r="B31" s="80" t="s">
        <v>18</v>
      </c>
      <c r="C31" s="81"/>
      <c r="D31" s="81"/>
      <c r="E31" s="82"/>
      <c r="F31" s="83"/>
      <c r="G31" s="88">
        <f>+G30+G29</f>
        <v>0</v>
      </c>
      <c r="H31" s="85"/>
      <c r="I31" s="86"/>
      <c r="J31" s="88">
        <f>+J30+J29</f>
        <v>0</v>
      </c>
      <c r="K31" s="88">
        <f>+K30+K29</f>
        <v>0</v>
      </c>
      <c r="L31" s="89"/>
      <c r="M31" s="17"/>
      <c r="N31" s="18"/>
    </row>
    <row r="32" spans="1:14">
      <c r="A32" s="90"/>
      <c r="B32" s="91"/>
      <c r="C32" s="92"/>
      <c r="D32" s="92"/>
      <c r="E32" s="93"/>
      <c r="F32" s="39"/>
      <c r="G32" s="39"/>
      <c r="H32" s="39"/>
      <c r="I32" s="39"/>
      <c r="J32" s="39"/>
      <c r="K32" s="39"/>
      <c r="L32" s="39"/>
      <c r="M32" s="39"/>
      <c r="N32" s="39"/>
    </row>
    <row r="33" spans="1:14" ht="15" thickBot="1">
      <c r="A33" s="90"/>
      <c r="B33" s="39"/>
      <c r="C33" s="92"/>
      <c r="D33" s="92"/>
      <c r="E33" s="93"/>
      <c r="F33" s="39"/>
      <c r="G33" s="39"/>
      <c r="H33" s="39"/>
      <c r="I33" s="39"/>
      <c r="J33" s="39"/>
      <c r="K33" s="39"/>
      <c r="L33" s="39"/>
      <c r="M33" s="39"/>
      <c r="N33" s="39"/>
    </row>
    <row r="34" spans="1:14" ht="37.049999999999997" customHeight="1">
      <c r="A34" s="90"/>
      <c r="B34" s="118" t="s">
        <v>25</v>
      </c>
      <c r="C34" s="121"/>
      <c r="D34" s="121"/>
      <c r="E34" s="121"/>
      <c r="F34" s="121"/>
      <c r="G34" s="121"/>
      <c r="H34" s="121"/>
      <c r="I34" s="121"/>
      <c r="J34" s="39"/>
      <c r="K34" s="39"/>
      <c r="L34" s="39"/>
      <c r="M34" s="39"/>
      <c r="N34" s="39"/>
    </row>
    <row r="35" spans="1:14" ht="17.55" customHeight="1">
      <c r="A35" s="90"/>
      <c r="B35" s="119"/>
      <c r="C35" s="122" t="s">
        <v>19</v>
      </c>
      <c r="D35" s="122"/>
      <c r="E35" s="122"/>
      <c r="F35" s="122"/>
      <c r="G35" s="123" t="s">
        <v>21</v>
      </c>
      <c r="H35" s="123"/>
      <c r="I35" s="123"/>
      <c r="J35" s="39"/>
      <c r="K35" s="39"/>
      <c r="L35" s="39"/>
      <c r="M35" s="39"/>
      <c r="N35" s="39"/>
    </row>
    <row r="36" spans="1:14" ht="48" customHeight="1">
      <c r="A36" s="90"/>
      <c r="B36" s="119"/>
      <c r="C36" s="124"/>
      <c r="D36" s="124"/>
      <c r="E36" s="124"/>
      <c r="F36" s="124"/>
      <c r="G36" s="125"/>
      <c r="H36" s="125"/>
      <c r="I36" s="125"/>
      <c r="J36" s="39"/>
      <c r="K36" s="39"/>
      <c r="L36" s="39"/>
      <c r="M36" s="39"/>
      <c r="N36" s="39"/>
    </row>
    <row r="37" spans="1:14" ht="19.2" customHeight="1" thickBot="1">
      <c r="A37" s="90"/>
      <c r="B37" s="120"/>
      <c r="C37" s="122" t="s">
        <v>28</v>
      </c>
      <c r="D37" s="122"/>
      <c r="E37" s="122"/>
      <c r="F37" s="122"/>
      <c r="G37" s="126" t="s">
        <v>20</v>
      </c>
      <c r="H37" s="126"/>
      <c r="I37" s="126"/>
      <c r="J37" s="39"/>
      <c r="K37" s="39"/>
      <c r="L37" s="39"/>
      <c r="M37" s="39"/>
      <c r="N37" s="39"/>
    </row>
    <row r="38" spans="1:14">
      <c r="A38" s="90"/>
      <c r="B38" s="39"/>
      <c r="C38" s="92"/>
      <c r="D38" s="92"/>
      <c r="E38" s="93"/>
      <c r="F38" s="39"/>
      <c r="G38" s="39"/>
      <c r="H38" s="39"/>
      <c r="I38" s="39"/>
      <c r="J38" s="39"/>
      <c r="K38" s="39"/>
      <c r="L38" s="39"/>
      <c r="M38" s="39"/>
      <c r="N38" s="39"/>
    </row>
    <row r="39" spans="1:14">
      <c r="A39" s="90"/>
      <c r="B39" s="39"/>
      <c r="C39" s="92"/>
      <c r="D39" s="92"/>
      <c r="E39" s="93"/>
      <c r="F39" s="39"/>
      <c r="G39" s="39"/>
      <c r="H39" s="39"/>
      <c r="I39" s="39"/>
      <c r="J39" s="39"/>
      <c r="K39" s="39"/>
      <c r="L39" s="39"/>
      <c r="M39" s="39"/>
      <c r="N39" s="39"/>
    </row>
  </sheetData>
  <sheetProtection formatCells="0" formatColumns="0" formatRows="0" insertRows="0" deleteRows="0"/>
  <protectedRanges>
    <protectedRange sqref="C34:D36 G34:H37" name="Range7"/>
    <protectedRange sqref="M15:N31" name="Range6"/>
    <protectedRange sqref="H15:I15 I16:I29" name="Range4"/>
    <protectedRange sqref="C17:F17 A15:B18 D18:F18 D16:F16 C15:F15 A19:F28 H16:H29 C29:F29 A29" name="Range3"/>
    <protectedRange sqref="B3:B5" name="Range1"/>
  </protectedRanges>
  <mergeCells count="11">
    <mergeCell ref="C37:F37"/>
    <mergeCell ref="G37:I37"/>
    <mergeCell ref="E13:G13"/>
    <mergeCell ref="H13:J13"/>
    <mergeCell ref="B34:B37"/>
    <mergeCell ref="C34:F34"/>
    <mergeCell ref="G34:I34"/>
    <mergeCell ref="C35:F35"/>
    <mergeCell ref="G35:I35"/>
    <mergeCell ref="C36:F36"/>
    <mergeCell ref="G36:I36"/>
  </mergeCells>
  <dataValidations count="1">
    <dataValidation type="decimal" operator="greaterThanOrEqual" allowBlank="1" showInputMessage="1" showErrorMessage="1" sqref="E28:F29 H28:I29 E15:F26 H15:I26" xr:uid="{7E187533-892A-D14A-ABB0-2F760A0AFB67}">
      <formula1>0</formula1>
    </dataValidation>
  </dataValidations>
  <pageMargins left="0.70866141732283472" right="0.70866141732283472" top="0.74803149606299213" bottom="0.74803149606299213" header="0.31496062992125984" footer="0.31496062992125984"/>
  <pageSetup paperSize="8" scale="56" fitToHeight="4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4</vt:i4>
      </vt:variant>
    </vt:vector>
  </HeadingPairs>
  <TitlesOfParts>
    <vt:vector size="6" baseType="lpstr">
      <vt:lpstr>Pricing schedule -1 </vt:lpstr>
      <vt:lpstr>Pricing schedule optional -02</vt:lpstr>
      <vt:lpstr>'Pricing schedule -1 '!Print_Area</vt:lpstr>
      <vt:lpstr>'Pricing schedule optional -02'!Print_Area</vt:lpstr>
      <vt:lpstr>'Pricing schedule -1 '!Print_Titles</vt:lpstr>
      <vt:lpstr>'Pricing schedule optional -02'!Print_Titles</vt:lpstr>
    </vt:vector>
  </TitlesOfParts>
  <Company>Toshiba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Willie Needham</dc:creator>
  <cp:lastModifiedBy>Emmah Mmatli</cp:lastModifiedBy>
  <cp:lastPrinted>2020-07-02T18:44:36Z</cp:lastPrinted>
  <dcterms:created xsi:type="dcterms:W3CDTF">2017-06-15T23:28:53Z</dcterms:created>
  <dcterms:modified xsi:type="dcterms:W3CDTF">2022-06-28T12:48:51Z</dcterms:modified>
</cp:coreProperties>
</file>