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dward\Desktop\"/>
    </mc:Choice>
  </mc:AlternateContent>
  <xr:revisionPtr revIDLastSave="0" documentId="8_{CB9109EC-96A4-49B2-99A1-BAC633E8A965}" xr6:coauthVersionLast="47" xr6:coauthVersionMax="47" xr10:uidLastSave="{00000000-0000-0000-0000-000000000000}"/>
  <bookViews>
    <workbookView xWindow="-120" yWindow="-120" windowWidth="20730" windowHeight="11040" tabRatio="995" activeTab="3" xr2:uid="{00000000-000D-0000-FFFF-FFFF00000000}"/>
  </bookViews>
  <sheets>
    <sheet name="Summary" sheetId="4" r:id="rId1"/>
    <sheet name="Pricing Assumptions" sheetId="7" r:id="rId2"/>
    <sheet name="P&amp;G" sheetId="3" r:id="rId3"/>
    <sheet name="Alterations" sheetId="6" r:id="rId4"/>
    <sheet name="cctv" sheetId="8" r:id="rId5"/>
    <sheet name="Sheet1" sheetId="9" r:id="rId6"/>
  </sheets>
  <externalReferences>
    <externalReference r:id="rId7"/>
  </externalReferences>
  <definedNames>
    <definedName name="_xlnm.Print_Area" localSheetId="3">Alterations!$A$1:$G$41</definedName>
    <definedName name="_xlnm.Print_Area" localSheetId="4">cctv!$A$1:$J$54</definedName>
    <definedName name="_xlnm.Print_Area" localSheetId="2">'P&amp;G'!$A$1:$G$38</definedName>
    <definedName name="_xlnm.Print_Area" localSheetId="1">'Pricing Assumptions'!$A$1:$E$19</definedName>
    <definedName name="_xlnm.Print_Area" localSheetId="0">Summary!$A$1:$C$27</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6" l="1"/>
  <c r="H37" i="8"/>
  <c r="I37" i="8"/>
  <c r="J37" i="8"/>
  <c r="H39" i="8"/>
  <c r="J39" i="8" s="1"/>
  <c r="I39" i="8"/>
  <c r="H41" i="8"/>
  <c r="J41" i="8" s="1"/>
  <c r="I41" i="8"/>
  <c r="H43" i="8"/>
  <c r="I43" i="8"/>
  <c r="J43" i="8" s="1"/>
  <c r="H45" i="8"/>
  <c r="J45" i="8" s="1"/>
  <c r="I45" i="8"/>
  <c r="H47" i="8"/>
  <c r="I47" i="8"/>
  <c r="J47" i="8" s="1"/>
  <c r="H49" i="8"/>
  <c r="J49" i="8" s="1"/>
  <c r="I49" i="8"/>
  <c r="H52" i="8"/>
  <c r="I52" i="8"/>
  <c r="H51" i="8"/>
  <c r="I51" i="8"/>
  <c r="H33" i="8"/>
  <c r="I33" i="8"/>
  <c r="H14" i="8"/>
  <c r="I14" i="8"/>
  <c r="H15" i="8"/>
  <c r="I15" i="8"/>
  <c r="H16" i="8"/>
  <c r="I16" i="8"/>
  <c r="H17" i="8"/>
  <c r="I17" i="8"/>
  <c r="H18" i="8"/>
  <c r="I18" i="8"/>
  <c r="H19" i="8"/>
  <c r="I19" i="8"/>
  <c r="H20" i="8"/>
  <c r="I20" i="8"/>
  <c r="H21" i="8"/>
  <c r="I21" i="8"/>
  <c r="H22" i="8"/>
  <c r="I22" i="8"/>
  <c r="H23" i="8"/>
  <c r="I23" i="8"/>
  <c r="H24" i="8"/>
  <c r="I24" i="8"/>
  <c r="H25" i="8"/>
  <c r="I25" i="8"/>
  <c r="H26" i="8"/>
  <c r="I26" i="8"/>
  <c r="H27" i="8"/>
  <c r="I27" i="8"/>
  <c r="H28" i="8"/>
  <c r="I28" i="8"/>
  <c r="H29" i="8"/>
  <c r="I29" i="8"/>
  <c r="H30" i="8"/>
  <c r="I30" i="8"/>
  <c r="H31" i="8"/>
  <c r="I31" i="8"/>
  <c r="H32" i="8"/>
  <c r="I32" i="8"/>
  <c r="H13" i="8"/>
  <c r="I13" i="8"/>
  <c r="J29" i="8" l="1"/>
  <c r="J33" i="8"/>
  <c r="J52" i="8"/>
  <c r="J18" i="8"/>
  <c r="J26" i="8"/>
  <c r="J51" i="8"/>
  <c r="XFD51" i="8" s="1"/>
  <c r="XFD52" i="8" s="1"/>
  <c r="J19" i="8"/>
  <c r="J27" i="8"/>
  <c r="J21" i="8"/>
  <c r="J24" i="8"/>
  <c r="J22" i="8"/>
  <c r="J17" i="8"/>
  <c r="J32" i="8"/>
  <c r="J30" i="8"/>
  <c r="J25" i="8"/>
  <c r="J16" i="8"/>
  <c r="J14" i="8"/>
  <c r="J31" i="8"/>
  <c r="J28" i="8"/>
  <c r="J23" i="8"/>
  <c r="J20" i="8"/>
  <c r="J15" i="8"/>
  <c r="J13" i="8"/>
  <c r="C10" i="4" l="1"/>
  <c r="J54" i="8" l="1"/>
  <c r="C14" i="4" s="1"/>
  <c r="G38" i="6"/>
  <c r="A3" i="8"/>
  <c r="A3" i="6"/>
  <c r="A3" i="3"/>
  <c r="A1" i="8"/>
  <c r="A1" i="6"/>
  <c r="A1" i="3"/>
  <c r="G41" i="6" l="1"/>
  <c r="C12" i="4" s="1"/>
  <c r="B10" i="4"/>
  <c r="B14" i="4"/>
  <c r="B12" i="4"/>
  <c r="H26" i="7"/>
  <c r="H25" i="7"/>
  <c r="H28" i="7" s="1"/>
  <c r="H19" i="7"/>
  <c r="J18" i="7"/>
  <c r="C23" i="4" l="1"/>
  <c r="C25" i="4" l="1"/>
  <c r="C27" i="4" s="1"/>
</calcChain>
</file>

<file path=xl/sharedStrings.xml><?xml version="1.0" encoding="utf-8"?>
<sst xmlns="http://schemas.openxmlformats.org/spreadsheetml/2006/main" count="396" uniqueCount="175">
  <si>
    <t>PAGE</t>
  </si>
  <si>
    <t>ITEM</t>
  </si>
  <si>
    <t>DESCRIPTION</t>
  </si>
  <si>
    <t>UOM</t>
  </si>
  <si>
    <t>QTY</t>
  </si>
  <si>
    <t>RATE</t>
  </si>
  <si>
    <t>AMOUNT</t>
  </si>
  <si>
    <t>1</t>
  </si>
  <si>
    <t>B</t>
  </si>
  <si>
    <t>H</t>
  </si>
  <si>
    <t>A</t>
  </si>
  <si>
    <t>C</t>
  </si>
  <si>
    <t>D</t>
  </si>
  <si>
    <t>2</t>
  </si>
  <si>
    <t>3</t>
  </si>
  <si>
    <t>SUPPLEMENTARY PREAMBLES</t>
  </si>
  <si>
    <t>Note</t>
  </si>
  <si>
    <t>The contractor's price for all items throughout these schedule of quantities must take account of and include for all of the obligations, requirements and specifications given.</t>
  </si>
  <si>
    <t>Any items left unpriced shall be deemed to be covered by rates and prices elsewhere incorporated throughout these schedule of quantities.  Rates are to be priced gross including profit.</t>
  </si>
  <si>
    <t>Water will be supplied by the 'client' for the duration of the project</t>
  </si>
  <si>
    <t>Electricity will be supplied by the 'client' for the duration of the project</t>
  </si>
  <si>
    <t xml:space="preserve">Contractor to provide a full risk assessment, programme of works and methodology prior to the commencment of work. </t>
  </si>
  <si>
    <t>The awarded contractor is deemed to provided a 2 years workmanship guarantee as well as a 10 year product guarantee from a reputible supplier/manufacturer.</t>
  </si>
  <si>
    <t>Contractor to allow for site establishment</t>
  </si>
  <si>
    <t>item</t>
  </si>
  <si>
    <t>Contractor to suppy ablution facilities for all the contractors work force</t>
  </si>
  <si>
    <t>The contractor to do a full Inspection of adjoining properties  A full photographic survey must be done by the contractor of adjoining premises, this must be handed over to the 'client' prior to construction.</t>
  </si>
  <si>
    <t>Contractor to make allowance for storage container/containers. An area will be indicated by the client prior to comencement of the works.</t>
  </si>
  <si>
    <t>Contractor to allow for a full Health and Safety file, including all necessary site inspection meetings where required (project specific to this project in mention)</t>
  </si>
  <si>
    <t>Contractor to make allowance for hoarding off areas where rubble is to be removed.</t>
  </si>
  <si>
    <t>Contractor to allow for signage where needed.</t>
  </si>
  <si>
    <t>Contractor to allow for rubble removal, including all necessary shoots and skips etc</t>
  </si>
  <si>
    <t>TOTAL CARRIED TO SUMMARY</t>
  </si>
  <si>
    <t>Contractor is liable for the remeasuring of the areas.</t>
  </si>
  <si>
    <t>Contractor to allow for Full time site supervision for the duration of the project for the standard working hours of 'Freedom Park' unless otherwise stated.</t>
  </si>
  <si>
    <t>Purchase of Original  JBCC® Minor Works Agreement: Edition 5.2 May 2018</t>
  </si>
  <si>
    <t>The JBCC General Preliminaries (May 2018)
published by the Joint Building Contracts
Committee for use with the JBCC Minor Works
Agreement (Edition 5.2 - May 2018) shall be
deemed to be incorporated in these bills of
quantities, amended as hereinafter described</t>
  </si>
  <si>
    <t>The contractor is deemed to have referred to the
abovementioned documents for the full intent and
meaning of each clause</t>
  </si>
  <si>
    <t>BUILDING AGREEMENT</t>
  </si>
  <si>
    <t>PREAMBLES FOR TRADES AND PRELIMINARIES</t>
  </si>
  <si>
    <t>CLIENT:</t>
  </si>
  <si>
    <t>PROJECT:</t>
  </si>
  <si>
    <t>Item 
No.</t>
  </si>
  <si>
    <t>SUB TOTAL</t>
  </si>
  <si>
    <t>SUB TOTAL (EXCL VAT)</t>
  </si>
  <si>
    <t>ADD 15% VAT</t>
  </si>
  <si>
    <t>TOTAL TENDER VALUE OFFERED</t>
  </si>
  <si>
    <t>FINAL SUMMARY PAGE</t>
  </si>
  <si>
    <t>I</t>
  </si>
  <si>
    <t>E</t>
  </si>
  <si>
    <t>F</t>
  </si>
  <si>
    <t>G</t>
  </si>
  <si>
    <t>J</t>
  </si>
  <si>
    <t>PRELIMINARIES AND GENERALS</t>
  </si>
  <si>
    <t>m</t>
  </si>
  <si>
    <t xml:space="preserve">Before pricing this schedule, Tenderers are advised to study "The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 </t>
  </si>
  <si>
    <t xml:space="preserve">"The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 </t>
  </si>
  <si>
    <t>PRICING ASSUMPTIONS</t>
  </si>
  <si>
    <t>The Bills of Quantities have been drawn up in accordance with the Standard System of Measuring Building Work Seventh Edition (Revised 2015)" published by the South African Association of Quantity Surveyors</t>
  </si>
  <si>
    <t>Descriptions in the Bills of Quantities are abbreviated and comply generally with those in the "General Preambles for Trades 2017"</t>
  </si>
  <si>
    <t>Unless otherwise stated, items are measured net in accordance with the drawings and no allowance is made for waste The tenderer's price or rate shall allow for such waste where deemed necessary</t>
  </si>
  <si>
    <t>The prices and rates to be inserted in the Bills of Quantities are to be the full inclusive prices for the work described under the several items. Such prices and rates shall cover all costs and expenses that may be required in and for the execution of the work described and shall cover the cost of all general risks, liabilities and obligations set forth or implied in the documents on which the tender is based as well as overhead charges and profit. Reasonable prices shall be inserted as these will be used as a basis for assessment of payment for additional work that may have to be carried out</t>
  </si>
  <si>
    <t>A price or rate is to be entered against each item in the Bills of Quantities whether the quantities are stated or not. An item against which no price is entered will be considered to be covered by the other prices or rates in the Bill</t>
  </si>
  <si>
    <t>The units of measurement described in the Bills of Quantities are metric units. Abbreviations which may be used in these Bills of Quantities are as follows:</t>
  </si>
  <si>
    <t>4</t>
  </si>
  <si>
    <t xml:space="preserve">mm = millimeter                                                      
m2 = square meter                                       
km = kilometer                                              
kg = kilogram                                                  
l = litre                                                               
MN = meganewton                                     
kW = kilowatt                                                
No. = number                                               
PC Sum = Prime Cost Sum                       </t>
  </si>
  <si>
    <t>m = meter           
m3 = cubic meter
h = hour
t = ton
kl = kilolitre
MPa = megapascal
% = percent
sum = lump sum
Prov Sum = Provisional Sum</t>
  </si>
  <si>
    <t>The agreement is based on the JBCC© Minor Works Agreement, prepared by the Joint Building Contracts Committee, Edition 5.2, May 2018</t>
  </si>
  <si>
    <t>The JBCC Minor Works Agreement contract data form an integral part of this agreement</t>
  </si>
  <si>
    <t>All contractors work force must at all times wear a reflector vest representing the company name as well as the individuals name card prior to being on site and will comply to the rules and rugulations by the Freedom Park.</t>
  </si>
  <si>
    <t>View site:</t>
  </si>
  <si>
    <t xml:space="preserve">Before submitting his tender, the Contractor shall visit the site and satisfy himself as to the nature and extent of the work to be done and the value of the materials contained in the buildings or portions of the buildings to be demolished. </t>
  </si>
  <si>
    <t>No claim for any variations of the contract sum in
respect of the nature and extent of the work or of inferior or damaged materials will be entertained</t>
  </si>
  <si>
    <t>Old materials to become property of the Contractor:</t>
  </si>
  <si>
    <t>Old materials to be carted away:</t>
  </si>
  <si>
    <t xml:space="preserve">Old materials from alterations, except where described as to be re-used or handed over, become the property of the Contractor, who must allow credit for same in the last item of the "Alterations" trade
</t>
  </si>
  <si>
    <t>Old materials to be re-used:</t>
  </si>
  <si>
    <t xml:space="preserve">Old materials from the alterations, except where
described as to be re-used or handed over, as well as all rubbish, etc must be regularly carted from the site and not be allowed to accumulate on or around the site
</t>
  </si>
  <si>
    <t>Handing over of materials:</t>
  </si>
  <si>
    <t xml:space="preserve">None of the old materials are to be used for new work, except where specifically described as being set aside for re-use
</t>
  </si>
  <si>
    <t>Where certain materials or articles from demolitions or alterations are described as to be "handed over to the Employer", it shall be taken to mean "handed over by the Contractor to the Principal Agent" and such materials or articles shall be properly stored by the Contractor until handing over thereof and shall include all necessary transport</t>
  </si>
  <si>
    <t>The Contractor must obtain an official receipt from the Principal Agent listing the materials or articles and dates of handing over</t>
  </si>
  <si>
    <t>Explosives:</t>
  </si>
  <si>
    <t xml:space="preserve">Should the Contractor fail to submit the receipt when requested to do so, it shall be deemed that the materials or articles are still in his possession and he will be held liable to the Employer for the full replacement value thereof, which amount will be deducted from any monies due to the Contractor
</t>
  </si>
  <si>
    <t>General:</t>
  </si>
  <si>
    <t xml:space="preserve">No explosives whatsoever may be used for demolition purposes, unless otherwise stated
</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</si>
  <si>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</si>
  <si>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 xml:space="preserve">The Contractor will be required to take all dimensions affecting the works on the site and will be held solely responsible for the accuracy of all such dimensions where used in the manufacture of new items
</t>
  </si>
  <si>
    <t>REMOVAL OF EXISTING WORK</t>
  </si>
  <si>
    <t>The following "Supplementary Preambles" are
incorporated in this bill to satisfy the requirements of the project and shall take precedence over the provisions of the said General Preambles</t>
  </si>
  <si>
    <t>PREAMBLES</t>
  </si>
  <si>
    <t>BILL No. 01: PRELIMINARIES AND GENERAL</t>
  </si>
  <si>
    <t>FREEDOM PARK HERITAGE SITE &amp; MUSEUM</t>
  </si>
  <si>
    <t>K</t>
  </si>
  <si>
    <t>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t>
  </si>
  <si>
    <t>Contractor to allow for Insurances</t>
  </si>
  <si>
    <t>Taking up and removing floor coverings, etc from
screeded floors:</t>
  </si>
  <si>
    <t>7</t>
  </si>
  <si>
    <t>ADD CONTIGENCIES OF R100 000</t>
  </si>
  <si>
    <t>no</t>
  </si>
  <si>
    <t>70 junction boxes</t>
  </si>
  <si>
    <t>30x 500 meters cat5 cable</t>
  </si>
  <si>
    <t xml:space="preserve">25mm PVC pipes </t>
  </si>
  <si>
    <t>2mm saddles</t>
  </si>
  <si>
    <t>25mm couplings</t>
  </si>
  <si>
    <t>25 x 40mm trunking</t>
  </si>
  <si>
    <t>24 port POE network switches</t>
  </si>
  <si>
    <t>16 port POE network switches</t>
  </si>
  <si>
    <t xml:space="preserve">8 port POE network switches </t>
  </si>
  <si>
    <t>12 volt solar panels</t>
  </si>
  <si>
    <t>Batteries</t>
  </si>
  <si>
    <t>Solar-Prod MPPT Charge Controller</t>
  </si>
  <si>
    <t>Long range nano stations</t>
  </si>
  <si>
    <t>PTZ cameras</t>
  </si>
  <si>
    <t>2.8mm 4MP IP dome cameras</t>
  </si>
  <si>
    <t>2.8mm 4MP IP bullet cameras</t>
  </si>
  <si>
    <t>2.8mm to 12 IP bullet cameras</t>
  </si>
  <si>
    <t>8TB hardrives</t>
  </si>
  <si>
    <t>64 channel NVR</t>
  </si>
  <si>
    <t>5</t>
  </si>
  <si>
    <t>6</t>
  </si>
  <si>
    <t>8</t>
  </si>
  <si>
    <t>9</t>
  </si>
  <si>
    <t>10</t>
  </si>
  <si>
    <t>11</t>
  </si>
  <si>
    <t>12</t>
  </si>
  <si>
    <t>13</t>
  </si>
  <si>
    <t>14</t>
  </si>
  <si>
    <t>15</t>
  </si>
  <si>
    <t>16</t>
  </si>
  <si>
    <t>17</t>
  </si>
  <si>
    <t>18</t>
  </si>
  <si>
    <t>19</t>
  </si>
  <si>
    <t>20</t>
  </si>
  <si>
    <t>APPOINTMENT OF SERVICE PROVIDER TO PROVIDE SERVICES OF SUPPLY, DELIVERY, WIRING, INSTALLATION, CERTIFICATION AND MAINTENANCE OF CCTV SYSTEM</t>
  </si>
  <si>
    <t>SUPPLY, DELIVERY, WIRING, INSTALLATION, CERTIFICATION AND MAINTENANCE OF CCTV SYSTEM</t>
  </si>
  <si>
    <t>Supply, Delivery, Wiring, Installation, Certification and Maintenance of CCTV System</t>
  </si>
  <si>
    <t>SPECIALIST INSTALLATION</t>
  </si>
  <si>
    <t>MATERIAL RATE</t>
  </si>
  <si>
    <t>LABOUR RATE</t>
  </si>
  <si>
    <t>MATERIAL TOTAL</t>
  </si>
  <si>
    <t>LABOUR TOTAL</t>
  </si>
  <si>
    <t>TOTAL AMOUNT</t>
  </si>
  <si>
    <t>Network points</t>
  </si>
  <si>
    <t>21</t>
  </si>
  <si>
    <t>Sum</t>
  </si>
  <si>
    <t>Monthly maintenance for a period of 24 months</t>
  </si>
  <si>
    <t>months</t>
  </si>
  <si>
    <t>22</t>
  </si>
  <si>
    <t>23</t>
  </si>
  <si>
    <t>BILL No. 02: ALTERATIONS</t>
  </si>
  <si>
    <t>BILL No. 03: CCTV</t>
  </si>
  <si>
    <t>Testing, Licences, Training and Comissioning</t>
  </si>
  <si>
    <t>5 KM fiber cable for perimeter cameras, including all accessories i.e 90 x joints, 8000m micro duct ( 8/5 - 4 way ) ,3 x 48 fibre  patch panels, 1000m micro duct ( 8/5 - 1 way), 4 x 50mm galvinised pipes, 200 x patchleads</t>
  </si>
  <si>
    <t>24</t>
  </si>
  <si>
    <t>25</t>
  </si>
  <si>
    <t>26</t>
  </si>
  <si>
    <t>Biometric Take-On-Reader</t>
  </si>
  <si>
    <t>Supply, Delivery, Wiring, Installation, Certification and Maintenance of biometrics</t>
  </si>
  <si>
    <t>Biometric Reader</t>
  </si>
  <si>
    <t>Biometric -Dual Reader</t>
  </si>
  <si>
    <t>Access Controllers - Biometric</t>
  </si>
  <si>
    <t>Inbio160 Door Controller 1 Door Fp &amp; Rf</t>
  </si>
  <si>
    <t>Access Control Pc</t>
  </si>
  <si>
    <t>Windows Based Pc I7 16gb Ram 512gb Ssd</t>
  </si>
  <si>
    <t>Management Software</t>
  </si>
  <si>
    <t>Biosecurity Cv Security 145 Doors</t>
  </si>
  <si>
    <t>Switches, Patch Panels</t>
  </si>
  <si>
    <t>24 Port Poe Switches</t>
  </si>
  <si>
    <t>Monitor</t>
  </si>
  <si>
    <t>Mecer Monitor Led 23.8" (1920x1080) Vga And</t>
  </si>
  <si>
    <t>Take -0n Reader</t>
  </si>
  <si>
    <t>27</t>
  </si>
  <si>
    <t>28</t>
  </si>
  <si>
    <t>Removal of existing cameras, cables, DVR/NVR, monitors, biometrics ,and any related equipment. Including Patch/make good any holes or damages caused by the removal of the old system,including all 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</si>
</sst>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0.00_);_(* \(#,##0.00\);_(* &quot;-&quot;??_);_(@_)"/>
    <numFmt numFmtId="166" formatCode="0_)"/>
    <numFmt numFmtId="167" formatCode="_-[$R-1C09]* #,##0.00_-;\-[$R-1C09]* #,##0.00_-;_-[$R-1C09]* &quot;-&quot;??_-;_-@_-"/>
    <numFmt numFmtId="168" formatCode="_(* #,##0_);_(* \(#,##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u/>
      <sz val="11"/>
      <color theme="1"/>
      <name val="Calibri"/>
      <family val="2"/>
      <scheme val="minor"/>
    </font>
    <font>
      <b/>
      <sz val="11"/>
      <color rgb="FFFF0000"/>
      <name val="Calibri"/>
      <family val="2"/>
      <scheme val="minor"/>
    </font>
    <font>
      <sz val="11"/>
      <name val="Calibri"/>
      <family val="2"/>
      <scheme val="minor"/>
    </font>
    <font>
      <i/>
      <sz val="11"/>
      <color theme="1"/>
      <name val="Calibri"/>
      <family val="2"/>
      <scheme val="minor"/>
    </font>
    <font>
      <sz val="11"/>
      <color rgb="FF002060"/>
      <name val="Calibri"/>
      <family val="2"/>
      <scheme val="minor"/>
    </font>
    <font>
      <b/>
      <sz val="11"/>
      <name val="Calibri"/>
      <family val="2"/>
      <scheme val="minor"/>
    </font>
    <font>
      <sz val="8"/>
      <name val="Calibri"/>
      <family val="2"/>
      <scheme val="minor"/>
    </font>
    <font>
      <sz val="10"/>
      <color indexed="8"/>
      <name val="Arial"/>
      <family val="2"/>
    </font>
    <font>
      <sz val="10"/>
      <name val="Arial"/>
      <family val="2"/>
    </font>
    <font>
      <sz val="10"/>
      <color theme="1"/>
      <name val="Arial"/>
      <family val="2"/>
    </font>
    <font>
      <sz val="11"/>
      <color indexed="8"/>
      <name val="Calibri"/>
      <family val="2"/>
      <scheme val="minor"/>
    </font>
    <font>
      <b/>
      <sz val="11"/>
      <color indexed="8"/>
      <name val="Calibri"/>
      <family val="2"/>
      <scheme val="minor"/>
    </font>
    <font>
      <b/>
      <u/>
      <sz val="11"/>
      <color indexed="8"/>
      <name val="Calibri"/>
      <family val="2"/>
      <scheme val="minor"/>
    </font>
    <font>
      <b/>
      <sz val="11"/>
      <color indexed="10"/>
      <name val="Calibri"/>
      <family val="2"/>
      <scheme val="minor"/>
    </font>
    <font>
      <b/>
      <u/>
      <sz val="11"/>
      <name val="Calibri"/>
      <family val="2"/>
      <scheme val="minor"/>
    </font>
    <font>
      <b/>
      <sz val="10"/>
      <color theme="1"/>
      <name val="Arial"/>
      <family val="2"/>
    </font>
    <font>
      <b/>
      <sz val="11"/>
      <color rgb="FF000000"/>
      <name val="Calibri"/>
      <family val="2"/>
      <scheme val="minor"/>
    </font>
    <font>
      <b/>
      <sz val="11"/>
      <color indexed="8"/>
      <name val="Calibri Light"/>
      <family val="2"/>
      <scheme val="major"/>
    </font>
    <font>
      <sz val="11"/>
      <color indexed="8"/>
      <name val="Calibri Light"/>
      <family val="2"/>
      <scheme val="major"/>
    </font>
    <font>
      <b/>
      <sz val="11"/>
      <color indexed="10"/>
      <name val="Calibri Light"/>
      <family val="2"/>
      <scheme val="major"/>
    </font>
    <font>
      <b/>
      <sz val="11"/>
      <color theme="1"/>
      <name val="Calibri Light"/>
      <family val="2"/>
      <scheme val="major"/>
    </font>
    <font>
      <sz val="11"/>
      <color theme="1"/>
      <name val="Calibri Light"/>
      <family val="2"/>
      <scheme val="major"/>
    </font>
    <font>
      <b/>
      <u/>
      <sz val="11"/>
      <color indexed="8"/>
      <name val="Calibri Light"/>
      <family val="2"/>
      <scheme val="major"/>
    </font>
    <font>
      <sz val="11"/>
      <name val="Calibri Light"/>
      <family val="2"/>
      <scheme val="major"/>
    </font>
    <font>
      <u/>
      <sz val="11"/>
      <color theme="1"/>
      <name val="Calibri"/>
      <family val="2"/>
      <scheme val="minor"/>
    </font>
  </fonts>
  <fills count="2">
    <fill>
      <patternFill patternType="none"/>
    </fill>
    <fill>
      <patternFill patternType="gray125"/>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diagonal/>
    </border>
    <border>
      <left style="medium">
        <color indexed="64"/>
      </left>
      <right style="thin">
        <color auto="1"/>
      </right>
      <top style="hair">
        <color auto="1"/>
      </top>
      <bottom/>
      <diagonal/>
    </border>
    <border>
      <left style="thin">
        <color auto="1"/>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1">
    <xf numFmtId="0" fontId="0" fillId="0" borderId="0"/>
    <xf numFmtId="165" fontId="1" fillId="0" borderId="0" applyFont="0" applyFill="0" applyBorder="0" applyAlignment="0" applyProtection="0"/>
    <xf numFmtId="164" fontId="3" fillId="0" borderId="0" applyFont="0" applyFill="0" applyBorder="0" applyAlignment="0" applyProtection="0"/>
    <xf numFmtId="166" fontId="12" fillId="0" borderId="0"/>
    <xf numFmtId="0" fontId="11" fillId="0" borderId="0">
      <alignment horizontal="center" vertical="top"/>
    </xf>
    <xf numFmtId="0" fontId="12" fillId="0" borderId="0"/>
    <xf numFmtId="0" fontId="1" fillId="0" borderId="0"/>
    <xf numFmtId="165" fontId="12" fillId="0" borderId="0" applyFont="0" applyFill="0" applyBorder="0" applyAlignment="0" applyProtection="0"/>
    <xf numFmtId="0" fontId="12" fillId="0" borderId="0"/>
    <xf numFmtId="0" fontId="13" fillId="0" borderId="0"/>
    <xf numFmtId="165" fontId="12" fillId="0" borderId="0" applyFont="0" applyFill="0" applyBorder="0" applyAlignment="0" applyProtection="0"/>
  </cellStyleXfs>
  <cellXfs count="246">
    <xf numFmtId="0" fontId="0" fillId="0" borderId="0" xfId="0"/>
    <xf numFmtId="49" fontId="2" fillId="0" borderId="1" xfId="0" applyNumberFormat="1" applyFont="1" applyBorder="1" applyAlignment="1">
      <alignment horizontal="center"/>
    </xf>
    <xf numFmtId="0" fontId="4" fillId="0" borderId="0" xfId="0" applyFont="1" applyAlignment="1">
      <alignment horizontal="center"/>
    </xf>
    <xf numFmtId="0" fontId="2" fillId="0" borderId="5" xfId="0" applyFont="1" applyBorder="1" applyAlignment="1">
      <alignment vertical="top" wrapText="1"/>
    </xf>
    <xf numFmtId="0" fontId="2" fillId="0" borderId="0" xfId="0" applyFont="1" applyAlignment="1">
      <alignment vertical="top" wrapText="1"/>
    </xf>
    <xf numFmtId="4" fontId="2" fillId="0" borderId="0" xfId="0" applyNumberFormat="1" applyFont="1" applyAlignment="1">
      <alignment vertical="top" wrapText="1"/>
    </xf>
    <xf numFmtId="0" fontId="7" fillId="0" borderId="5" xfId="0" applyFont="1" applyBorder="1" applyAlignment="1">
      <alignment horizontal="right" vertical="top" wrapText="1"/>
    </xf>
    <xf numFmtId="43" fontId="2" fillId="0" borderId="0" xfId="0" applyNumberFormat="1" applyFont="1" applyAlignment="1">
      <alignment vertical="top" wrapText="1"/>
    </xf>
    <xf numFmtId="4" fontId="0" fillId="0" borderId="0" xfId="0" applyNumberFormat="1"/>
    <xf numFmtId="165" fontId="6" fillId="0" borderId="0" xfId="1" applyFont="1" applyAlignment="1">
      <alignment vertical="top"/>
    </xf>
    <xf numFmtId="165" fontId="0" fillId="0" borderId="5" xfId="1" applyFont="1" applyBorder="1" applyAlignment="1">
      <alignment vertical="top" wrapText="1"/>
    </xf>
    <xf numFmtId="165" fontId="2" fillId="0" borderId="5" xfId="1" applyFont="1" applyBorder="1" applyAlignment="1">
      <alignment vertical="top" wrapText="1"/>
    </xf>
    <xf numFmtId="165" fontId="5" fillId="0" borderId="5" xfId="1" applyFont="1" applyBorder="1" applyAlignment="1">
      <alignment vertical="top" wrapText="1"/>
    </xf>
    <xf numFmtId="165" fontId="5" fillId="0" borderId="6" xfId="1" applyFont="1" applyBorder="1" applyAlignment="1">
      <alignment vertical="top" wrapText="1"/>
    </xf>
    <xf numFmtId="165" fontId="6" fillId="0" borderId="5" xfId="1" applyFont="1" applyBorder="1" applyAlignment="1">
      <alignment horizontal="right" vertical="top"/>
    </xf>
    <xf numFmtId="165" fontId="6" fillId="0" borderId="6" xfId="1" applyFont="1" applyBorder="1" applyAlignment="1">
      <alignment horizontal="right" vertical="top"/>
    </xf>
    <xf numFmtId="165" fontId="8" fillId="0" borderId="5" xfId="1" applyFont="1" applyBorder="1" applyAlignment="1">
      <alignment vertical="top" wrapText="1"/>
    </xf>
    <xf numFmtId="165" fontId="8" fillId="0" borderId="6" xfId="1" applyFont="1" applyBorder="1" applyAlignment="1">
      <alignment vertical="top" wrapText="1"/>
    </xf>
    <xf numFmtId="165" fontId="0" fillId="0" borderId="0" xfId="1" applyFont="1" applyAlignment="1">
      <alignment vertical="top"/>
    </xf>
    <xf numFmtId="0" fontId="0" fillId="0" borderId="5" xfId="0" applyBorder="1" applyAlignment="1">
      <alignment horizontal="left" vertical="top" wrapText="1"/>
    </xf>
    <xf numFmtId="0" fontId="4" fillId="0" borderId="5" xfId="0" applyFont="1" applyBorder="1" applyAlignment="1">
      <alignment horizontal="left" vertical="top" wrapText="1"/>
    </xf>
    <xf numFmtId="0" fontId="4" fillId="0" borderId="5" xfId="0" applyFont="1" applyBorder="1" applyAlignment="1">
      <alignment vertical="top" wrapText="1"/>
    </xf>
    <xf numFmtId="168" fontId="2" fillId="0" borderId="5" xfId="1" applyNumberFormat="1" applyFont="1" applyBorder="1" applyAlignment="1">
      <alignment vertical="top" wrapText="1"/>
    </xf>
    <xf numFmtId="168" fontId="0" fillId="0" borderId="5" xfId="1" applyNumberFormat="1" applyFont="1" applyBorder="1" applyAlignment="1">
      <alignment horizontal="center" vertical="top" wrapText="1"/>
    </xf>
    <xf numFmtId="168" fontId="8" fillId="0" borderId="5" xfId="1" applyNumberFormat="1" applyFont="1" applyBorder="1" applyAlignment="1">
      <alignment horizontal="center" vertical="top" wrapText="1"/>
    </xf>
    <xf numFmtId="168" fontId="0" fillId="0" borderId="0" xfId="1" applyNumberFormat="1" applyFont="1" applyAlignment="1">
      <alignment vertical="top"/>
    </xf>
    <xf numFmtId="0" fontId="16" fillId="0" borderId="5" xfId="5" applyFont="1" applyBorder="1" applyAlignment="1" applyProtection="1">
      <alignment horizontal="left"/>
      <protection hidden="1"/>
    </xf>
    <xf numFmtId="0" fontId="14" fillId="0" borderId="0" xfId="5" applyFont="1" applyAlignment="1" applyProtection="1">
      <alignment horizontal="center"/>
      <protection hidden="1"/>
    </xf>
    <xf numFmtId="166" fontId="14" fillId="0" borderId="0" xfId="3" applyFont="1" applyAlignment="1" applyProtection="1">
      <alignment horizontal="center"/>
      <protection hidden="1"/>
    </xf>
    <xf numFmtId="0" fontId="1" fillId="0" borderId="0" xfId="6" applyAlignment="1">
      <alignment horizontal="center"/>
    </xf>
    <xf numFmtId="167" fontId="9" fillId="0" borderId="9" xfId="3" applyNumberFormat="1" applyFont="1" applyBorder="1" applyProtection="1">
      <protection hidden="1"/>
    </xf>
    <xf numFmtId="165" fontId="17" fillId="0" borderId="0" xfId="1" applyFont="1" applyAlignment="1">
      <alignment horizontal="center"/>
    </xf>
    <xf numFmtId="168" fontId="14" fillId="0" borderId="0" xfId="1" applyNumberFormat="1" applyFont="1" applyFill="1"/>
    <xf numFmtId="165" fontId="14" fillId="0" borderId="0" xfId="1" applyFont="1"/>
    <xf numFmtId="0" fontId="15" fillId="0" borderId="2" xfId="0" applyFont="1" applyBorder="1" applyAlignment="1">
      <alignment horizontal="center"/>
    </xf>
    <xf numFmtId="165" fontId="15" fillId="0" borderId="2" xfId="1" applyFont="1" applyBorder="1" applyAlignment="1">
      <alignment horizontal="center"/>
    </xf>
    <xf numFmtId="168" fontId="9" fillId="0" borderId="2" xfId="1" applyNumberFormat="1" applyFont="1" applyBorder="1" applyAlignment="1">
      <alignment horizontal="center"/>
    </xf>
    <xf numFmtId="165" fontId="15" fillId="0" borderId="2" xfId="1" applyFont="1" applyFill="1" applyBorder="1" applyAlignment="1">
      <alignment horizontal="center"/>
    </xf>
    <xf numFmtId="165" fontId="15" fillId="0" borderId="3" xfId="1" applyFont="1" applyBorder="1" applyAlignment="1">
      <alignment horizontal="center"/>
    </xf>
    <xf numFmtId="0" fontId="0" fillId="0" borderId="5" xfId="0" applyBorder="1" applyAlignment="1" applyProtection="1">
      <alignment wrapText="1"/>
      <protection hidden="1"/>
    </xf>
    <xf numFmtId="49" fontId="0" fillId="0" borderId="0" xfId="0" applyNumberFormat="1" applyAlignment="1">
      <alignment vertical="top"/>
    </xf>
    <xf numFmtId="0" fontId="0" fillId="0" borderId="0" xfId="0" applyAlignment="1">
      <alignment vertical="top" wrapText="1"/>
    </xf>
    <xf numFmtId="0" fontId="16" fillId="0" borderId="5" xfId="0" applyFont="1" applyBorder="1" applyAlignment="1" applyProtection="1">
      <alignment wrapText="1"/>
      <protection hidden="1"/>
    </xf>
    <xf numFmtId="0" fontId="14" fillId="0" borderId="5" xfId="0" applyFont="1" applyBorder="1" applyAlignment="1" applyProtection="1">
      <alignment horizontal="left" vertical="top" wrapText="1"/>
      <protection hidden="1"/>
    </xf>
    <xf numFmtId="0" fontId="14" fillId="0" borderId="5" xfId="0" applyFont="1" applyBorder="1" applyAlignment="1" applyProtection="1">
      <alignment vertical="top" wrapText="1"/>
      <protection hidden="1"/>
    </xf>
    <xf numFmtId="0" fontId="13" fillId="0" borderId="0" xfId="9"/>
    <xf numFmtId="167" fontId="13" fillId="0" borderId="0" xfId="9" applyNumberFormat="1"/>
    <xf numFmtId="0" fontId="19" fillId="0" borderId="0" xfId="9" applyFont="1" applyAlignment="1">
      <alignment vertical="center"/>
    </xf>
    <xf numFmtId="0" fontId="9" fillId="0" borderId="11" xfId="9" applyFont="1" applyBorder="1" applyAlignment="1">
      <alignment horizontal="justify" vertical="justify"/>
    </xf>
    <xf numFmtId="0" fontId="9" fillId="0" borderId="12" xfId="8" applyFont="1" applyBorder="1" applyAlignment="1">
      <alignment horizontal="center" vertical="center"/>
    </xf>
    <xf numFmtId="0" fontId="18" fillId="0" borderId="15" xfId="8" applyFont="1" applyBorder="1"/>
    <xf numFmtId="0" fontId="6" fillId="0" borderId="16" xfId="8" applyFont="1" applyBorder="1"/>
    <xf numFmtId="0" fontId="6" fillId="0" borderId="0" xfId="8" applyFont="1" applyAlignment="1">
      <alignment horizontal="left"/>
    </xf>
    <xf numFmtId="167" fontId="6" fillId="0" borderId="5" xfId="8" applyNumberFormat="1" applyFont="1" applyBorder="1" applyAlignment="1">
      <alignment horizontal="center" vertical="center"/>
    </xf>
    <xf numFmtId="0" fontId="9" fillId="0" borderId="0" xfId="8" applyFont="1" applyAlignment="1">
      <alignment horizontal="left"/>
    </xf>
    <xf numFmtId="167" fontId="9" fillId="0" borderId="5" xfId="8" applyNumberFormat="1" applyFont="1" applyBorder="1" applyAlignment="1">
      <alignment horizontal="center" vertical="center"/>
    </xf>
    <xf numFmtId="0" fontId="1" fillId="0" borderId="0" xfId="9" applyFont="1"/>
    <xf numFmtId="167" fontId="1" fillId="0" borderId="0" xfId="9" applyNumberFormat="1" applyFont="1" applyAlignment="1">
      <alignment vertical="center"/>
    </xf>
    <xf numFmtId="0" fontId="18" fillId="0" borderId="16" xfId="8" applyFont="1" applyBorder="1"/>
    <xf numFmtId="0" fontId="6" fillId="0" borderId="17" xfId="8" applyFont="1" applyBorder="1"/>
    <xf numFmtId="0" fontId="9" fillId="0" borderId="9" xfId="8" applyFont="1" applyBorder="1"/>
    <xf numFmtId="0" fontId="6" fillId="0" borderId="18" xfId="8" applyFont="1" applyBorder="1"/>
    <xf numFmtId="0" fontId="9" fillId="0" borderId="20" xfId="8" applyFont="1" applyBorder="1"/>
    <xf numFmtId="167" fontId="1" fillId="0" borderId="5" xfId="9" applyNumberFormat="1" applyFont="1" applyBorder="1" applyAlignment="1">
      <alignment vertical="center"/>
    </xf>
    <xf numFmtId="0" fontId="6" fillId="0" borderId="0" xfId="8" applyFont="1" applyAlignment="1">
      <alignment horizontal="center"/>
    </xf>
    <xf numFmtId="0" fontId="9" fillId="0" borderId="0" xfId="8" applyFont="1" applyAlignment="1">
      <alignment horizontal="center"/>
    </xf>
    <xf numFmtId="0" fontId="9" fillId="0" borderId="19" xfId="8" applyFont="1" applyBorder="1" applyAlignment="1">
      <alignment horizontal="center"/>
    </xf>
    <xf numFmtId="0" fontId="9" fillId="0" borderId="21" xfId="8" applyFont="1" applyBorder="1" applyAlignment="1">
      <alignment horizontal="justify" vertical="justify"/>
    </xf>
    <xf numFmtId="0" fontId="9" fillId="0" borderId="22" xfId="9" applyFont="1" applyBorder="1" applyAlignment="1">
      <alignment horizontal="justify" vertical="justify"/>
    </xf>
    <xf numFmtId="167" fontId="1" fillId="0" borderId="23" xfId="9" applyNumberFormat="1" applyFont="1" applyBorder="1" applyAlignment="1">
      <alignment vertical="center"/>
    </xf>
    <xf numFmtId="0" fontId="9" fillId="0" borderId="4" xfId="8" applyFont="1" applyBorder="1" applyAlignment="1">
      <alignment horizontal="justify" vertical="justify"/>
    </xf>
    <xf numFmtId="0" fontId="9" fillId="0" borderId="0" xfId="9" applyFont="1" applyAlignment="1">
      <alignment horizontal="justify" vertical="justify"/>
    </xf>
    <xf numFmtId="167" fontId="1" fillId="0" borderId="24" xfId="9" applyNumberFormat="1" applyFont="1" applyBorder="1" applyAlignment="1">
      <alignment vertical="center"/>
    </xf>
    <xf numFmtId="0" fontId="9" fillId="0" borderId="25" xfId="8" applyFont="1" applyBorder="1" applyAlignment="1">
      <alignment horizontal="justify" vertical="justify"/>
    </xf>
    <xf numFmtId="0" fontId="20" fillId="0" borderId="26" xfId="9" applyFont="1" applyBorder="1"/>
    <xf numFmtId="0" fontId="9" fillId="0" borderId="27" xfId="8" applyFont="1" applyBorder="1" applyAlignment="1">
      <alignment horizontal="center" vertical="center"/>
    </xf>
    <xf numFmtId="0" fontId="9" fillId="0" borderId="28" xfId="8" applyFont="1" applyBorder="1" applyAlignment="1">
      <alignment horizontal="center" vertical="center"/>
    </xf>
    <xf numFmtId="0" fontId="9" fillId="0" borderId="29" xfId="8" applyFont="1" applyBorder="1" applyAlignment="1">
      <alignment horizontal="center"/>
    </xf>
    <xf numFmtId="167" fontId="20" fillId="0" borderId="7" xfId="9" applyNumberFormat="1" applyFont="1" applyBorder="1"/>
    <xf numFmtId="0" fontId="9" fillId="0" borderId="30" xfId="8" applyFont="1" applyBorder="1" applyAlignment="1">
      <alignment horizontal="center"/>
    </xf>
    <xf numFmtId="167" fontId="6" fillId="0" borderId="31" xfId="8" applyNumberFormat="1" applyFont="1" applyBorder="1" applyAlignment="1">
      <alignment vertical="center"/>
    </xf>
    <xf numFmtId="167" fontId="6" fillId="0" borderId="32" xfId="8" applyNumberFormat="1" applyFont="1" applyBorder="1" applyAlignment="1">
      <alignment vertical="center"/>
    </xf>
    <xf numFmtId="167" fontId="6" fillId="0" borderId="32" xfId="10" applyNumberFormat="1" applyFont="1" applyBorder="1" applyAlignment="1">
      <alignment horizontal="center" vertical="center"/>
    </xf>
    <xf numFmtId="167" fontId="6" fillId="0" borderId="33" xfId="10" applyNumberFormat="1" applyFont="1" applyBorder="1" applyAlignment="1">
      <alignment horizontal="center" vertical="center"/>
    </xf>
    <xf numFmtId="167" fontId="6" fillId="0" borderId="28" xfId="10" applyNumberFormat="1" applyFont="1" applyBorder="1" applyAlignment="1">
      <alignment horizontal="center" vertical="center"/>
    </xf>
    <xf numFmtId="167" fontId="6" fillId="0" borderId="31" xfId="10" applyNumberFormat="1" applyFont="1" applyBorder="1" applyAlignment="1">
      <alignment horizontal="center" vertical="center"/>
    </xf>
    <xf numFmtId="0" fontId="9" fillId="0" borderId="34" xfId="8" applyFont="1" applyBorder="1" applyAlignment="1">
      <alignment horizontal="center"/>
    </xf>
    <xf numFmtId="167" fontId="9" fillId="0" borderId="35" xfId="10" applyNumberFormat="1" applyFont="1" applyBorder="1" applyAlignment="1">
      <alignment horizontal="center" vertical="center"/>
    </xf>
    <xf numFmtId="49" fontId="2" fillId="0" borderId="4" xfId="0" applyNumberFormat="1" applyFont="1" applyBorder="1" applyAlignment="1">
      <alignment horizontal="center" wrapText="1"/>
    </xf>
    <xf numFmtId="0" fontId="15" fillId="0" borderId="0" xfId="0" applyFont="1"/>
    <xf numFmtId="0" fontId="2" fillId="0" borderId="0" xfId="0" applyFont="1"/>
    <xf numFmtId="49" fontId="2" fillId="0" borderId="4" xfId="0" applyNumberFormat="1" applyFont="1" applyBorder="1" applyAlignment="1">
      <alignment wrapText="1"/>
    </xf>
    <xf numFmtId="49" fontId="0" fillId="0" borderId="4" xfId="0" applyNumberFormat="1" applyBorder="1" applyAlignment="1">
      <alignment wrapText="1"/>
    </xf>
    <xf numFmtId="49" fontId="0" fillId="0" borderId="0" xfId="0" applyNumberFormat="1"/>
    <xf numFmtId="164" fontId="14" fillId="0" borderId="22" xfId="2" applyFont="1" applyBorder="1" applyAlignment="1">
      <alignment horizontal="center"/>
    </xf>
    <xf numFmtId="165" fontId="17" fillId="0" borderId="22" xfId="1" applyFont="1" applyBorder="1" applyAlignment="1">
      <alignment horizontal="center"/>
    </xf>
    <xf numFmtId="165" fontId="14" fillId="0" borderId="22" xfId="1" applyFont="1" applyBorder="1"/>
    <xf numFmtId="165" fontId="14" fillId="0" borderId="23" xfId="1" applyFont="1" applyBorder="1"/>
    <xf numFmtId="164" fontId="14" fillId="0" borderId="0" xfId="2" applyFont="1" applyBorder="1" applyAlignment="1">
      <alignment horizontal="center"/>
    </xf>
    <xf numFmtId="165" fontId="17" fillId="0" borderId="0" xfId="1" applyFont="1" applyBorder="1" applyAlignment="1">
      <alignment horizontal="center"/>
    </xf>
    <xf numFmtId="165" fontId="14" fillId="0" borderId="0" xfId="1" applyFont="1" applyBorder="1"/>
    <xf numFmtId="165" fontId="14" fillId="0" borderId="24" xfId="1" applyFont="1" applyBorder="1"/>
    <xf numFmtId="167" fontId="9" fillId="0" borderId="39" xfId="3" applyNumberFormat="1" applyFont="1" applyBorder="1" applyProtection="1">
      <protection hidden="1"/>
    </xf>
    <xf numFmtId="0" fontId="2" fillId="0" borderId="5" xfId="0" applyFont="1" applyBorder="1" applyAlignment="1">
      <alignment horizontal="left" vertical="top" wrapText="1"/>
    </xf>
    <xf numFmtId="0" fontId="2" fillId="0" borderId="0" xfId="0" applyFont="1" applyAlignment="1">
      <alignment vertical="top"/>
    </xf>
    <xf numFmtId="49" fontId="2" fillId="0" borderId="4" xfId="0" applyNumberFormat="1" applyFont="1" applyBorder="1" applyAlignment="1">
      <alignment horizontal="center" vertical="top" wrapText="1"/>
    </xf>
    <xf numFmtId="0" fontId="1" fillId="0" borderId="0" xfId="6" applyAlignment="1">
      <alignment horizontal="center" vertical="top"/>
    </xf>
    <xf numFmtId="166" fontId="14" fillId="0" borderId="5" xfId="6" applyNumberFormat="1" applyFont="1" applyBorder="1" applyAlignment="1" applyProtection="1">
      <alignment horizontal="left" vertical="top" wrapText="1"/>
      <protection hidden="1"/>
    </xf>
    <xf numFmtId="166" fontId="6" fillId="0" borderId="0" xfId="6" applyNumberFormat="1" applyFont="1" applyAlignment="1" applyProtection="1">
      <alignment horizontal="center" vertical="top"/>
      <protection hidden="1"/>
    </xf>
    <xf numFmtId="0" fontId="1" fillId="0" borderId="5" xfId="6" applyBorder="1" applyAlignment="1">
      <alignment horizontal="center" vertical="top"/>
    </xf>
    <xf numFmtId="0" fontId="15" fillId="0" borderId="0" xfId="0" applyFont="1" applyAlignment="1">
      <alignment horizontal="center"/>
    </xf>
    <xf numFmtId="49" fontId="2" fillId="0" borderId="5" xfId="0" applyNumberFormat="1" applyFont="1" applyBorder="1" applyAlignment="1">
      <alignment horizontal="center" vertical="top" wrapText="1"/>
    </xf>
    <xf numFmtId="0" fontId="14" fillId="0" borderId="10" xfId="5" applyFont="1" applyBorder="1" applyAlignment="1" applyProtection="1">
      <alignment horizontal="center"/>
      <protection hidden="1"/>
    </xf>
    <xf numFmtId="0" fontId="14" fillId="0" borderId="10" xfId="3" applyNumberFormat="1" applyFont="1" applyBorder="1" applyAlignment="1" applyProtection="1">
      <alignment horizontal="center"/>
      <protection hidden="1"/>
    </xf>
    <xf numFmtId="0" fontId="9" fillId="0" borderId="10" xfId="3" applyNumberFormat="1" applyFont="1" applyBorder="1" applyAlignment="1" applyProtection="1">
      <alignment horizontal="center"/>
      <protection hidden="1"/>
    </xf>
    <xf numFmtId="0" fontId="6" fillId="0" borderId="10" xfId="3" applyNumberFormat="1" applyFont="1" applyBorder="1" applyAlignment="1" applyProtection="1">
      <alignment horizontal="center" vertical="top"/>
      <protection hidden="1"/>
    </xf>
    <xf numFmtId="49" fontId="0" fillId="0" borderId="5" xfId="0" applyNumberFormat="1" applyBorder="1" applyAlignment="1">
      <alignment horizontal="center" vertical="top" wrapText="1"/>
    </xf>
    <xf numFmtId="49" fontId="0" fillId="0" borderId="0" xfId="0" applyNumberFormat="1" applyAlignment="1">
      <alignment horizontal="center" vertical="top"/>
    </xf>
    <xf numFmtId="164" fontId="14" fillId="0" borderId="0" xfId="2" applyFont="1" applyAlignment="1">
      <alignment horizontal="left"/>
    </xf>
    <xf numFmtId="0" fontId="15" fillId="0" borderId="2" xfId="0" applyFont="1" applyBorder="1" applyAlignment="1">
      <alignment horizontal="left"/>
    </xf>
    <xf numFmtId="166" fontId="14" fillId="0" borderId="5" xfId="3" applyFont="1" applyBorder="1" applyAlignment="1" applyProtection="1">
      <alignment horizontal="left"/>
      <protection hidden="1"/>
    </xf>
    <xf numFmtId="166" fontId="15" fillId="0" borderId="5" xfId="6" applyNumberFormat="1" applyFont="1" applyBorder="1" applyAlignment="1" applyProtection="1">
      <alignment horizontal="left" vertical="top" wrapText="1"/>
      <protection hidden="1"/>
    </xf>
    <xf numFmtId="166" fontId="6" fillId="0" borderId="5" xfId="3" applyFont="1" applyBorder="1" applyAlignment="1">
      <alignment horizontal="left" vertical="top" wrapText="1"/>
    </xf>
    <xf numFmtId="166" fontId="9" fillId="0" borderId="5" xfId="3" applyFont="1" applyBorder="1" applyAlignment="1">
      <alignment horizontal="left" vertical="top" wrapText="1"/>
    </xf>
    <xf numFmtId="0" fontId="0" fillId="0" borderId="0" xfId="0" applyAlignment="1">
      <alignment horizontal="left" vertical="top" wrapText="1"/>
    </xf>
    <xf numFmtId="0" fontId="21" fillId="0" borderId="0" xfId="0" applyFont="1"/>
    <xf numFmtId="0" fontId="21" fillId="0" borderId="0" xfId="0" applyFont="1" applyAlignment="1">
      <alignment horizontal="center"/>
    </xf>
    <xf numFmtId="165" fontId="23" fillId="0" borderId="0" xfId="1" applyFont="1" applyAlignment="1">
      <alignment horizontal="center"/>
    </xf>
    <xf numFmtId="0" fontId="25" fillId="0" borderId="0" xfId="0" applyFont="1"/>
    <xf numFmtId="49" fontId="24" fillId="0" borderId="1" xfId="0" applyNumberFormat="1" applyFont="1" applyBorder="1" applyAlignment="1">
      <alignment horizontal="center"/>
    </xf>
    <xf numFmtId="0" fontId="21" fillId="0" borderId="2" xfId="0" applyFont="1" applyBorder="1" applyAlignment="1">
      <alignment horizontal="center"/>
    </xf>
    <xf numFmtId="49" fontId="24" fillId="0" borderId="4" xfId="0" applyNumberFormat="1" applyFont="1" applyBorder="1" applyAlignment="1">
      <alignment wrapText="1"/>
    </xf>
    <xf numFmtId="49" fontId="24" fillId="0" borderId="5" xfId="0" applyNumberFormat="1" applyFont="1" applyBorder="1" applyAlignment="1">
      <alignment horizontal="center" vertical="top" wrapText="1"/>
    </xf>
    <xf numFmtId="49" fontId="24" fillId="0" borderId="4" xfId="0" applyNumberFormat="1" applyFont="1" applyBorder="1" applyAlignment="1">
      <alignment horizontal="center" wrapText="1"/>
    </xf>
    <xf numFmtId="0" fontId="22" fillId="0" borderId="10" xfId="5" applyFont="1" applyBorder="1" applyAlignment="1" applyProtection="1">
      <alignment horizontal="center"/>
      <protection hidden="1"/>
    </xf>
    <xf numFmtId="0" fontId="22" fillId="0" borderId="0" xfId="5" applyFont="1" applyAlignment="1" applyProtection="1">
      <alignment horizontal="center"/>
      <protection hidden="1"/>
    </xf>
    <xf numFmtId="0" fontId="22" fillId="0" borderId="10" xfId="3" applyNumberFormat="1" applyFont="1" applyBorder="1" applyAlignment="1" applyProtection="1">
      <alignment horizontal="center"/>
      <protection hidden="1"/>
    </xf>
    <xf numFmtId="166" fontId="22" fillId="0" borderId="0" xfId="3" applyFont="1" applyAlignment="1" applyProtection="1">
      <alignment horizontal="center"/>
      <protection hidden="1"/>
    </xf>
    <xf numFmtId="49" fontId="24" fillId="0" borderId="4" xfId="0" applyNumberFormat="1" applyFont="1" applyBorder="1" applyAlignment="1">
      <alignment horizontal="center" vertical="top" wrapText="1"/>
    </xf>
    <xf numFmtId="0" fontId="27" fillId="0" borderId="10" xfId="3" applyNumberFormat="1" applyFont="1" applyBorder="1" applyAlignment="1" applyProtection="1">
      <alignment horizontal="center" vertical="top"/>
      <protection hidden="1"/>
    </xf>
    <xf numFmtId="0" fontId="25" fillId="0" borderId="0" xfId="6" applyFont="1" applyAlignment="1">
      <alignment horizontal="center" vertical="top"/>
    </xf>
    <xf numFmtId="49" fontId="25" fillId="0" borderId="0" xfId="0" applyNumberFormat="1" applyFont="1"/>
    <xf numFmtId="49" fontId="25" fillId="0" borderId="0" xfId="0" applyNumberFormat="1" applyFont="1" applyAlignment="1">
      <alignment horizontal="center" vertical="top"/>
    </xf>
    <xf numFmtId="0" fontId="25" fillId="0" borderId="0" xfId="0" applyFont="1" applyAlignment="1">
      <alignment horizontal="left" vertical="top" wrapText="1"/>
    </xf>
    <xf numFmtId="165" fontId="25" fillId="0" borderId="0" xfId="1" applyFont="1" applyAlignment="1">
      <alignment vertical="top"/>
    </xf>
    <xf numFmtId="166" fontId="27" fillId="0" borderId="10" xfId="3" applyFont="1" applyBorder="1" applyAlignment="1">
      <alignment horizontal="left" vertical="top" wrapText="1"/>
    </xf>
    <xf numFmtId="166" fontId="27" fillId="0" borderId="8" xfId="3" applyFont="1" applyBorder="1" applyAlignment="1">
      <alignment horizontal="left" vertical="top" wrapText="1"/>
    </xf>
    <xf numFmtId="165" fontId="21" fillId="0" borderId="41" xfId="1" applyFont="1" applyBorder="1" applyAlignment="1">
      <alignment horizontal="center"/>
    </xf>
    <xf numFmtId="165" fontId="24" fillId="0" borderId="8" xfId="1" applyFont="1" applyBorder="1" applyAlignment="1">
      <alignment vertical="top" wrapText="1"/>
    </xf>
    <xf numFmtId="0" fontId="9" fillId="0" borderId="14" xfId="3" applyNumberFormat="1" applyFont="1" applyBorder="1" applyAlignment="1" applyProtection="1">
      <alignment vertical="top"/>
      <protection hidden="1"/>
    </xf>
    <xf numFmtId="0" fontId="9" fillId="0" borderId="9" xfId="3" applyNumberFormat="1" applyFont="1" applyBorder="1" applyAlignment="1" applyProtection="1">
      <alignment vertical="top"/>
      <protection hidden="1"/>
    </xf>
    <xf numFmtId="166" fontId="14" fillId="0" borderId="5" xfId="6" applyNumberFormat="1" applyFont="1" applyBorder="1" applyAlignment="1" applyProtection="1">
      <alignment horizontal="left" vertical="top"/>
      <protection hidden="1"/>
    </xf>
    <xf numFmtId="0" fontId="2" fillId="0" borderId="5" xfId="0" applyFont="1" applyBorder="1" applyAlignment="1" applyProtection="1">
      <alignment wrapText="1"/>
      <protection hidden="1"/>
    </xf>
    <xf numFmtId="0" fontId="2" fillId="0" borderId="5" xfId="0" applyFont="1" applyBorder="1" applyProtection="1">
      <protection hidden="1"/>
    </xf>
    <xf numFmtId="168" fontId="6" fillId="0" borderId="22" xfId="1" applyNumberFormat="1" applyFont="1" applyFill="1" applyBorder="1"/>
    <xf numFmtId="168" fontId="6" fillId="0" borderId="0" xfId="1" applyNumberFormat="1" applyFont="1" applyFill="1" applyBorder="1"/>
    <xf numFmtId="168" fontId="9" fillId="0" borderId="5" xfId="1" applyNumberFormat="1" applyFont="1" applyBorder="1" applyAlignment="1">
      <alignment vertical="top" wrapText="1"/>
    </xf>
    <xf numFmtId="168" fontId="6" fillId="0" borderId="5" xfId="1" applyNumberFormat="1" applyFont="1" applyBorder="1" applyAlignment="1">
      <alignment horizontal="center" vertical="top" wrapText="1"/>
    </xf>
    <xf numFmtId="168" fontId="6" fillId="0" borderId="0" xfId="1" applyNumberFormat="1" applyFont="1" applyAlignment="1">
      <alignment vertical="top"/>
    </xf>
    <xf numFmtId="165" fontId="9" fillId="0" borderId="22" xfId="1" applyFont="1" applyFill="1" applyBorder="1" applyAlignment="1">
      <alignment horizontal="center"/>
    </xf>
    <xf numFmtId="165" fontId="6" fillId="0" borderId="22" xfId="1" applyFont="1" applyFill="1" applyBorder="1"/>
    <xf numFmtId="165" fontId="9" fillId="0" borderId="0" xfId="1" applyFont="1" applyFill="1" applyBorder="1" applyAlignment="1">
      <alignment horizontal="center"/>
    </xf>
    <xf numFmtId="165" fontId="6" fillId="0" borderId="0" xfId="1" applyFont="1" applyFill="1" applyBorder="1"/>
    <xf numFmtId="165" fontId="9" fillId="0" borderId="5" xfId="1" applyFont="1" applyFill="1" applyBorder="1" applyAlignment="1">
      <alignment vertical="top" wrapText="1"/>
    </xf>
    <xf numFmtId="168" fontId="9" fillId="0" borderId="5" xfId="1" applyNumberFormat="1" applyFont="1" applyFill="1" applyBorder="1" applyAlignment="1">
      <alignment vertical="top" wrapText="1"/>
    </xf>
    <xf numFmtId="165" fontId="6" fillId="0" borderId="5" xfId="1" applyFont="1" applyFill="1" applyBorder="1" applyAlignment="1">
      <alignment vertical="top" wrapText="1"/>
    </xf>
    <xf numFmtId="168" fontId="6" fillId="0" borderId="5" xfId="1" applyNumberFormat="1" applyFont="1" applyFill="1" applyBorder="1" applyAlignment="1">
      <alignment horizontal="center" vertical="top" wrapText="1"/>
    </xf>
    <xf numFmtId="165" fontId="6" fillId="0" borderId="0" xfId="1" applyFont="1" applyFill="1" applyAlignment="1">
      <alignment vertical="top"/>
    </xf>
    <xf numFmtId="168" fontId="6" fillId="0" borderId="0" xfId="1" applyNumberFormat="1" applyFont="1" applyFill="1" applyAlignment="1">
      <alignment vertical="top"/>
    </xf>
    <xf numFmtId="49" fontId="0" fillId="0" borderId="4" xfId="0" applyNumberFormat="1" applyBorder="1" applyAlignment="1">
      <alignment vertical="top" wrapText="1"/>
    </xf>
    <xf numFmtId="0" fontId="2" fillId="0" borderId="5" xfId="0" applyFont="1" applyBorder="1" applyAlignment="1" applyProtection="1">
      <alignment vertical="top"/>
      <protection hidden="1"/>
    </xf>
    <xf numFmtId="0" fontId="0" fillId="0" borderId="5" xfId="0" applyBorder="1" applyAlignment="1" applyProtection="1">
      <alignment horizontal="left" vertical="top" wrapText="1" indent="1"/>
      <protection hidden="1"/>
    </xf>
    <xf numFmtId="0" fontId="15" fillId="0" borderId="4" xfId="0" applyFont="1" applyBorder="1" applyAlignment="1">
      <alignment vertical="top"/>
    </xf>
    <xf numFmtId="0" fontId="0" fillId="0" borderId="4" xfId="0" applyBorder="1" applyAlignment="1">
      <alignment vertical="top"/>
    </xf>
    <xf numFmtId="49" fontId="2" fillId="0" borderId="1" xfId="0" applyNumberFormat="1" applyFont="1" applyBorder="1" applyAlignment="1">
      <alignment horizontal="center" vertical="center"/>
    </xf>
    <xf numFmtId="0" fontId="15" fillId="0" borderId="2" xfId="0" applyFont="1" applyBorder="1" applyAlignment="1">
      <alignment horizontal="center" vertical="center"/>
    </xf>
    <xf numFmtId="165" fontId="15" fillId="0" borderId="2" xfId="1" applyFont="1" applyBorder="1" applyAlignment="1">
      <alignment horizontal="center" vertical="center"/>
    </xf>
    <xf numFmtId="168" fontId="9" fillId="0" borderId="2" xfId="1" applyNumberFormat="1" applyFont="1" applyBorder="1" applyAlignment="1">
      <alignment horizontal="center" vertical="center"/>
    </xf>
    <xf numFmtId="165" fontId="15" fillId="0" borderId="2" xfId="1" applyFont="1" applyFill="1" applyBorder="1" applyAlignment="1">
      <alignment horizontal="center" vertical="center"/>
    </xf>
    <xf numFmtId="165" fontId="15" fillId="0" borderId="3" xfId="1" applyFont="1" applyBorder="1" applyAlignment="1">
      <alignment horizontal="center" vertical="center"/>
    </xf>
    <xf numFmtId="0" fontId="4" fillId="0" borderId="0" xfId="0" applyFont="1" applyAlignment="1">
      <alignment horizontal="center" vertical="center"/>
    </xf>
    <xf numFmtId="0" fontId="28" fillId="0" borderId="5" xfId="0" applyFont="1" applyBorder="1" applyAlignment="1">
      <alignment vertical="top" wrapText="1"/>
    </xf>
    <xf numFmtId="0" fontId="14" fillId="0" borderId="22" xfId="0" applyFont="1" applyBorder="1" applyAlignment="1">
      <alignment horizontal="center"/>
    </xf>
    <xf numFmtId="0" fontId="14" fillId="0" borderId="0" xfId="0" applyFont="1" applyAlignment="1">
      <alignment horizontal="center"/>
    </xf>
    <xf numFmtId="49" fontId="0" fillId="0" borderId="5" xfId="0" applyNumberFormat="1" applyBorder="1" applyAlignment="1">
      <alignment horizontal="center" wrapText="1"/>
    </xf>
    <xf numFmtId="49" fontId="0" fillId="0" borderId="5" xfId="0" applyNumberFormat="1" applyBorder="1" applyAlignment="1">
      <alignment horizontal="center" vertical="top"/>
    </xf>
    <xf numFmtId="49" fontId="0" fillId="0" borderId="0" xfId="0" applyNumberFormat="1" applyAlignment="1">
      <alignment horizontal="center"/>
    </xf>
    <xf numFmtId="0" fontId="14" fillId="0" borderId="22" xfId="0" applyFont="1" applyBorder="1" applyAlignment="1">
      <alignment horizontal="center" vertical="top"/>
    </xf>
    <xf numFmtId="0" fontId="14" fillId="0" borderId="0" xfId="0" applyFont="1" applyAlignment="1">
      <alignment horizontal="center" vertical="top"/>
    </xf>
    <xf numFmtId="0" fontId="15" fillId="0" borderId="2" xfId="0" applyFont="1" applyBorder="1" applyAlignment="1">
      <alignment horizontal="center" vertical="top"/>
    </xf>
    <xf numFmtId="167" fontId="6" fillId="0" borderId="6" xfId="10" applyNumberFormat="1" applyFont="1" applyBorder="1" applyAlignment="1">
      <alignment horizontal="center" vertical="center"/>
    </xf>
    <xf numFmtId="0" fontId="6" fillId="0" borderId="16" xfId="8" applyFont="1" applyBorder="1" applyAlignment="1">
      <alignment horizontal="left" indent="2"/>
    </xf>
    <xf numFmtId="0" fontId="6" fillId="0" borderId="17" xfId="8" applyFont="1" applyBorder="1" applyAlignment="1">
      <alignment horizontal="left" indent="2"/>
    </xf>
    <xf numFmtId="0" fontId="1" fillId="0" borderId="21" xfId="9" applyFont="1" applyBorder="1"/>
    <xf numFmtId="0" fontId="1" fillId="0" borderId="22" xfId="9" applyFont="1" applyBorder="1"/>
    <xf numFmtId="49" fontId="0" fillId="0" borderId="0" xfId="0" applyNumberFormat="1" applyAlignment="1">
      <alignment horizontal="center" vertical="top" wrapText="1"/>
    </xf>
    <xf numFmtId="0" fontId="0" fillId="0" borderId="0" xfId="0" applyAlignment="1">
      <alignment horizontal="left" vertical="top" wrapText="1" indent="1"/>
    </xf>
    <xf numFmtId="165" fontId="0" fillId="0" borderId="0" xfId="1" applyFont="1" applyBorder="1" applyAlignment="1">
      <alignment vertical="top" wrapText="1"/>
    </xf>
    <xf numFmtId="168" fontId="6" fillId="0" borderId="0" xfId="1" applyNumberFormat="1" applyFont="1" applyBorder="1" applyAlignment="1">
      <alignment horizontal="center" vertical="top" wrapText="1"/>
    </xf>
    <xf numFmtId="165" fontId="6" fillId="0" borderId="8" xfId="1" applyFont="1" applyBorder="1" applyAlignment="1">
      <alignment horizontal="right" vertical="top"/>
    </xf>
    <xf numFmtId="0" fontId="9" fillId="0" borderId="37" xfId="3" applyNumberFormat="1" applyFont="1" applyBorder="1" applyAlignment="1" applyProtection="1">
      <alignment horizontal="center" vertical="top"/>
      <protection hidden="1"/>
    </xf>
    <xf numFmtId="165" fontId="9" fillId="0" borderId="10" xfId="1" applyFont="1" applyFill="1" applyBorder="1" applyAlignment="1">
      <alignment vertical="top" wrapText="1"/>
    </xf>
    <xf numFmtId="165" fontId="6" fillId="0" borderId="10" xfId="1" applyFont="1" applyFill="1" applyBorder="1" applyAlignment="1">
      <alignment vertical="top" wrapText="1"/>
    </xf>
    <xf numFmtId="165" fontId="9" fillId="0" borderId="2" xfId="1" applyFont="1" applyFill="1" applyBorder="1" applyAlignment="1">
      <alignment horizontal="center" vertical="center"/>
    </xf>
    <xf numFmtId="165" fontId="9" fillId="0" borderId="10" xfId="1" applyFont="1" applyFill="1" applyBorder="1" applyAlignment="1">
      <alignment horizontal="center" vertical="top" wrapText="1"/>
    </xf>
    <xf numFmtId="0" fontId="0" fillId="0" borderId="0" xfId="0" applyAlignment="1">
      <alignment horizontal="left"/>
    </xf>
    <xf numFmtId="165" fontId="6" fillId="0" borderId="5" xfId="1" applyFont="1" applyFill="1" applyBorder="1" applyAlignment="1">
      <alignment vertical="top"/>
    </xf>
    <xf numFmtId="165" fontId="6" fillId="0" borderId="5" xfId="1" applyFont="1" applyFill="1" applyBorder="1" applyAlignment="1">
      <alignment horizontal="left" vertical="top"/>
    </xf>
    <xf numFmtId="168" fontId="9" fillId="0" borderId="2" xfId="1"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7" fontId="6" fillId="0" borderId="33" xfId="8" applyNumberFormat="1" applyFont="1" applyBorder="1" applyAlignment="1">
      <alignment vertical="center"/>
    </xf>
    <xf numFmtId="165" fontId="0" fillId="0" borderId="5" xfId="1" applyFont="1" applyBorder="1" applyAlignment="1">
      <alignment vertical="center" wrapText="1"/>
    </xf>
    <xf numFmtId="168" fontId="6" fillId="0" borderId="5" xfId="1" applyNumberFormat="1" applyFont="1" applyBorder="1" applyAlignment="1">
      <alignment horizontal="center" vertical="center" wrapText="1"/>
    </xf>
    <xf numFmtId="165" fontId="8" fillId="0" borderId="5" xfId="1" applyFont="1" applyBorder="1" applyAlignment="1">
      <alignment vertical="center" wrapText="1"/>
    </xf>
    <xf numFmtId="165" fontId="8" fillId="0" borderId="6" xfId="1" applyFont="1" applyBorder="1" applyAlignment="1">
      <alignment vertical="center" wrapText="1"/>
    </xf>
    <xf numFmtId="0" fontId="6" fillId="0" borderId="5" xfId="0" applyFont="1" applyBorder="1" applyAlignment="1">
      <alignment horizontal="left" vertical="top" wrapText="1"/>
    </xf>
    <xf numFmtId="0" fontId="6" fillId="0" borderId="5" xfId="0" applyFont="1" applyBorder="1" applyAlignment="1">
      <alignment horizontal="left" vertical="top" wrapText="1" indent="1"/>
    </xf>
    <xf numFmtId="165" fontId="2" fillId="0" borderId="0" xfId="0" applyNumberFormat="1" applyFont="1" applyAlignment="1">
      <alignment vertical="top" wrapText="1"/>
    </xf>
    <xf numFmtId="168" fontId="2" fillId="0" borderId="0" xfId="0" applyNumberFormat="1" applyFont="1" applyAlignment="1">
      <alignment vertical="top" wrapText="1"/>
    </xf>
    <xf numFmtId="0" fontId="28" fillId="0" borderId="5" xfId="0" applyFont="1" applyBorder="1" applyAlignment="1">
      <alignment horizontal="left" vertical="top" wrapText="1"/>
    </xf>
    <xf numFmtId="0" fontId="9" fillId="0" borderId="0" xfId="9" applyFont="1" applyAlignment="1">
      <alignment horizontal="left" vertical="justify"/>
    </xf>
    <xf numFmtId="0" fontId="9" fillId="0" borderId="24" xfId="9" applyFont="1" applyBorder="1" applyAlignment="1">
      <alignment horizontal="left" vertical="justify"/>
    </xf>
    <xf numFmtId="0" fontId="9" fillId="0" borderId="12" xfId="3" applyNumberFormat="1" applyFont="1" applyBorder="1" applyAlignment="1" applyProtection="1">
      <alignment horizontal="left" vertical="top"/>
      <protection hidden="1"/>
    </xf>
    <xf numFmtId="0" fontId="9" fillId="0" borderId="13" xfId="3" applyNumberFormat="1" applyFont="1" applyBorder="1" applyAlignment="1" applyProtection="1">
      <alignment horizontal="left" vertical="top"/>
      <protection hidden="1"/>
    </xf>
    <xf numFmtId="0" fontId="9" fillId="0" borderId="14" xfId="3" applyNumberFormat="1" applyFont="1" applyBorder="1" applyAlignment="1" applyProtection="1">
      <alignment horizontal="left" vertical="top"/>
      <protection hidden="1"/>
    </xf>
    <xf numFmtId="166" fontId="27" fillId="0" borderId="10" xfId="3" applyFont="1" applyBorder="1" applyAlignment="1">
      <alignment horizontal="left" vertical="top" wrapText="1"/>
    </xf>
    <xf numFmtId="166" fontId="27" fillId="0" borderId="8" xfId="3" applyFont="1" applyBorder="1" applyAlignment="1">
      <alignment horizontal="left" vertical="top" wrapText="1"/>
    </xf>
    <xf numFmtId="0" fontId="26" fillId="0" borderId="10" xfId="5" applyFont="1" applyBorder="1" applyAlignment="1" applyProtection="1">
      <alignment horizontal="left"/>
      <protection hidden="1"/>
    </xf>
    <xf numFmtId="0" fontId="26" fillId="0" borderId="8" xfId="5" applyFont="1" applyBorder="1" applyAlignment="1" applyProtection="1">
      <alignment horizontal="left"/>
      <protection hidden="1"/>
    </xf>
    <xf numFmtId="166" fontId="22" fillId="0" borderId="10" xfId="3" applyFont="1" applyBorder="1" applyAlignment="1" applyProtection="1">
      <alignment horizontal="left"/>
      <protection hidden="1"/>
    </xf>
    <xf numFmtId="166" fontId="22" fillId="0" borderId="8" xfId="3" applyFont="1" applyBorder="1" applyAlignment="1" applyProtection="1">
      <alignment horizontal="left"/>
      <protection hidden="1"/>
    </xf>
    <xf numFmtId="0" fontId="21" fillId="0" borderId="0" xfId="0" applyFont="1" applyAlignment="1">
      <alignment horizontal="left"/>
    </xf>
    <xf numFmtId="0" fontId="24" fillId="0" borderId="0" xfId="0" applyFont="1" applyAlignment="1">
      <alignment horizontal="left"/>
    </xf>
    <xf numFmtId="164" fontId="22" fillId="0" borderId="0" xfId="2" applyFont="1" applyAlignment="1">
      <alignment horizontal="left"/>
    </xf>
    <xf numFmtId="164" fontId="22" fillId="0" borderId="42" xfId="2" applyFont="1" applyBorder="1" applyAlignment="1">
      <alignment horizontal="left"/>
    </xf>
    <xf numFmtId="0" fontId="21" fillId="0" borderId="40" xfId="0" applyFont="1" applyBorder="1" applyAlignment="1">
      <alignment horizontal="left"/>
    </xf>
    <xf numFmtId="0" fontId="21" fillId="0" borderId="41" xfId="0" applyFont="1" applyBorder="1" applyAlignment="1">
      <alignment horizontal="left"/>
    </xf>
    <xf numFmtId="0" fontId="24" fillId="0" borderId="43" xfId="0" applyFont="1" applyBorder="1" applyAlignment="1">
      <alignment horizontal="left" vertical="top" wrapText="1"/>
    </xf>
    <xf numFmtId="0" fontId="24" fillId="0" borderId="44" xfId="0" applyFont="1" applyBorder="1" applyAlignment="1">
      <alignment horizontal="left" vertical="top" wrapText="1"/>
    </xf>
    <xf numFmtId="0" fontId="9" fillId="0" borderId="36" xfId="3" applyNumberFormat="1" applyFont="1" applyBorder="1" applyAlignment="1" applyProtection="1">
      <alignment horizontal="left" vertical="top"/>
      <protection hidden="1"/>
    </xf>
    <xf numFmtId="0" fontId="9" fillId="0" borderId="37" xfId="3" applyNumberFormat="1" applyFont="1" applyBorder="1" applyAlignment="1" applyProtection="1">
      <alignment horizontal="left" vertical="top"/>
      <protection hidden="1"/>
    </xf>
    <xf numFmtId="0" fontId="9" fillId="0" borderId="38" xfId="3" applyNumberFormat="1" applyFont="1" applyBorder="1" applyAlignment="1" applyProtection="1">
      <alignment horizontal="left" vertical="top"/>
      <protection hidden="1"/>
    </xf>
    <xf numFmtId="0" fontId="9" fillId="0" borderId="36" xfId="3" applyNumberFormat="1" applyFont="1" applyBorder="1" applyAlignment="1" applyProtection="1">
      <alignment horizontal="center" vertical="top"/>
      <protection hidden="1"/>
    </xf>
    <xf numFmtId="0" fontId="9" fillId="0" borderId="37" xfId="3" applyNumberFormat="1" applyFont="1" applyBorder="1" applyAlignment="1" applyProtection="1">
      <alignment horizontal="center" vertical="top"/>
      <protection hidden="1"/>
    </xf>
    <xf numFmtId="0" fontId="9" fillId="0" borderId="38" xfId="3" applyNumberFormat="1" applyFont="1" applyBorder="1" applyAlignment="1" applyProtection="1">
      <alignment horizontal="center" vertical="top"/>
      <protection hidden="1"/>
    </xf>
  </cellXfs>
  <cellStyles count="11">
    <cellStyle name="Comma" xfId="1" builtinId="3"/>
    <cellStyle name="Comma 2" xfId="2" xr:uid="{00000000-0005-0000-0000-000001000000}"/>
    <cellStyle name="Comma 3" xfId="7" xr:uid="{00000000-0005-0000-0000-000002000000}"/>
    <cellStyle name="Comma 6 2" xfId="10" xr:uid="{00000000-0005-0000-0000-000003000000}"/>
    <cellStyle name="M-Code" xfId="4" xr:uid="{00000000-0005-0000-0000-000004000000}"/>
    <cellStyle name="Normal" xfId="0" builtinId="0"/>
    <cellStyle name="Normal 2" xfId="3" xr:uid="{00000000-0005-0000-0000-000006000000}"/>
    <cellStyle name="Normal 2 2" xfId="6" xr:uid="{00000000-0005-0000-0000-000007000000}"/>
    <cellStyle name="Normal 2 2 2" xfId="8" xr:uid="{00000000-0005-0000-0000-000008000000}"/>
    <cellStyle name="Normal 3" xfId="9" xr:uid="{00000000-0005-0000-0000-000009000000}"/>
    <cellStyle name="Normal_R - Tiling1" xfId="5"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20-%20Contracts/014%20-%20UWC%20CSSS/Valuations/VOs/UWC%20CSSS%20-%20VARI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trical Work"/>
      <sheetName val="Carpentry Doors &amp; Frames"/>
      <sheetName val="Fire Doors"/>
      <sheetName val="CI 4"/>
      <sheetName val="CI 5"/>
      <sheetName val="CI 8"/>
      <sheetName val="CI 9"/>
      <sheetName val="CI 11"/>
      <sheetName val="CI 14"/>
      <sheetName val="CI 15"/>
      <sheetName val="CI 20"/>
      <sheetName val="CI 17"/>
      <sheetName val="Tiling"/>
      <sheetName val="HVAC"/>
      <sheetName val="Plumb - C3"/>
      <sheetName val="Plumb - C4"/>
      <sheetName val="Plumb - Pan"/>
      <sheetName val="Ceilings"/>
      <sheetName val="Fire Detection"/>
      <sheetName val="Fire Doors Post"/>
      <sheetName val="Fire Detection (2)"/>
      <sheetName val="Fire Detection revised"/>
      <sheetName val="Paver"/>
      <sheetName val="Sheet1"/>
    </sheetNames>
    <sheetDataSet>
      <sheetData sheetId="0"/>
      <sheetData sheetId="1"/>
      <sheetData sheetId="2">
        <row r="20">
          <cell r="G20">
            <v>46775.619999999995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2"/>
  <sheetViews>
    <sheetView view="pageBreakPreview" zoomScaleNormal="100" zoomScaleSheetLayoutView="100" workbookViewId="0">
      <selection activeCell="F14" sqref="F14"/>
    </sheetView>
  </sheetViews>
  <sheetFormatPr defaultColWidth="8.7109375" defaultRowHeight="12.95" customHeight="1" x14ac:dyDescent="0.25"/>
  <cols>
    <col min="1" max="1" width="12.7109375" style="56" customWidth="1"/>
    <col min="2" max="2" width="90.42578125" style="56" bestFit="1" customWidth="1"/>
    <col min="3" max="3" width="18.7109375" style="57" customWidth="1"/>
    <col min="4" max="244" width="9.85546875" style="45" customWidth="1"/>
    <col min="245" max="245" width="10.42578125" style="45" customWidth="1"/>
    <col min="246" max="246" width="50.7109375" style="45" customWidth="1"/>
    <col min="247" max="248" width="5.7109375" style="45" customWidth="1"/>
    <col min="249" max="249" width="10.5703125" style="45" customWidth="1"/>
    <col min="250" max="250" width="15.5703125" style="45" customWidth="1"/>
    <col min="251" max="251" width="2.85546875" style="45" customWidth="1"/>
    <col min="252" max="252" width="18.7109375" style="45" customWidth="1"/>
    <col min="253" max="488" width="9.85546875" style="45" customWidth="1"/>
    <col min="489" max="16384" width="8.7109375" style="45"/>
  </cols>
  <sheetData>
    <row r="1" spans="1:3" ht="12.95" customHeight="1" thickBot="1" x14ac:dyDescent="0.3">
      <c r="A1" s="193"/>
      <c r="B1" s="194"/>
      <c r="C1" s="69"/>
    </row>
    <row r="2" spans="1:3" ht="15" customHeight="1" x14ac:dyDescent="0.2">
      <c r="A2" s="67" t="s">
        <v>40</v>
      </c>
      <c r="B2" s="68" t="s">
        <v>92</v>
      </c>
      <c r="C2" s="69"/>
    </row>
    <row r="3" spans="1:3" ht="15" customHeight="1" x14ac:dyDescent="0.2">
      <c r="A3" s="70"/>
      <c r="B3" s="71"/>
      <c r="C3" s="72"/>
    </row>
    <row r="4" spans="1:3" ht="29.1" customHeight="1" x14ac:dyDescent="0.2">
      <c r="A4" s="70" t="s">
        <v>41</v>
      </c>
      <c r="B4" s="221" t="s">
        <v>134</v>
      </c>
      <c r="C4" s="222"/>
    </row>
    <row r="5" spans="1:3" ht="15" customHeight="1" x14ac:dyDescent="0.25">
      <c r="A5" s="73"/>
      <c r="B5" s="48"/>
      <c r="C5" s="74"/>
    </row>
    <row r="6" spans="1:3" s="47" customFormat="1" ht="35.25" customHeight="1" x14ac:dyDescent="0.25">
      <c r="A6" s="75" t="s">
        <v>42</v>
      </c>
      <c r="B6" s="49" t="s">
        <v>2</v>
      </c>
      <c r="C6" s="76" t="s">
        <v>6</v>
      </c>
    </row>
    <row r="7" spans="1:3" ht="15" customHeight="1" x14ac:dyDescent="0.25">
      <c r="A7" s="77"/>
      <c r="B7" s="50"/>
      <c r="C7" s="78"/>
    </row>
    <row r="8" spans="1:3" ht="19.5" customHeight="1" x14ac:dyDescent="0.25">
      <c r="A8" s="79"/>
      <c r="B8" s="58" t="s">
        <v>47</v>
      </c>
      <c r="C8" s="80"/>
    </row>
    <row r="9" spans="1:3" ht="15" customHeight="1" x14ac:dyDescent="0.25">
      <c r="A9" s="79"/>
      <c r="B9" s="51"/>
      <c r="C9" s="211"/>
    </row>
    <row r="10" spans="1:3" ht="15" customHeight="1" x14ac:dyDescent="0.25">
      <c r="A10" s="79" t="s">
        <v>10</v>
      </c>
      <c r="B10" s="191" t="str">
        <f>'P&amp;G'!$C$7</f>
        <v>BILL No. 01: PRELIMINARIES AND GENERAL</v>
      </c>
      <c r="C10" s="84">
        <f>'P&amp;G'!G37</f>
        <v>0</v>
      </c>
    </row>
    <row r="11" spans="1:3" ht="15" customHeight="1" x14ac:dyDescent="0.25">
      <c r="A11" s="79"/>
      <c r="B11" s="51"/>
      <c r="C11" s="81"/>
    </row>
    <row r="12" spans="1:3" ht="15" customHeight="1" x14ac:dyDescent="0.25">
      <c r="A12" s="79" t="s">
        <v>8</v>
      </c>
      <c r="B12" s="191" t="str">
        <f>Alterations!$C$7</f>
        <v>BILL No. 02: ALTERATIONS</v>
      </c>
      <c r="C12" s="84">
        <f>Alterations!G41</f>
        <v>0</v>
      </c>
    </row>
    <row r="13" spans="1:3" ht="15" customHeight="1" x14ac:dyDescent="0.25">
      <c r="A13" s="79"/>
      <c r="B13" s="192"/>
      <c r="C13" s="190"/>
    </row>
    <row r="14" spans="1:3" ht="15" customHeight="1" x14ac:dyDescent="0.25">
      <c r="A14" s="79" t="s">
        <v>11</v>
      </c>
      <c r="B14" s="191" t="str">
        <f>cctv!$C$7</f>
        <v>BILL No. 03: CCTV</v>
      </c>
      <c r="C14" s="84">
        <f>cctv!J54</f>
        <v>0</v>
      </c>
    </row>
    <row r="15" spans="1:3" ht="15" customHeight="1" x14ac:dyDescent="0.25">
      <c r="A15" s="79"/>
      <c r="B15" s="59"/>
      <c r="C15" s="81"/>
    </row>
    <row r="16" spans="1:3" ht="15" customHeight="1" x14ac:dyDescent="0.25">
      <c r="A16" s="79"/>
      <c r="B16" s="59"/>
      <c r="C16" s="81"/>
    </row>
    <row r="17" spans="1:5" ht="15" customHeight="1" x14ac:dyDescent="0.25">
      <c r="A17" s="79"/>
      <c r="B17" s="59"/>
      <c r="C17" s="81"/>
    </row>
    <row r="18" spans="1:5" ht="15" customHeight="1" x14ac:dyDescent="0.25">
      <c r="A18" s="79"/>
      <c r="B18" s="59"/>
      <c r="C18" s="83"/>
    </row>
    <row r="19" spans="1:5" ht="15" customHeight="1" x14ac:dyDescent="0.25">
      <c r="A19" s="79"/>
      <c r="B19" s="60" t="s">
        <v>43</v>
      </c>
      <c r="C19" s="84"/>
    </row>
    <row r="20" spans="1:5" ht="15" customHeight="1" x14ac:dyDescent="0.25">
      <c r="A20" s="79"/>
      <c r="B20" s="61"/>
      <c r="C20" s="85"/>
    </row>
    <row r="21" spans="1:5" ht="15" customHeight="1" x14ac:dyDescent="0.25">
      <c r="A21" s="79"/>
      <c r="B21" s="51" t="s">
        <v>98</v>
      </c>
      <c r="C21" s="82">
        <v>100000</v>
      </c>
    </row>
    <row r="22" spans="1:5" ht="15" customHeight="1" x14ac:dyDescent="0.25">
      <c r="A22" s="79"/>
      <c r="B22" s="59"/>
      <c r="C22" s="83"/>
    </row>
    <row r="23" spans="1:5" ht="15" customHeight="1" x14ac:dyDescent="0.25">
      <c r="A23" s="79"/>
      <c r="B23" s="60" t="s">
        <v>44</v>
      </c>
      <c r="C23" s="84">
        <f>SUM(C10:C22)</f>
        <v>100000</v>
      </c>
    </row>
    <row r="24" spans="1:5" ht="15" customHeight="1" x14ac:dyDescent="0.25">
      <c r="A24" s="79"/>
      <c r="B24" s="61"/>
      <c r="C24" s="85"/>
    </row>
    <row r="25" spans="1:5" ht="15" customHeight="1" x14ac:dyDescent="0.25">
      <c r="A25" s="79"/>
      <c r="B25" s="51" t="s">
        <v>45</v>
      </c>
      <c r="C25" s="84">
        <f>SUM(C23)*15%</f>
        <v>15000</v>
      </c>
    </row>
    <row r="26" spans="1:5" ht="15" customHeight="1" thickBot="1" x14ac:dyDescent="0.3">
      <c r="A26" s="86"/>
      <c r="B26" s="59"/>
      <c r="C26" s="83"/>
    </row>
    <row r="27" spans="1:5" ht="15" customHeight="1" thickBot="1" x14ac:dyDescent="0.3">
      <c r="A27" s="66"/>
      <c r="B27" s="62" t="s">
        <v>46</v>
      </c>
      <c r="C27" s="87">
        <f>SUM(C23:C26)</f>
        <v>115000</v>
      </c>
    </row>
    <row r="28" spans="1:5" ht="15" customHeight="1" x14ac:dyDescent="0.25">
      <c r="A28" s="64"/>
      <c r="B28" s="52"/>
      <c r="C28" s="53"/>
    </row>
    <row r="29" spans="1:5" ht="15" customHeight="1" x14ac:dyDescent="0.25">
      <c r="A29" s="64"/>
      <c r="B29" s="52"/>
      <c r="C29" s="53"/>
    </row>
    <row r="30" spans="1:5" ht="15" customHeight="1" x14ac:dyDescent="0.25">
      <c r="A30" s="64"/>
      <c r="B30" s="52"/>
      <c r="C30" s="53"/>
    </row>
    <row r="31" spans="1:5" ht="15" customHeight="1" x14ac:dyDescent="0.25">
      <c r="A31" s="64"/>
      <c r="B31" s="52"/>
      <c r="C31" s="53"/>
    </row>
    <row r="32" spans="1:5" s="46" customFormat="1" ht="15" customHeight="1" x14ac:dyDescent="0.25">
      <c r="A32" s="64"/>
      <c r="B32" s="52"/>
      <c r="C32" s="53"/>
      <c r="D32" s="45"/>
      <c r="E32" s="45"/>
    </row>
    <row r="33" spans="1:5" s="46" customFormat="1" ht="15" customHeight="1" x14ac:dyDescent="0.25">
      <c r="A33" s="65"/>
      <c r="B33" s="54"/>
      <c r="C33" s="53"/>
      <c r="D33" s="45"/>
      <c r="E33" s="45"/>
    </row>
    <row r="34" spans="1:5" s="46" customFormat="1" ht="15" customHeight="1" x14ac:dyDescent="0.25">
      <c r="A34" s="65"/>
      <c r="B34" s="54"/>
      <c r="C34" s="53"/>
      <c r="D34" s="45"/>
      <c r="E34" s="45"/>
    </row>
    <row r="35" spans="1:5" s="46" customFormat="1" ht="15" customHeight="1" x14ac:dyDescent="0.25">
      <c r="A35" s="65"/>
      <c r="B35" s="54"/>
      <c r="C35" s="53"/>
      <c r="D35" s="45"/>
      <c r="E35" s="45"/>
    </row>
    <row r="36" spans="1:5" s="46" customFormat="1" ht="15" customHeight="1" x14ac:dyDescent="0.25">
      <c r="A36" s="56"/>
      <c r="B36" s="56"/>
      <c r="C36" s="63"/>
      <c r="D36" s="45"/>
      <c r="E36" s="45"/>
    </row>
    <row r="37" spans="1:5" s="46" customFormat="1" ht="15" customHeight="1" x14ac:dyDescent="0.25">
      <c r="A37" s="56"/>
      <c r="B37" s="56"/>
      <c r="C37" s="63"/>
      <c r="D37" s="45"/>
      <c r="E37" s="45"/>
    </row>
    <row r="38" spans="1:5" s="46" customFormat="1" ht="15" customHeight="1" x14ac:dyDescent="0.25">
      <c r="A38" s="56"/>
      <c r="B38" s="56"/>
      <c r="C38" s="63"/>
      <c r="D38" s="45"/>
      <c r="E38" s="45"/>
    </row>
    <row r="39" spans="1:5" s="46" customFormat="1" ht="15" customHeight="1" x14ac:dyDescent="0.25">
      <c r="A39" s="56"/>
      <c r="B39" s="56"/>
      <c r="C39" s="63"/>
      <c r="D39" s="45"/>
      <c r="E39" s="45"/>
    </row>
    <row r="40" spans="1:5" s="46" customFormat="1" ht="15" customHeight="1" x14ac:dyDescent="0.25">
      <c r="A40" s="56"/>
      <c r="B40" s="56"/>
      <c r="C40" s="55"/>
      <c r="D40" s="45"/>
      <c r="E40" s="45"/>
    </row>
    <row r="41" spans="1:5" s="46" customFormat="1" ht="15" customHeight="1" x14ac:dyDescent="0.25">
      <c r="A41" s="56"/>
      <c r="B41" s="56"/>
      <c r="C41" s="63"/>
      <c r="D41" s="45"/>
      <c r="E41" s="45"/>
    </row>
    <row r="42" spans="1:5" s="46" customFormat="1" ht="15" customHeight="1" x14ac:dyDescent="0.25">
      <c r="A42" s="56"/>
      <c r="B42" s="56"/>
      <c r="C42" s="63"/>
      <c r="D42" s="45"/>
      <c r="E42" s="45"/>
    </row>
    <row r="43" spans="1:5" s="46" customFormat="1" ht="15" customHeight="1" x14ac:dyDescent="0.25">
      <c r="A43" s="56"/>
      <c r="B43" s="56"/>
      <c r="C43" s="63"/>
      <c r="D43" s="45"/>
      <c r="E43" s="45"/>
    </row>
    <row r="44" spans="1:5" s="46" customFormat="1" ht="15" customHeight="1" x14ac:dyDescent="0.25">
      <c r="A44" s="56"/>
      <c r="B44" s="56"/>
      <c r="C44" s="63"/>
      <c r="D44" s="45"/>
      <c r="E44" s="45"/>
    </row>
    <row r="45" spans="1:5" s="46" customFormat="1" ht="15" customHeight="1" x14ac:dyDescent="0.25">
      <c r="A45" s="56"/>
      <c r="B45" s="56"/>
      <c r="C45" s="63"/>
      <c r="D45" s="45"/>
      <c r="E45" s="45"/>
    </row>
    <row r="46" spans="1:5" s="46" customFormat="1" ht="15" customHeight="1" x14ac:dyDescent="0.25">
      <c r="A46" s="56"/>
      <c r="B46" s="56"/>
      <c r="C46" s="63"/>
      <c r="D46" s="45"/>
      <c r="E46" s="45"/>
    </row>
    <row r="47" spans="1:5" s="46" customFormat="1" ht="15" customHeight="1" x14ac:dyDescent="0.25">
      <c r="A47" s="56"/>
      <c r="B47" s="56"/>
      <c r="C47" s="63"/>
      <c r="D47" s="45"/>
      <c r="E47" s="45"/>
    </row>
    <row r="48" spans="1:5" s="46" customFormat="1" ht="15" customHeight="1" x14ac:dyDescent="0.25">
      <c r="A48" s="56"/>
      <c r="B48" s="56"/>
      <c r="C48" s="63"/>
      <c r="D48" s="45"/>
      <c r="E48" s="45"/>
    </row>
    <row r="49" spans="1:5" s="46" customFormat="1" ht="15" customHeight="1" x14ac:dyDescent="0.25">
      <c r="A49" s="56"/>
      <c r="B49" s="56"/>
      <c r="C49" s="63"/>
      <c r="D49" s="45"/>
      <c r="E49" s="45"/>
    </row>
    <row r="50" spans="1:5" s="46" customFormat="1" ht="15" customHeight="1" x14ac:dyDescent="0.25">
      <c r="A50" s="56"/>
      <c r="B50" s="56"/>
      <c r="C50" s="63"/>
      <c r="D50" s="45"/>
      <c r="E50" s="45"/>
    </row>
    <row r="51" spans="1:5" s="46" customFormat="1" ht="15" customHeight="1" x14ac:dyDescent="0.25">
      <c r="A51" s="56"/>
      <c r="B51" s="56"/>
      <c r="C51" s="63"/>
      <c r="D51" s="45"/>
      <c r="E51" s="45"/>
    </row>
    <row r="52" spans="1:5" s="46" customFormat="1" ht="15" customHeight="1" x14ac:dyDescent="0.25">
      <c r="A52" s="56"/>
      <c r="B52" s="56"/>
      <c r="C52" s="63"/>
      <c r="D52" s="45"/>
      <c r="E52" s="45"/>
    </row>
    <row r="53" spans="1:5" s="46" customFormat="1" ht="15" customHeight="1" x14ac:dyDescent="0.25">
      <c r="A53" s="56"/>
      <c r="B53" s="56"/>
      <c r="C53" s="63"/>
      <c r="D53" s="45"/>
      <c r="E53" s="45"/>
    </row>
    <row r="54" spans="1:5" s="46" customFormat="1" ht="15" customHeight="1" x14ac:dyDescent="0.25">
      <c r="A54" s="56"/>
      <c r="B54" s="56"/>
      <c r="C54" s="63"/>
      <c r="D54" s="45"/>
      <c r="E54" s="45"/>
    </row>
    <row r="55" spans="1:5" s="46" customFormat="1" ht="15" customHeight="1" x14ac:dyDescent="0.25">
      <c r="A55" s="56"/>
      <c r="B55" s="56"/>
      <c r="C55" s="63"/>
      <c r="D55" s="45"/>
      <c r="E55" s="45"/>
    </row>
    <row r="56" spans="1:5" s="46" customFormat="1" ht="29.25" customHeight="1" x14ac:dyDescent="0.25">
      <c r="A56" s="56"/>
      <c r="B56" s="56"/>
      <c r="C56" s="63"/>
      <c r="D56" s="45"/>
      <c r="E56" s="45"/>
    </row>
    <row r="57" spans="1:5" s="46" customFormat="1" ht="12.95" customHeight="1" x14ac:dyDescent="0.25">
      <c r="A57" s="56"/>
      <c r="B57" s="56"/>
      <c r="C57" s="63"/>
      <c r="D57" s="45"/>
      <c r="E57" s="45"/>
    </row>
    <row r="58" spans="1:5" s="46" customFormat="1" ht="12.95" customHeight="1" x14ac:dyDescent="0.25">
      <c r="A58" s="56"/>
      <c r="B58" s="56"/>
      <c r="C58" s="63"/>
      <c r="D58" s="45"/>
      <c r="E58" s="45"/>
    </row>
    <row r="59" spans="1:5" s="46" customFormat="1" ht="12.95" customHeight="1" x14ac:dyDescent="0.25">
      <c r="A59" s="56"/>
      <c r="B59" s="56"/>
      <c r="C59" s="63"/>
      <c r="D59" s="45"/>
      <c r="E59" s="45"/>
    </row>
    <row r="60" spans="1:5" s="46" customFormat="1" ht="12.95" customHeight="1" x14ac:dyDescent="0.25">
      <c r="A60" s="56"/>
      <c r="B60" s="56"/>
      <c r="C60" s="63"/>
      <c r="D60" s="45"/>
      <c r="E60" s="45"/>
    </row>
    <row r="61" spans="1:5" s="46" customFormat="1" ht="12.95" customHeight="1" x14ac:dyDescent="0.25">
      <c r="A61" s="56"/>
      <c r="B61" s="56"/>
      <c r="C61" s="63"/>
      <c r="D61" s="45"/>
      <c r="E61" s="45"/>
    </row>
    <row r="62" spans="1:5" s="46" customFormat="1" ht="12.95" customHeight="1" x14ac:dyDescent="0.25">
      <c r="A62" s="56"/>
      <c r="B62" s="56"/>
      <c r="C62" s="63"/>
      <c r="D62" s="45"/>
      <c r="E62" s="45"/>
    </row>
    <row r="63" spans="1:5" s="46" customFormat="1" ht="12.95" customHeight="1" x14ac:dyDescent="0.25">
      <c r="A63" s="56"/>
      <c r="B63" s="56"/>
      <c r="C63" s="63"/>
      <c r="D63" s="45"/>
      <c r="E63" s="45"/>
    </row>
    <row r="64" spans="1:5" s="46" customFormat="1" ht="12.95" customHeight="1" x14ac:dyDescent="0.25">
      <c r="A64" s="56"/>
      <c r="B64" s="56"/>
      <c r="C64" s="63"/>
      <c r="D64" s="45"/>
      <c r="E64" s="45"/>
    </row>
    <row r="65" spans="1:5" s="46" customFormat="1" ht="12.95" customHeight="1" x14ac:dyDescent="0.25">
      <c r="A65" s="56"/>
      <c r="B65" s="56"/>
      <c r="C65" s="63"/>
      <c r="D65" s="45"/>
      <c r="E65" s="45"/>
    </row>
    <row r="66" spans="1:5" s="46" customFormat="1" ht="12.95" customHeight="1" x14ac:dyDescent="0.25">
      <c r="A66" s="56"/>
      <c r="B66" s="56"/>
      <c r="C66" s="63"/>
      <c r="D66" s="45"/>
      <c r="E66" s="45"/>
    </row>
    <row r="67" spans="1:5" s="46" customFormat="1" ht="12.95" customHeight="1" x14ac:dyDescent="0.25">
      <c r="A67" s="56"/>
      <c r="B67" s="56"/>
      <c r="C67" s="63"/>
      <c r="D67" s="45"/>
      <c r="E67" s="45"/>
    </row>
    <row r="68" spans="1:5" s="46" customFormat="1" ht="12.95" customHeight="1" x14ac:dyDescent="0.25">
      <c r="A68" s="56"/>
      <c r="B68" s="56"/>
      <c r="C68" s="63"/>
      <c r="D68" s="45"/>
      <c r="E68" s="45"/>
    </row>
    <row r="69" spans="1:5" s="46" customFormat="1" ht="12.95" customHeight="1" x14ac:dyDescent="0.25">
      <c r="A69" s="56"/>
      <c r="B69" s="56"/>
      <c r="C69" s="63"/>
      <c r="D69" s="45"/>
      <c r="E69" s="45"/>
    </row>
    <row r="70" spans="1:5" s="46" customFormat="1" ht="12.95" customHeight="1" x14ac:dyDescent="0.25">
      <c r="A70" s="56"/>
      <c r="B70" s="56"/>
      <c r="C70" s="63"/>
      <c r="D70" s="45"/>
      <c r="E70" s="45"/>
    </row>
    <row r="71" spans="1:5" s="46" customFormat="1" ht="12.95" customHeight="1" x14ac:dyDescent="0.25">
      <c r="A71" s="56"/>
      <c r="B71" s="56"/>
      <c r="C71" s="63"/>
      <c r="D71" s="45"/>
      <c r="E71" s="45"/>
    </row>
    <row r="72" spans="1:5" s="46" customFormat="1" ht="12.95" customHeight="1" x14ac:dyDescent="0.25">
      <c r="A72" s="56"/>
      <c r="B72" s="56"/>
      <c r="C72" s="63"/>
      <c r="D72" s="45"/>
      <c r="E72" s="45"/>
    </row>
    <row r="73" spans="1:5" s="46" customFormat="1" ht="12.95" customHeight="1" x14ac:dyDescent="0.25">
      <c r="A73" s="56"/>
      <c r="B73" s="56"/>
      <c r="C73" s="63"/>
      <c r="D73" s="45"/>
      <c r="E73" s="45"/>
    </row>
    <row r="74" spans="1:5" s="46" customFormat="1" ht="12.95" customHeight="1" x14ac:dyDescent="0.25">
      <c r="A74" s="56"/>
      <c r="B74" s="56"/>
      <c r="C74" s="63"/>
      <c r="D74" s="45"/>
      <c r="E74" s="45"/>
    </row>
    <row r="75" spans="1:5" s="46" customFormat="1" ht="12.95" customHeight="1" x14ac:dyDescent="0.25">
      <c r="A75" s="56"/>
      <c r="B75" s="56"/>
      <c r="C75" s="63"/>
      <c r="D75" s="45"/>
      <c r="E75" s="45"/>
    </row>
    <row r="76" spans="1:5" s="46" customFormat="1" ht="12.95" customHeight="1" x14ac:dyDescent="0.25">
      <c r="A76" s="56"/>
      <c r="B76" s="56"/>
      <c r="C76" s="63"/>
      <c r="D76" s="45"/>
      <c r="E76" s="45"/>
    </row>
    <row r="77" spans="1:5" s="46" customFormat="1" ht="12.95" customHeight="1" x14ac:dyDescent="0.25">
      <c r="A77" s="56"/>
      <c r="B77" s="56"/>
      <c r="C77" s="63"/>
      <c r="D77" s="45"/>
      <c r="E77" s="45"/>
    </row>
    <row r="78" spans="1:5" s="46" customFormat="1" ht="12.95" customHeight="1" x14ac:dyDescent="0.25">
      <c r="A78" s="56"/>
      <c r="B78" s="56"/>
      <c r="C78" s="63"/>
      <c r="D78" s="45"/>
      <c r="E78" s="45"/>
    </row>
    <row r="79" spans="1:5" s="46" customFormat="1" ht="12.95" customHeight="1" x14ac:dyDescent="0.25">
      <c r="A79" s="56"/>
      <c r="B79" s="56"/>
      <c r="C79" s="63"/>
      <c r="D79" s="45"/>
      <c r="E79" s="45"/>
    </row>
    <row r="80" spans="1:5" s="46" customFormat="1" ht="12.95" customHeight="1" x14ac:dyDescent="0.25">
      <c r="A80" s="56"/>
      <c r="B80" s="56"/>
      <c r="C80" s="63"/>
      <c r="D80" s="45"/>
      <c r="E80" s="45"/>
    </row>
    <row r="81" spans="1:5" s="46" customFormat="1" ht="12.95" customHeight="1" x14ac:dyDescent="0.25">
      <c r="A81" s="56"/>
      <c r="B81" s="56"/>
      <c r="C81" s="63"/>
      <c r="D81" s="45"/>
      <c r="E81" s="45"/>
    </row>
    <row r="82" spans="1:5" s="46" customFormat="1" ht="12.95" customHeight="1" x14ac:dyDescent="0.25">
      <c r="A82" s="56"/>
      <c r="B82" s="56"/>
      <c r="C82" s="63"/>
      <c r="D82" s="45"/>
      <c r="E82" s="45"/>
    </row>
    <row r="83" spans="1:5" s="46" customFormat="1" ht="12.95" customHeight="1" x14ac:dyDescent="0.25">
      <c r="A83" s="56"/>
      <c r="B83" s="56"/>
      <c r="C83" s="63"/>
      <c r="D83" s="45"/>
      <c r="E83" s="45"/>
    </row>
    <row r="84" spans="1:5" s="46" customFormat="1" ht="12.95" customHeight="1" x14ac:dyDescent="0.25">
      <c r="A84" s="56"/>
      <c r="B84" s="56"/>
      <c r="C84" s="63"/>
      <c r="D84" s="45"/>
      <c r="E84" s="45"/>
    </row>
    <row r="85" spans="1:5" s="46" customFormat="1" ht="12.95" customHeight="1" x14ac:dyDescent="0.25">
      <c r="A85" s="56"/>
      <c r="B85" s="56"/>
      <c r="C85" s="63"/>
      <c r="D85" s="45"/>
      <c r="E85" s="45"/>
    </row>
    <row r="86" spans="1:5" s="46" customFormat="1" ht="12.95" customHeight="1" x14ac:dyDescent="0.25">
      <c r="A86" s="56"/>
      <c r="B86" s="56"/>
      <c r="C86" s="63"/>
      <c r="D86" s="45"/>
      <c r="E86" s="45"/>
    </row>
    <row r="87" spans="1:5" s="46" customFormat="1" ht="12.95" customHeight="1" x14ac:dyDescent="0.25">
      <c r="A87" s="56"/>
      <c r="B87" s="56"/>
      <c r="C87" s="63"/>
      <c r="D87" s="45"/>
      <c r="E87" s="45"/>
    </row>
    <row r="88" spans="1:5" s="46" customFormat="1" ht="12.95" customHeight="1" x14ac:dyDescent="0.25">
      <c r="A88" s="56"/>
      <c r="B88" s="56"/>
      <c r="C88" s="63"/>
      <c r="D88" s="45"/>
      <c r="E88" s="45"/>
    </row>
    <row r="89" spans="1:5" s="46" customFormat="1" ht="12.95" customHeight="1" x14ac:dyDescent="0.25">
      <c r="A89" s="56"/>
      <c r="B89" s="56"/>
      <c r="C89" s="63"/>
      <c r="D89" s="45"/>
      <c r="E89" s="45"/>
    </row>
    <row r="90" spans="1:5" s="46" customFormat="1" ht="12.95" customHeight="1" x14ac:dyDescent="0.25">
      <c r="A90" s="56"/>
      <c r="B90" s="56"/>
      <c r="C90" s="63"/>
      <c r="D90" s="45"/>
      <c r="E90" s="45"/>
    </row>
    <row r="91" spans="1:5" s="46" customFormat="1" ht="12.95" customHeight="1" x14ac:dyDescent="0.25">
      <c r="A91" s="56"/>
      <c r="B91" s="56"/>
      <c r="C91" s="63"/>
      <c r="D91" s="45"/>
      <c r="E91" s="45"/>
    </row>
    <row r="92" spans="1:5" s="46" customFormat="1" ht="12.95" customHeight="1" x14ac:dyDescent="0.25">
      <c r="A92" s="56"/>
      <c r="B92" s="56"/>
      <c r="C92" s="63"/>
      <c r="D92" s="45"/>
      <c r="E92" s="45"/>
    </row>
    <row r="93" spans="1:5" s="46" customFormat="1" ht="12.95" customHeight="1" x14ac:dyDescent="0.25">
      <c r="A93" s="56"/>
      <c r="B93" s="56"/>
      <c r="C93" s="63"/>
      <c r="D93" s="45"/>
      <c r="E93" s="45"/>
    </row>
    <row r="94" spans="1:5" s="46" customFormat="1" ht="12.95" customHeight="1" x14ac:dyDescent="0.25">
      <c r="A94" s="56"/>
      <c r="B94" s="56"/>
      <c r="C94" s="63"/>
      <c r="D94" s="45"/>
      <c r="E94" s="45"/>
    </row>
    <row r="95" spans="1:5" s="46" customFormat="1" ht="12.95" customHeight="1" x14ac:dyDescent="0.25">
      <c r="A95" s="56"/>
      <c r="B95" s="56"/>
      <c r="C95" s="63"/>
      <c r="D95" s="45"/>
      <c r="E95" s="45"/>
    </row>
    <row r="96" spans="1:5" s="46" customFormat="1" ht="12.95" customHeight="1" x14ac:dyDescent="0.25">
      <c r="A96" s="56"/>
      <c r="B96" s="56"/>
      <c r="C96" s="63"/>
      <c r="D96" s="45"/>
      <c r="E96" s="45"/>
    </row>
    <row r="97" spans="1:5" s="46" customFormat="1" ht="12.95" customHeight="1" x14ac:dyDescent="0.25">
      <c r="A97" s="56"/>
      <c r="B97" s="56"/>
      <c r="C97" s="63"/>
      <c r="D97" s="45"/>
      <c r="E97" s="45"/>
    </row>
    <row r="98" spans="1:5" s="46" customFormat="1" ht="12.95" customHeight="1" x14ac:dyDescent="0.25">
      <c r="A98" s="56"/>
      <c r="B98" s="56"/>
      <c r="C98" s="63"/>
      <c r="D98" s="45"/>
      <c r="E98" s="45"/>
    </row>
    <row r="99" spans="1:5" s="46" customFormat="1" ht="12.95" customHeight="1" x14ac:dyDescent="0.25">
      <c r="A99" s="56"/>
      <c r="B99" s="56"/>
      <c r="C99" s="63"/>
      <c r="D99" s="45"/>
      <c r="E99" s="45"/>
    </row>
    <row r="100" spans="1:5" s="46" customFormat="1" ht="12.95" customHeight="1" x14ac:dyDescent="0.25">
      <c r="A100" s="56"/>
      <c r="B100" s="56"/>
      <c r="C100" s="63"/>
      <c r="D100" s="45"/>
      <c r="E100" s="45"/>
    </row>
    <row r="101" spans="1:5" s="46" customFormat="1" ht="12.95" customHeight="1" x14ac:dyDescent="0.25">
      <c r="A101" s="56"/>
      <c r="B101" s="56"/>
      <c r="C101" s="63"/>
      <c r="D101" s="45"/>
      <c r="E101" s="45"/>
    </row>
    <row r="102" spans="1:5" s="46" customFormat="1" ht="12.95" customHeight="1" x14ac:dyDescent="0.25">
      <c r="A102" s="56"/>
      <c r="B102" s="56"/>
      <c r="C102" s="63"/>
      <c r="D102" s="45"/>
      <c r="E102" s="45"/>
    </row>
    <row r="103" spans="1:5" s="46" customFormat="1" ht="12.95" customHeight="1" x14ac:dyDescent="0.25">
      <c r="A103" s="56"/>
      <c r="B103" s="56"/>
      <c r="C103" s="63"/>
      <c r="D103" s="45"/>
      <c r="E103" s="45"/>
    </row>
    <row r="104" spans="1:5" s="46" customFormat="1" ht="12.95" customHeight="1" x14ac:dyDescent="0.25">
      <c r="A104" s="56"/>
      <c r="B104" s="56"/>
      <c r="C104" s="63"/>
      <c r="D104" s="45"/>
      <c r="E104" s="45"/>
    </row>
    <row r="105" spans="1:5" s="46" customFormat="1" ht="12.95" customHeight="1" x14ac:dyDescent="0.25">
      <c r="A105" s="56"/>
      <c r="B105" s="56"/>
      <c r="C105" s="63"/>
      <c r="D105" s="45"/>
      <c r="E105" s="45"/>
    </row>
    <row r="106" spans="1:5" s="46" customFormat="1" ht="12.95" customHeight="1" x14ac:dyDescent="0.25">
      <c r="A106" s="56"/>
      <c r="B106" s="56"/>
      <c r="C106" s="63"/>
      <c r="D106" s="45"/>
      <c r="E106" s="45"/>
    </row>
    <row r="107" spans="1:5" s="46" customFormat="1" ht="12.95" customHeight="1" x14ac:dyDescent="0.25">
      <c r="A107" s="56"/>
      <c r="B107" s="56"/>
      <c r="C107" s="63"/>
      <c r="D107" s="45"/>
      <c r="E107" s="45"/>
    </row>
    <row r="108" spans="1:5" s="46" customFormat="1" ht="12.95" customHeight="1" x14ac:dyDescent="0.25">
      <c r="A108" s="56"/>
      <c r="B108" s="56"/>
      <c r="C108" s="63"/>
      <c r="D108" s="45"/>
      <c r="E108" s="45"/>
    </row>
    <row r="109" spans="1:5" s="46" customFormat="1" ht="12.95" customHeight="1" x14ac:dyDescent="0.25">
      <c r="A109" s="56"/>
      <c r="B109" s="56"/>
      <c r="C109" s="63"/>
      <c r="D109" s="45"/>
      <c r="E109" s="45"/>
    </row>
    <row r="110" spans="1:5" s="46" customFormat="1" ht="12.95" customHeight="1" x14ac:dyDescent="0.25">
      <c r="A110" s="56"/>
      <c r="B110" s="56"/>
      <c r="C110" s="63"/>
      <c r="D110" s="45"/>
      <c r="E110" s="45"/>
    </row>
    <row r="111" spans="1:5" s="46" customFormat="1" ht="12.95" customHeight="1" x14ac:dyDescent="0.25">
      <c r="A111" s="56"/>
      <c r="B111" s="56"/>
      <c r="C111" s="63"/>
      <c r="D111" s="45"/>
      <c r="E111" s="45"/>
    </row>
    <row r="112" spans="1:5" s="46" customFormat="1" ht="12.95" customHeight="1" x14ac:dyDescent="0.25">
      <c r="A112" s="56"/>
      <c r="B112" s="56"/>
      <c r="C112" s="63"/>
      <c r="D112" s="45"/>
      <c r="E112" s="45"/>
    </row>
  </sheetData>
  <mergeCells count="1">
    <mergeCell ref="B4:C4"/>
  </mergeCells>
  <pageMargins left="0.75" right="0.75" top="1" bottom="1" header="0.5" footer="0.5"/>
  <pageSetup scale="73" fitToHeight="0" orientation="portrait" r:id="rId1"/>
  <colBreaks count="1" manualBreakCount="1">
    <brk id="7" min="1" max="1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28"/>
  <sheetViews>
    <sheetView view="pageBreakPreview" zoomScaleNormal="100" zoomScaleSheetLayoutView="100" workbookViewId="0">
      <selection activeCell="J8" sqref="J8"/>
    </sheetView>
  </sheetViews>
  <sheetFormatPr defaultRowHeight="15" x14ac:dyDescent="0.25"/>
  <cols>
    <col min="1" max="1" width="6.42578125" style="141" customWidth="1"/>
    <col min="2" max="2" width="7.28515625" style="142" customWidth="1"/>
    <col min="3" max="3" width="40.85546875" style="143" customWidth="1"/>
    <col min="4" max="4" width="36" style="143" customWidth="1"/>
    <col min="5" max="5" width="6.85546875" style="144" bestFit="1" customWidth="1"/>
    <col min="6" max="6" width="8.5703125" style="25" hidden="1" customWidth="1"/>
    <col min="7" max="7" width="11" style="9" hidden="1" customWidth="1"/>
    <col min="8" max="8" width="10.42578125" style="9" hidden="1" customWidth="1"/>
    <col min="10" max="11" width="12.5703125" bestFit="1" customWidth="1"/>
  </cols>
  <sheetData>
    <row r="1" spans="1:17" x14ac:dyDescent="0.25">
      <c r="A1" s="232" t="s">
        <v>92</v>
      </c>
      <c r="B1" s="232"/>
      <c r="C1" s="232"/>
      <c r="D1" s="232"/>
      <c r="E1" s="127"/>
      <c r="F1" s="32"/>
      <c r="G1" s="33"/>
      <c r="H1" s="33"/>
    </row>
    <row r="2" spans="1:17" x14ac:dyDescent="0.25">
      <c r="A2" s="125"/>
      <c r="B2" s="126"/>
      <c r="C2" s="234"/>
      <c r="D2" s="234"/>
      <c r="E2" s="127"/>
      <c r="F2" s="32"/>
      <c r="G2" s="33"/>
      <c r="H2" s="33"/>
    </row>
    <row r="3" spans="1:17" x14ac:dyDescent="0.25">
      <c r="A3" s="233" t="s">
        <v>135</v>
      </c>
      <c r="B3" s="233"/>
      <c r="C3" s="233"/>
      <c r="D3" s="233"/>
      <c r="E3" s="127"/>
      <c r="F3" s="32"/>
      <c r="G3" s="33"/>
      <c r="H3" s="33"/>
    </row>
    <row r="4" spans="1:17" ht="15.75" thickBot="1" x14ac:dyDescent="0.3">
      <c r="A4" s="128"/>
      <c r="B4" s="126"/>
      <c r="C4" s="235"/>
      <c r="D4" s="235"/>
      <c r="E4" s="127"/>
      <c r="F4" s="32"/>
      <c r="G4" s="33"/>
      <c r="H4" s="33"/>
    </row>
    <row r="5" spans="1:17" s="2" customFormat="1" ht="20.100000000000001" customHeight="1" x14ac:dyDescent="0.25">
      <c r="A5" s="129" t="s">
        <v>0</v>
      </c>
      <c r="B5" s="130" t="s">
        <v>1</v>
      </c>
      <c r="C5" s="236" t="s">
        <v>2</v>
      </c>
      <c r="D5" s="237"/>
      <c r="E5" s="147" t="s">
        <v>3</v>
      </c>
      <c r="F5" s="36" t="s">
        <v>4</v>
      </c>
      <c r="G5" s="37" t="s">
        <v>5</v>
      </c>
      <c r="H5" s="38" t="s">
        <v>6</v>
      </c>
    </row>
    <row r="6" spans="1:17" s="4" customFormat="1" x14ac:dyDescent="0.25">
      <c r="A6" s="131"/>
      <c r="B6" s="132"/>
      <c r="C6" s="238"/>
      <c r="D6" s="239"/>
      <c r="E6" s="148"/>
      <c r="F6" s="22"/>
      <c r="G6" s="12"/>
      <c r="H6" s="13"/>
    </row>
    <row r="7" spans="1:17" s="4" customFormat="1" x14ac:dyDescent="0.25">
      <c r="A7" s="133" t="s">
        <v>7</v>
      </c>
      <c r="B7" s="134"/>
      <c r="C7" s="228" t="s">
        <v>57</v>
      </c>
      <c r="D7" s="229"/>
      <c r="E7" s="135"/>
      <c r="F7" s="22"/>
      <c r="G7" s="12"/>
      <c r="H7" s="13"/>
    </row>
    <row r="8" spans="1:17" s="4" customFormat="1" x14ac:dyDescent="0.25">
      <c r="A8" s="133" t="s">
        <v>7</v>
      </c>
      <c r="B8" s="136"/>
      <c r="C8" s="230"/>
      <c r="D8" s="231"/>
      <c r="E8" s="137"/>
      <c r="F8" s="22"/>
      <c r="G8" s="12"/>
      <c r="H8" s="13"/>
    </row>
    <row r="9" spans="1:17" s="4" customFormat="1" ht="54.75" customHeight="1" x14ac:dyDescent="0.25">
      <c r="A9" s="138" t="s">
        <v>7</v>
      </c>
      <c r="B9" s="139" t="s">
        <v>10</v>
      </c>
      <c r="C9" s="226" t="s">
        <v>58</v>
      </c>
      <c r="D9" s="227"/>
      <c r="E9" s="140" t="s">
        <v>16</v>
      </c>
      <c r="F9" s="22"/>
      <c r="G9" s="12"/>
      <c r="H9" s="13"/>
    </row>
    <row r="10" spans="1:17" s="4" customFormat="1" ht="39" customHeight="1" x14ac:dyDescent="0.25">
      <c r="A10" s="138" t="s">
        <v>7</v>
      </c>
      <c r="B10" s="139" t="s">
        <v>8</v>
      </c>
      <c r="C10" s="226" t="s">
        <v>67</v>
      </c>
      <c r="D10" s="227"/>
      <c r="E10" s="140" t="s">
        <v>16</v>
      </c>
      <c r="F10" s="22"/>
      <c r="G10" s="12"/>
      <c r="H10" s="13"/>
      <c r="K10" s="104"/>
    </row>
    <row r="11" spans="1:17" s="4" customFormat="1" ht="24.75" customHeight="1" x14ac:dyDescent="0.25">
      <c r="A11" s="138"/>
      <c r="B11" s="139" t="s">
        <v>11</v>
      </c>
      <c r="C11" s="226" t="s">
        <v>68</v>
      </c>
      <c r="D11" s="227"/>
      <c r="E11" s="140" t="s">
        <v>16</v>
      </c>
      <c r="F11" s="22"/>
      <c r="G11" s="12"/>
      <c r="H11" s="13"/>
      <c r="K11" s="104"/>
    </row>
    <row r="12" spans="1:17" s="4" customFormat="1" ht="36" customHeight="1" x14ac:dyDescent="0.25">
      <c r="A12" s="138" t="s">
        <v>7</v>
      </c>
      <c r="B12" s="139" t="s">
        <v>12</v>
      </c>
      <c r="C12" s="226" t="s">
        <v>59</v>
      </c>
      <c r="D12" s="227"/>
      <c r="E12" s="140" t="s">
        <v>16</v>
      </c>
      <c r="F12" s="22"/>
      <c r="G12" s="12"/>
      <c r="H12" s="13"/>
    </row>
    <row r="13" spans="1:17" s="4" customFormat="1" ht="52.5" customHeight="1" x14ac:dyDescent="0.25">
      <c r="A13" s="138" t="s">
        <v>7</v>
      </c>
      <c r="B13" s="139" t="s">
        <v>49</v>
      </c>
      <c r="C13" s="226" t="s">
        <v>60</v>
      </c>
      <c r="D13" s="227"/>
      <c r="E13" s="140" t="s">
        <v>16</v>
      </c>
      <c r="F13" s="22"/>
      <c r="G13" s="12"/>
      <c r="H13" s="13"/>
    </row>
    <row r="14" spans="1:17" s="4" customFormat="1" ht="117.75" customHeight="1" x14ac:dyDescent="0.25">
      <c r="A14" s="138" t="s">
        <v>7</v>
      </c>
      <c r="B14" s="139" t="s">
        <v>50</v>
      </c>
      <c r="C14" s="226" t="s">
        <v>61</v>
      </c>
      <c r="D14" s="227"/>
      <c r="E14" s="140" t="s">
        <v>16</v>
      </c>
      <c r="F14" s="22"/>
      <c r="G14" s="12"/>
      <c r="H14" s="13"/>
      <c r="K14" s="104"/>
    </row>
    <row r="15" spans="1:17" s="4" customFormat="1" ht="50.25" customHeight="1" x14ac:dyDescent="0.25">
      <c r="A15" s="138" t="s">
        <v>7</v>
      </c>
      <c r="B15" s="139" t="s">
        <v>51</v>
      </c>
      <c r="C15" s="226" t="s">
        <v>62</v>
      </c>
      <c r="D15" s="227"/>
      <c r="E15" s="140" t="s">
        <v>16</v>
      </c>
      <c r="F15" s="22"/>
      <c r="G15" s="12"/>
      <c r="H15" s="13"/>
    </row>
    <row r="16" spans="1:17" s="4" customFormat="1" ht="55.5" customHeight="1" x14ac:dyDescent="0.25">
      <c r="A16" s="138" t="s">
        <v>7</v>
      </c>
      <c r="B16" s="139" t="s">
        <v>9</v>
      </c>
      <c r="C16" s="226" t="s">
        <v>62</v>
      </c>
      <c r="D16" s="227"/>
      <c r="E16" s="140" t="s">
        <v>16</v>
      </c>
      <c r="F16" s="23"/>
      <c r="G16" s="14"/>
      <c r="H16" s="15"/>
      <c r="O16" s="5"/>
      <c r="Q16" s="5"/>
    </row>
    <row r="17" spans="1:10" s="4" customFormat="1" ht="36" customHeight="1" x14ac:dyDescent="0.25">
      <c r="A17" s="138" t="s">
        <v>7</v>
      </c>
      <c r="B17" s="139" t="s">
        <v>48</v>
      </c>
      <c r="C17" s="226" t="s">
        <v>63</v>
      </c>
      <c r="D17" s="227"/>
      <c r="E17" s="140" t="s">
        <v>16</v>
      </c>
      <c r="F17" s="23"/>
      <c r="G17" s="14"/>
      <c r="H17" s="15"/>
    </row>
    <row r="18" spans="1:10" s="4" customFormat="1" ht="135" x14ac:dyDescent="0.25">
      <c r="A18" s="138" t="s">
        <v>7</v>
      </c>
      <c r="B18" s="139" t="s">
        <v>52</v>
      </c>
      <c r="C18" s="145" t="s">
        <v>65</v>
      </c>
      <c r="D18" s="146" t="s">
        <v>66</v>
      </c>
      <c r="E18" s="140"/>
      <c r="F18" s="23"/>
      <c r="G18" s="14"/>
      <c r="H18" s="15"/>
      <c r="J18" s="4">
        <f>12.6-5.3-0.9</f>
        <v>6.3999999999999995</v>
      </c>
    </row>
    <row r="19" spans="1:10" s="4" customFormat="1" x14ac:dyDescent="0.25">
      <c r="A19" s="223" t="s">
        <v>32</v>
      </c>
      <c r="B19" s="224"/>
      <c r="C19" s="224"/>
      <c r="D19" s="225"/>
      <c r="E19" s="150"/>
      <c r="F19" s="149"/>
      <c r="G19" s="30"/>
      <c r="H19" s="30">
        <f>SUM(H9:H18)</f>
        <v>0</v>
      </c>
    </row>
    <row r="25" spans="1:10" x14ac:dyDescent="0.25">
      <c r="H25" s="9" t="e">
        <f>#REF!</f>
        <v>#REF!</v>
      </c>
      <c r="J25" s="8"/>
    </row>
    <row r="26" spans="1:10" x14ac:dyDescent="0.25">
      <c r="H26" s="9">
        <f>'[1]Fire Doors'!G20</f>
        <v>46775.619999999995</v>
      </c>
    </row>
    <row r="28" spans="1:10" x14ac:dyDescent="0.25">
      <c r="H28" s="9" t="e">
        <f>SUM(H25:H27)</f>
        <v>#REF!</v>
      </c>
      <c r="J28" s="8"/>
    </row>
  </sheetData>
  <mergeCells count="18">
    <mergeCell ref="C7:D7"/>
    <mergeCell ref="C8:D8"/>
    <mergeCell ref="A1:D1"/>
    <mergeCell ref="A3:D3"/>
    <mergeCell ref="C2:D2"/>
    <mergeCell ref="C4:D4"/>
    <mergeCell ref="C5:D5"/>
    <mergeCell ref="C6:D6"/>
    <mergeCell ref="C13:D13"/>
    <mergeCell ref="C12:D12"/>
    <mergeCell ref="C11:D11"/>
    <mergeCell ref="C10:D10"/>
    <mergeCell ref="C9:D9"/>
    <mergeCell ref="A19:D19"/>
    <mergeCell ref="C17:D17"/>
    <mergeCell ref="C16:D16"/>
    <mergeCell ref="C15:D15"/>
    <mergeCell ref="C14:D14"/>
  </mergeCells>
  <printOptions gridLines="1"/>
  <pageMargins left="0.70866141732283461" right="0.70866141732283461" top="0.74803149606299213" bottom="0.74803149606299213" header="0.31496062992125984" footer="0.31496062992125984"/>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N37"/>
  <sheetViews>
    <sheetView view="pageBreakPreview" topLeftCell="A35" zoomScaleNormal="100" zoomScaleSheetLayoutView="100" workbookViewId="0">
      <selection activeCell="J10" sqref="J10"/>
    </sheetView>
  </sheetViews>
  <sheetFormatPr defaultRowHeight="15" x14ac:dyDescent="0.25"/>
  <cols>
    <col min="1" max="1" width="5.5703125" style="93" customWidth="1"/>
    <col min="2" max="2" width="5.7109375" style="117" customWidth="1"/>
    <col min="3" max="3" width="46.7109375" style="124" customWidth="1"/>
    <col min="4" max="4" width="6.85546875" style="18" bestFit="1" customWidth="1"/>
    <col min="5" max="5" width="8.5703125" style="25" bestFit="1" customWidth="1"/>
    <col min="6" max="6" width="11" style="9" bestFit="1" customWidth="1"/>
    <col min="7" max="7" width="10.42578125" style="9" bestFit="1" customWidth="1"/>
  </cols>
  <sheetData>
    <row r="1" spans="1:14" x14ac:dyDescent="0.25">
      <c r="A1" s="89" t="str">
        <f>'Pricing Assumptions'!$A$1</f>
        <v>FREEDOM PARK HERITAGE SITE &amp; MUSEUM</v>
      </c>
      <c r="B1" s="110"/>
      <c r="C1" s="118"/>
      <c r="D1" s="31"/>
      <c r="E1" s="32"/>
      <c r="F1" s="33"/>
      <c r="G1" s="33"/>
    </row>
    <row r="2" spans="1:14" x14ac:dyDescent="0.25">
      <c r="A2" s="89"/>
      <c r="B2" s="110"/>
      <c r="C2" s="118"/>
      <c r="D2" s="31"/>
      <c r="E2" s="32"/>
      <c r="F2" s="33"/>
      <c r="G2" s="33"/>
    </row>
    <row r="3" spans="1:14" x14ac:dyDescent="0.25">
      <c r="A3" s="90" t="str">
        <f>'Pricing Assumptions'!$A$3:$D$3</f>
        <v>SUPPLY, DELIVERY, WIRING, INSTALLATION, CERTIFICATION AND MAINTENANCE OF CCTV SYSTEM</v>
      </c>
      <c r="B3" s="110"/>
      <c r="C3" s="118"/>
      <c r="D3" s="31"/>
      <c r="E3" s="32"/>
      <c r="F3" s="33"/>
      <c r="G3" s="33"/>
    </row>
    <row r="4" spans="1:14" ht="15.75" thickBot="1" x14ac:dyDescent="0.3">
      <c r="A4"/>
      <c r="B4" s="110"/>
      <c r="C4" s="118"/>
      <c r="D4" s="31"/>
      <c r="E4" s="32"/>
      <c r="F4" s="33"/>
      <c r="G4" s="33"/>
    </row>
    <row r="5" spans="1:14" s="2" customFormat="1" ht="20.100000000000001" customHeight="1" x14ac:dyDescent="0.25">
      <c r="A5" s="1" t="s">
        <v>0</v>
      </c>
      <c r="B5" s="34" t="s">
        <v>1</v>
      </c>
      <c r="C5" s="119" t="s">
        <v>2</v>
      </c>
      <c r="D5" s="35" t="s">
        <v>3</v>
      </c>
      <c r="E5" s="36" t="s">
        <v>4</v>
      </c>
      <c r="F5" s="37" t="s">
        <v>5</v>
      </c>
      <c r="G5" s="38" t="s">
        <v>6</v>
      </c>
    </row>
    <row r="6" spans="1:14" s="4" customFormat="1" x14ac:dyDescent="0.25">
      <c r="A6" s="91"/>
      <c r="B6" s="111"/>
      <c r="C6" s="103"/>
      <c r="D6" s="11"/>
      <c r="E6" s="22"/>
      <c r="F6" s="12"/>
      <c r="G6" s="13"/>
    </row>
    <row r="7" spans="1:14" s="4" customFormat="1" x14ac:dyDescent="0.25">
      <c r="A7" s="88" t="s">
        <v>13</v>
      </c>
      <c r="B7" s="112"/>
      <c r="C7" s="26" t="s">
        <v>91</v>
      </c>
      <c r="D7" s="27"/>
      <c r="E7" s="22"/>
      <c r="F7" s="12"/>
      <c r="G7" s="13"/>
    </row>
    <row r="8" spans="1:14" s="4" customFormat="1" x14ac:dyDescent="0.25">
      <c r="A8" s="88" t="s">
        <v>13</v>
      </c>
      <c r="B8" s="113"/>
      <c r="C8" s="120"/>
      <c r="D8" s="28"/>
      <c r="E8" s="22"/>
      <c r="F8" s="12"/>
      <c r="G8" s="13"/>
    </row>
    <row r="9" spans="1:14" s="4" customFormat="1" x14ac:dyDescent="0.25">
      <c r="A9" s="88" t="s">
        <v>13</v>
      </c>
      <c r="B9" s="114"/>
      <c r="C9" s="121" t="s">
        <v>38</v>
      </c>
      <c r="D9" s="29"/>
      <c r="E9" s="22"/>
      <c r="F9" s="12"/>
      <c r="G9" s="13"/>
    </row>
    <row r="10" spans="1:14" s="4" customFormat="1" ht="90" x14ac:dyDescent="0.25">
      <c r="A10" s="105" t="s">
        <v>13</v>
      </c>
      <c r="B10" s="115" t="s">
        <v>10</v>
      </c>
      <c r="C10" s="122" t="s">
        <v>36</v>
      </c>
      <c r="D10" s="106" t="s">
        <v>16</v>
      </c>
      <c r="E10" s="22"/>
      <c r="F10" s="12"/>
      <c r="G10" s="13"/>
    </row>
    <row r="11" spans="1:14" s="4" customFormat="1" ht="51.75" customHeight="1" x14ac:dyDescent="0.25">
      <c r="A11" s="105" t="s">
        <v>13</v>
      </c>
      <c r="B11" s="115" t="s">
        <v>8</v>
      </c>
      <c r="C11" s="122" t="s">
        <v>37</v>
      </c>
      <c r="D11" s="106" t="s">
        <v>16</v>
      </c>
      <c r="E11" s="22"/>
      <c r="F11" s="12"/>
      <c r="G11" s="13"/>
    </row>
    <row r="12" spans="1:14" s="4" customFormat="1" x14ac:dyDescent="0.25">
      <c r="A12" s="105" t="s">
        <v>13</v>
      </c>
      <c r="B12" s="115"/>
      <c r="C12" s="123" t="s">
        <v>39</v>
      </c>
      <c r="D12" s="106"/>
      <c r="E12" s="22"/>
      <c r="F12" s="12"/>
      <c r="G12" s="13"/>
    </row>
    <row r="13" spans="1:14" s="4" customFormat="1" ht="105" x14ac:dyDescent="0.25">
      <c r="A13" s="105" t="s">
        <v>13</v>
      </c>
      <c r="B13" s="115" t="s">
        <v>10</v>
      </c>
      <c r="C13" s="122" t="s">
        <v>56</v>
      </c>
      <c r="D13" s="106" t="s">
        <v>16</v>
      </c>
      <c r="E13" s="22"/>
      <c r="F13" s="12"/>
      <c r="G13" s="13"/>
    </row>
    <row r="14" spans="1:14" s="4" customFormat="1" ht="60" x14ac:dyDescent="0.25">
      <c r="A14" s="105" t="s">
        <v>13</v>
      </c>
      <c r="B14" s="115" t="s">
        <v>8</v>
      </c>
      <c r="C14" s="107" t="s">
        <v>17</v>
      </c>
      <c r="D14" s="106" t="s">
        <v>16</v>
      </c>
      <c r="E14" s="22"/>
      <c r="F14" s="12"/>
      <c r="G14" s="13"/>
    </row>
    <row r="15" spans="1:14" s="4" customFormat="1" ht="75" x14ac:dyDescent="0.25">
      <c r="A15" s="105" t="s">
        <v>13</v>
      </c>
      <c r="B15" s="115" t="s">
        <v>11</v>
      </c>
      <c r="C15" s="107" t="s">
        <v>18</v>
      </c>
      <c r="D15" s="106" t="s">
        <v>16</v>
      </c>
      <c r="E15" s="23"/>
      <c r="F15" s="14"/>
      <c r="G15" s="15"/>
      <c r="L15" s="5"/>
      <c r="N15" s="5"/>
    </row>
    <row r="16" spans="1:14" s="4" customFormat="1" ht="30" x14ac:dyDescent="0.25">
      <c r="A16" s="105" t="s">
        <v>13</v>
      </c>
      <c r="B16" s="115" t="s">
        <v>12</v>
      </c>
      <c r="C16" s="107" t="s">
        <v>19</v>
      </c>
      <c r="D16" s="106" t="s">
        <v>16</v>
      </c>
      <c r="E16" s="23"/>
      <c r="F16" s="14"/>
      <c r="G16" s="15"/>
    </row>
    <row r="17" spans="1:11" s="4" customFormat="1" ht="30" x14ac:dyDescent="0.25">
      <c r="A17" s="105" t="s">
        <v>13</v>
      </c>
      <c r="B17" s="115" t="s">
        <v>49</v>
      </c>
      <c r="C17" s="107" t="s">
        <v>20</v>
      </c>
      <c r="D17" s="106" t="s">
        <v>16</v>
      </c>
      <c r="E17" s="23"/>
      <c r="F17" s="14"/>
      <c r="G17" s="15"/>
    </row>
    <row r="18" spans="1:11" s="4" customFormat="1" ht="45" x14ac:dyDescent="0.25">
      <c r="A18" s="105" t="s">
        <v>13</v>
      </c>
      <c r="B18" s="115" t="s">
        <v>50</v>
      </c>
      <c r="C18" s="107" t="s">
        <v>21</v>
      </c>
      <c r="D18" s="106" t="s">
        <v>16</v>
      </c>
      <c r="E18" s="23"/>
      <c r="F18" s="14"/>
      <c r="G18" s="15"/>
    </row>
    <row r="19" spans="1:11" s="4" customFormat="1" ht="60" x14ac:dyDescent="0.25">
      <c r="A19" s="105" t="s">
        <v>13</v>
      </c>
      <c r="B19" s="115" t="s">
        <v>51</v>
      </c>
      <c r="C19" s="107" t="s">
        <v>22</v>
      </c>
      <c r="D19" s="106" t="s">
        <v>16</v>
      </c>
      <c r="E19" s="23"/>
      <c r="F19" s="14"/>
      <c r="G19" s="15"/>
    </row>
    <row r="20" spans="1:11" s="4" customFormat="1" ht="75" x14ac:dyDescent="0.25">
      <c r="A20" s="105" t="s">
        <v>13</v>
      </c>
      <c r="B20" s="115" t="s">
        <v>9</v>
      </c>
      <c r="C20" s="107" t="s">
        <v>69</v>
      </c>
      <c r="D20" s="106" t="s">
        <v>16</v>
      </c>
      <c r="E20" s="23"/>
      <c r="F20" s="14"/>
      <c r="G20" s="15"/>
    </row>
    <row r="21" spans="1:11" s="4" customFormat="1" ht="165" x14ac:dyDescent="0.25">
      <c r="A21" s="105" t="s">
        <v>14</v>
      </c>
      <c r="B21" s="115" t="s">
        <v>48</v>
      </c>
      <c r="C21" s="107" t="s">
        <v>94</v>
      </c>
      <c r="D21" s="106" t="s">
        <v>16</v>
      </c>
      <c r="E21" s="23"/>
      <c r="F21" s="14"/>
      <c r="G21" s="15"/>
    </row>
    <row r="22" spans="1:11" s="4" customFormat="1" x14ac:dyDescent="0.25">
      <c r="A22" s="105" t="s">
        <v>14</v>
      </c>
      <c r="B22" s="115" t="s">
        <v>52</v>
      </c>
      <c r="C22" s="151" t="s">
        <v>33</v>
      </c>
      <c r="D22" s="106" t="s">
        <v>16</v>
      </c>
      <c r="E22" s="24"/>
      <c r="F22" s="16"/>
      <c r="G22" s="17"/>
      <c r="J22" s="5"/>
      <c r="K22" s="5"/>
    </row>
    <row r="23" spans="1:11" s="4" customFormat="1" x14ac:dyDescent="0.25">
      <c r="A23" s="105"/>
      <c r="B23" s="115"/>
      <c r="C23" s="151"/>
      <c r="D23" s="106"/>
      <c r="E23" s="24"/>
      <c r="F23" s="16"/>
      <c r="G23" s="17"/>
      <c r="J23" s="5"/>
      <c r="K23" s="5"/>
    </row>
    <row r="24" spans="1:11" s="4" customFormat="1" x14ac:dyDescent="0.25">
      <c r="A24" s="105" t="s">
        <v>14</v>
      </c>
      <c r="B24" s="115"/>
      <c r="C24" s="123" t="s">
        <v>53</v>
      </c>
      <c r="D24" s="106"/>
      <c r="E24" s="22"/>
      <c r="F24" s="12"/>
      <c r="G24" s="13"/>
    </row>
    <row r="25" spans="1:11" s="4" customFormat="1" x14ac:dyDescent="0.25">
      <c r="A25" s="105" t="s">
        <v>14</v>
      </c>
      <c r="B25" s="115" t="s">
        <v>10</v>
      </c>
      <c r="C25" s="107" t="s">
        <v>23</v>
      </c>
      <c r="D25" s="108" t="s">
        <v>24</v>
      </c>
      <c r="E25" s="109">
        <v>1</v>
      </c>
      <c r="F25" s="16"/>
      <c r="G25" s="17"/>
      <c r="H25" s="5"/>
      <c r="J25" s="5"/>
      <c r="K25" s="5"/>
    </row>
    <row r="26" spans="1:11" s="4" customFormat="1" ht="30" x14ac:dyDescent="0.25">
      <c r="A26" s="105" t="s">
        <v>14</v>
      </c>
      <c r="B26" s="115" t="s">
        <v>8</v>
      </c>
      <c r="C26" s="107" t="s">
        <v>25</v>
      </c>
      <c r="D26" s="108" t="s">
        <v>24</v>
      </c>
      <c r="E26" s="109">
        <v>1</v>
      </c>
      <c r="F26" s="16"/>
      <c r="G26" s="17"/>
      <c r="J26" s="5"/>
      <c r="K26" s="5"/>
    </row>
    <row r="27" spans="1:11" s="4" customFormat="1" ht="75" x14ac:dyDescent="0.25">
      <c r="A27" s="105" t="s">
        <v>14</v>
      </c>
      <c r="B27" s="115" t="s">
        <v>11</v>
      </c>
      <c r="C27" s="107" t="s">
        <v>26</v>
      </c>
      <c r="D27" s="108" t="s">
        <v>24</v>
      </c>
      <c r="E27" s="109">
        <v>1</v>
      </c>
      <c r="F27" s="16"/>
      <c r="G27" s="17"/>
      <c r="J27" s="5"/>
      <c r="K27" s="5"/>
    </row>
    <row r="28" spans="1:11" s="4" customFormat="1" ht="30" x14ac:dyDescent="0.25">
      <c r="A28" s="105" t="s">
        <v>14</v>
      </c>
      <c r="B28" s="115" t="s">
        <v>12</v>
      </c>
      <c r="C28" s="107" t="s">
        <v>35</v>
      </c>
      <c r="D28" s="108" t="s">
        <v>24</v>
      </c>
      <c r="E28" s="109">
        <v>1</v>
      </c>
      <c r="F28" s="16"/>
      <c r="G28" s="17"/>
      <c r="J28" s="5"/>
      <c r="K28" s="5"/>
    </row>
    <row r="29" spans="1:11" s="4" customFormat="1" ht="52.5" customHeight="1" x14ac:dyDescent="0.25">
      <c r="A29" s="105" t="s">
        <v>14</v>
      </c>
      <c r="B29" s="115" t="s">
        <v>49</v>
      </c>
      <c r="C29" s="107" t="s">
        <v>34</v>
      </c>
      <c r="D29" s="108" t="s">
        <v>24</v>
      </c>
      <c r="E29" s="109">
        <v>1</v>
      </c>
      <c r="F29" s="16"/>
      <c r="G29" s="17"/>
      <c r="J29" s="5"/>
      <c r="K29" s="5"/>
    </row>
    <row r="30" spans="1:11" s="4" customFormat="1" ht="45" x14ac:dyDescent="0.25">
      <c r="A30" s="105" t="s">
        <v>14</v>
      </c>
      <c r="B30" s="115" t="s">
        <v>50</v>
      </c>
      <c r="C30" s="107" t="s">
        <v>27</v>
      </c>
      <c r="D30" s="108" t="s">
        <v>24</v>
      </c>
      <c r="E30" s="109">
        <v>1</v>
      </c>
      <c r="F30" s="16"/>
      <c r="G30" s="17"/>
      <c r="J30" s="5"/>
      <c r="K30" s="5"/>
    </row>
    <row r="31" spans="1:11" s="4" customFormat="1" ht="60" x14ac:dyDescent="0.25">
      <c r="A31" s="105" t="s">
        <v>14</v>
      </c>
      <c r="B31" s="115" t="s">
        <v>51</v>
      </c>
      <c r="C31" s="107" t="s">
        <v>28</v>
      </c>
      <c r="D31" s="108" t="s">
        <v>24</v>
      </c>
      <c r="E31" s="109">
        <v>1</v>
      </c>
      <c r="F31" s="16"/>
      <c r="G31" s="17"/>
      <c r="H31" s="5"/>
      <c r="J31" s="5"/>
      <c r="K31" s="5"/>
    </row>
    <row r="32" spans="1:11" s="4" customFormat="1" ht="30" x14ac:dyDescent="0.25">
      <c r="A32" s="105" t="s">
        <v>14</v>
      </c>
      <c r="B32" s="115" t="s">
        <v>9</v>
      </c>
      <c r="C32" s="107" t="s">
        <v>29</v>
      </c>
      <c r="D32" s="108" t="s">
        <v>24</v>
      </c>
      <c r="E32" s="109">
        <v>1</v>
      </c>
      <c r="F32" s="16"/>
      <c r="G32" s="17"/>
      <c r="J32" s="5"/>
      <c r="K32" s="5"/>
    </row>
    <row r="33" spans="1:11" s="4" customFormat="1" x14ac:dyDescent="0.25">
      <c r="A33" s="105" t="s">
        <v>14</v>
      </c>
      <c r="B33" s="115" t="s">
        <v>48</v>
      </c>
      <c r="C33" s="107" t="s">
        <v>30</v>
      </c>
      <c r="D33" s="108" t="s">
        <v>24</v>
      </c>
      <c r="E33" s="109">
        <v>1</v>
      </c>
      <c r="F33" s="16"/>
      <c r="G33" s="17"/>
      <c r="J33" s="5"/>
      <c r="K33" s="5"/>
    </row>
    <row r="34" spans="1:11" s="4" customFormat="1" ht="30" x14ac:dyDescent="0.25">
      <c r="A34" s="105" t="s">
        <v>14</v>
      </c>
      <c r="B34" s="115" t="s">
        <v>52</v>
      </c>
      <c r="C34" s="107" t="s">
        <v>31</v>
      </c>
      <c r="D34" s="108" t="s">
        <v>24</v>
      </c>
      <c r="E34" s="109">
        <v>1</v>
      </c>
      <c r="F34" s="16"/>
      <c r="G34" s="17"/>
      <c r="J34" s="5"/>
      <c r="K34" s="5"/>
    </row>
    <row r="35" spans="1:11" s="4" customFormat="1" x14ac:dyDescent="0.25">
      <c r="A35" s="105" t="s">
        <v>14</v>
      </c>
      <c r="B35" s="115" t="s">
        <v>93</v>
      </c>
      <c r="C35" s="107" t="s">
        <v>95</v>
      </c>
      <c r="D35" s="108" t="s">
        <v>24</v>
      </c>
      <c r="E35" s="109">
        <v>1</v>
      </c>
      <c r="F35" s="16"/>
      <c r="G35" s="17"/>
      <c r="J35" s="5"/>
      <c r="K35" s="5"/>
    </row>
    <row r="36" spans="1:11" s="4" customFormat="1" x14ac:dyDescent="0.25">
      <c r="A36" s="92"/>
      <c r="B36" s="116"/>
      <c r="C36" s="19"/>
      <c r="D36" s="10"/>
      <c r="E36" s="23"/>
      <c r="F36" s="14"/>
      <c r="G36" s="15"/>
      <c r="I36" s="7"/>
    </row>
    <row r="37" spans="1:11" s="4" customFormat="1" x14ac:dyDescent="0.25">
      <c r="A37" s="223" t="s">
        <v>32</v>
      </c>
      <c r="B37" s="224"/>
      <c r="C37" s="224"/>
      <c r="D37" s="224"/>
      <c r="E37" s="224"/>
      <c r="F37" s="225"/>
      <c r="G37" s="30"/>
    </row>
  </sheetData>
  <mergeCells count="1">
    <mergeCell ref="A37:F37"/>
  </mergeCells>
  <phoneticPr fontId="10" type="noConversion"/>
  <printOptions gridLines="1"/>
  <pageMargins left="0.70866141732283461" right="0.70866141732283461" top="0.74803149606299213" bottom="0.74803149606299213" header="0.31496062992125984" footer="0.31496062992125984"/>
  <pageSetup paperSize="9"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G42"/>
  <sheetViews>
    <sheetView tabSelected="1" view="pageBreakPreview" topLeftCell="A20" zoomScaleNormal="100" zoomScaleSheetLayoutView="100" workbookViewId="0">
      <selection activeCell="E39" sqref="E39"/>
    </sheetView>
  </sheetViews>
  <sheetFormatPr defaultRowHeight="15" x14ac:dyDescent="0.25"/>
  <cols>
    <col min="1" max="1" width="5.5703125" style="40" customWidth="1"/>
    <col min="2" max="2" width="5.7109375" style="117" customWidth="1"/>
    <col min="3" max="3" width="46.7109375" style="41" customWidth="1"/>
    <col min="4" max="4" width="6.85546875" style="18" bestFit="1" customWidth="1"/>
    <col min="5" max="5" width="8.5703125" style="158" bestFit="1" customWidth="1"/>
    <col min="6" max="6" width="11" style="9" bestFit="1" customWidth="1"/>
    <col min="7" max="7" width="11.140625" style="9" bestFit="1" customWidth="1"/>
  </cols>
  <sheetData>
    <row r="1" spans="1:7" x14ac:dyDescent="0.25">
      <c r="A1" s="89" t="str">
        <f>'Pricing Assumptions'!$A$1</f>
        <v>FREEDOM PARK HERITAGE SITE &amp; MUSEUM</v>
      </c>
      <c r="B1" s="187"/>
      <c r="C1" s="94"/>
      <c r="D1" s="95"/>
      <c r="E1" s="154"/>
      <c r="F1" s="96"/>
      <c r="G1" s="97"/>
    </row>
    <row r="2" spans="1:7" x14ac:dyDescent="0.25">
      <c r="A2" s="172"/>
      <c r="B2" s="188"/>
      <c r="C2" s="98"/>
      <c r="D2" s="99"/>
      <c r="E2" s="155"/>
      <c r="F2" s="100"/>
      <c r="G2" s="101"/>
    </row>
    <row r="3" spans="1:7" x14ac:dyDescent="0.25">
      <c r="A3" s="90" t="str">
        <f>'Pricing Assumptions'!$A$3:$D$3</f>
        <v>SUPPLY, DELIVERY, WIRING, INSTALLATION, CERTIFICATION AND MAINTENANCE OF CCTV SYSTEM</v>
      </c>
      <c r="B3" s="188"/>
      <c r="C3" s="98"/>
      <c r="D3" s="99"/>
      <c r="E3" s="155"/>
      <c r="F3" s="100"/>
      <c r="G3" s="101"/>
    </row>
    <row r="4" spans="1:7" ht="15.75" thickBot="1" x14ac:dyDescent="0.3">
      <c r="A4" s="173"/>
      <c r="B4" s="188"/>
      <c r="C4" s="98"/>
      <c r="D4" s="99"/>
      <c r="E4" s="155"/>
      <c r="F4" s="100"/>
      <c r="G4" s="101"/>
    </row>
    <row r="5" spans="1:7" s="180" customFormat="1" ht="20.100000000000001" customHeight="1" x14ac:dyDescent="0.25">
      <c r="A5" s="174" t="s">
        <v>0</v>
      </c>
      <c r="B5" s="189" t="s">
        <v>1</v>
      </c>
      <c r="C5" s="175" t="s">
        <v>2</v>
      </c>
      <c r="D5" s="176" t="s">
        <v>3</v>
      </c>
      <c r="E5" s="177" t="s">
        <v>4</v>
      </c>
      <c r="F5" s="178" t="s">
        <v>5</v>
      </c>
      <c r="G5" s="179" t="s">
        <v>6</v>
      </c>
    </row>
    <row r="6" spans="1:7" s="4" customFormat="1" x14ac:dyDescent="0.25">
      <c r="A6" s="169"/>
      <c r="B6" s="116"/>
      <c r="C6" s="3"/>
      <c r="D6" s="11"/>
      <c r="E6" s="156"/>
      <c r="F6" s="12"/>
      <c r="G6" s="13"/>
    </row>
    <row r="7" spans="1:7" s="4" customFormat="1" x14ac:dyDescent="0.25">
      <c r="A7" s="169" t="s">
        <v>64</v>
      </c>
      <c r="B7" s="116"/>
      <c r="C7" s="42" t="s">
        <v>150</v>
      </c>
      <c r="D7" s="11"/>
      <c r="E7" s="156"/>
      <c r="F7" s="12"/>
      <c r="G7" s="13"/>
    </row>
    <row r="8" spans="1:7" s="4" customFormat="1" x14ac:dyDescent="0.25">
      <c r="A8" s="169" t="s">
        <v>64</v>
      </c>
      <c r="B8" s="116"/>
      <c r="C8" s="42"/>
      <c r="D8" s="11"/>
      <c r="E8" s="156"/>
      <c r="F8" s="12"/>
      <c r="G8" s="13"/>
    </row>
    <row r="9" spans="1:7" s="4" customFormat="1" x14ac:dyDescent="0.25">
      <c r="A9" s="169" t="s">
        <v>64</v>
      </c>
      <c r="B9" s="116"/>
      <c r="C9" s="42" t="s">
        <v>90</v>
      </c>
      <c r="D9" s="11"/>
      <c r="E9" s="156"/>
      <c r="F9" s="12"/>
      <c r="G9" s="13"/>
    </row>
    <row r="10" spans="1:7" s="4" customFormat="1" ht="120" x14ac:dyDescent="0.25">
      <c r="A10" s="169" t="s">
        <v>64</v>
      </c>
      <c r="B10" s="116"/>
      <c r="C10" s="43" t="s">
        <v>55</v>
      </c>
      <c r="D10" s="11"/>
      <c r="E10" s="156"/>
      <c r="F10" s="12"/>
      <c r="G10" s="13"/>
    </row>
    <row r="11" spans="1:7" s="4" customFormat="1" ht="75" x14ac:dyDescent="0.25">
      <c r="A11" s="169" t="s">
        <v>64</v>
      </c>
      <c r="B11" s="116"/>
      <c r="C11" s="44" t="s">
        <v>89</v>
      </c>
      <c r="D11" s="11"/>
      <c r="E11" s="156"/>
      <c r="F11" s="12"/>
      <c r="G11" s="13"/>
    </row>
    <row r="12" spans="1:7" s="4" customFormat="1" x14ac:dyDescent="0.25">
      <c r="A12" s="169" t="s">
        <v>64</v>
      </c>
      <c r="B12" s="116"/>
      <c r="C12" s="42" t="s">
        <v>15</v>
      </c>
      <c r="D12" s="11"/>
      <c r="E12" s="156"/>
      <c r="F12" s="12"/>
      <c r="G12" s="13"/>
    </row>
    <row r="13" spans="1:7" s="4" customFormat="1" x14ac:dyDescent="0.25">
      <c r="A13" s="169" t="s">
        <v>64</v>
      </c>
      <c r="B13" s="116"/>
      <c r="C13" s="39"/>
      <c r="D13" s="11"/>
      <c r="E13" s="156"/>
      <c r="F13" s="12"/>
      <c r="G13" s="13"/>
    </row>
    <row r="14" spans="1:7" s="4" customFormat="1" x14ac:dyDescent="0.25">
      <c r="A14" s="169" t="s">
        <v>64</v>
      </c>
      <c r="B14" s="116"/>
      <c r="C14" s="152" t="s">
        <v>70</v>
      </c>
      <c r="D14" s="11"/>
      <c r="E14" s="156"/>
      <c r="F14" s="12"/>
      <c r="G14" s="13"/>
    </row>
    <row r="15" spans="1:7" s="4" customFormat="1" ht="90" x14ac:dyDescent="0.25">
      <c r="A15" s="169" t="s">
        <v>64</v>
      </c>
      <c r="B15" s="116"/>
      <c r="C15" s="171" t="s">
        <v>71</v>
      </c>
      <c r="D15" s="11"/>
      <c r="E15" s="156"/>
      <c r="F15" s="12"/>
      <c r="G15" s="13"/>
    </row>
    <row r="16" spans="1:7" s="4" customFormat="1" ht="60" x14ac:dyDescent="0.25">
      <c r="A16" s="169" t="s">
        <v>64</v>
      </c>
      <c r="B16" s="116"/>
      <c r="C16" s="171" t="s">
        <v>72</v>
      </c>
      <c r="D16" s="11"/>
      <c r="E16" s="156"/>
      <c r="F16" s="12"/>
      <c r="G16" s="13"/>
    </row>
    <row r="17" spans="1:7" s="4" customFormat="1" x14ac:dyDescent="0.25">
      <c r="A17" s="169" t="s">
        <v>64</v>
      </c>
      <c r="B17" s="116"/>
      <c r="C17" s="170" t="s">
        <v>73</v>
      </c>
      <c r="D17" s="11"/>
      <c r="E17" s="156"/>
      <c r="F17" s="12"/>
      <c r="G17" s="13"/>
    </row>
    <row r="18" spans="1:7" s="4" customFormat="1" ht="90" x14ac:dyDescent="0.25">
      <c r="A18" s="169" t="s">
        <v>64</v>
      </c>
      <c r="B18" s="116"/>
      <c r="C18" s="171" t="s">
        <v>75</v>
      </c>
      <c r="D18" s="11"/>
      <c r="E18" s="156"/>
      <c r="F18" s="12"/>
      <c r="G18" s="13"/>
    </row>
    <row r="19" spans="1:7" s="4" customFormat="1" x14ac:dyDescent="0.25">
      <c r="A19" s="169" t="s">
        <v>64</v>
      </c>
      <c r="B19" s="116"/>
      <c r="C19" s="153" t="s">
        <v>74</v>
      </c>
      <c r="D19" s="11"/>
      <c r="E19" s="156"/>
      <c r="F19" s="12"/>
      <c r="G19" s="13"/>
    </row>
    <row r="20" spans="1:7" s="4" customFormat="1" ht="90" x14ac:dyDescent="0.25">
      <c r="A20" s="169" t="s">
        <v>64</v>
      </c>
      <c r="B20" s="116"/>
      <c r="C20" s="171" t="s">
        <v>77</v>
      </c>
      <c r="D20" s="11"/>
      <c r="E20" s="156"/>
      <c r="F20" s="12"/>
      <c r="G20" s="13"/>
    </row>
    <row r="21" spans="1:7" s="4" customFormat="1" x14ac:dyDescent="0.25">
      <c r="A21" s="169"/>
      <c r="B21" s="116"/>
      <c r="C21" s="171"/>
      <c r="D21" s="11"/>
      <c r="E21" s="156"/>
      <c r="F21" s="12"/>
      <c r="G21" s="13"/>
    </row>
    <row r="22" spans="1:7" s="4" customFormat="1" x14ac:dyDescent="0.25">
      <c r="A22" s="169"/>
      <c r="B22" s="116"/>
      <c r="C22" s="171"/>
      <c r="D22" s="11"/>
      <c r="E22" s="156"/>
      <c r="F22" s="12"/>
      <c r="G22" s="13"/>
    </row>
    <row r="23" spans="1:7" s="4" customFormat="1" x14ac:dyDescent="0.25">
      <c r="A23" s="169" t="s">
        <v>119</v>
      </c>
      <c r="B23" s="116"/>
      <c r="C23" s="153" t="s">
        <v>76</v>
      </c>
      <c r="D23" s="11"/>
      <c r="E23" s="156"/>
      <c r="F23" s="12"/>
      <c r="G23" s="13"/>
    </row>
    <row r="24" spans="1:7" s="4" customFormat="1" ht="60" x14ac:dyDescent="0.25">
      <c r="A24" s="169" t="s">
        <v>119</v>
      </c>
      <c r="B24" s="116"/>
      <c r="C24" s="171" t="s">
        <v>79</v>
      </c>
      <c r="D24" s="11"/>
      <c r="E24" s="156"/>
      <c r="F24" s="12"/>
      <c r="G24" s="13"/>
    </row>
    <row r="25" spans="1:7" s="4" customFormat="1" x14ac:dyDescent="0.25">
      <c r="A25" s="169" t="s">
        <v>119</v>
      </c>
      <c r="B25" s="116"/>
      <c r="C25" s="153" t="s">
        <v>78</v>
      </c>
      <c r="D25" s="11"/>
      <c r="E25" s="156"/>
      <c r="F25" s="12"/>
      <c r="G25" s="13"/>
    </row>
    <row r="26" spans="1:7" s="4" customFormat="1" ht="120" x14ac:dyDescent="0.25">
      <c r="A26" s="169" t="s">
        <v>119</v>
      </c>
      <c r="B26" s="116"/>
      <c r="C26" s="171" t="s">
        <v>80</v>
      </c>
      <c r="D26" s="11"/>
      <c r="E26" s="156"/>
      <c r="F26" s="12"/>
      <c r="G26" s="13"/>
    </row>
    <row r="27" spans="1:7" s="4" customFormat="1" ht="45" x14ac:dyDescent="0.25">
      <c r="A27" s="169" t="s">
        <v>119</v>
      </c>
      <c r="B27" s="116"/>
      <c r="C27" s="171" t="s">
        <v>81</v>
      </c>
      <c r="D27" s="11"/>
      <c r="E27" s="156"/>
      <c r="F27" s="12"/>
      <c r="G27" s="13"/>
    </row>
    <row r="28" spans="1:7" s="4" customFormat="1" ht="120" x14ac:dyDescent="0.25">
      <c r="A28" s="169" t="s">
        <v>119</v>
      </c>
      <c r="B28" s="116"/>
      <c r="C28" s="171" t="s">
        <v>83</v>
      </c>
      <c r="D28" s="11"/>
      <c r="E28" s="156"/>
      <c r="F28" s="12"/>
      <c r="G28" s="13"/>
    </row>
    <row r="29" spans="1:7" s="4" customFormat="1" x14ac:dyDescent="0.25">
      <c r="A29" s="169" t="s">
        <v>119</v>
      </c>
      <c r="B29" s="116"/>
      <c r="C29" s="153" t="s">
        <v>82</v>
      </c>
      <c r="D29" s="11"/>
      <c r="E29" s="156"/>
      <c r="F29" s="12"/>
      <c r="G29" s="13"/>
    </row>
    <row r="30" spans="1:7" s="4" customFormat="1" ht="45" x14ac:dyDescent="0.25">
      <c r="A30" s="169" t="s">
        <v>119</v>
      </c>
      <c r="B30" s="116"/>
      <c r="C30" s="171" t="s">
        <v>85</v>
      </c>
      <c r="D30" s="11"/>
      <c r="E30" s="156"/>
      <c r="F30" s="12"/>
      <c r="G30" s="13"/>
    </row>
    <row r="31" spans="1:7" s="4" customFormat="1" x14ac:dyDescent="0.25">
      <c r="A31" s="169" t="s">
        <v>119</v>
      </c>
      <c r="B31" s="116"/>
      <c r="C31" s="153" t="s">
        <v>84</v>
      </c>
      <c r="D31" s="11"/>
      <c r="E31" s="156"/>
      <c r="F31" s="12"/>
      <c r="G31" s="13"/>
    </row>
    <row r="32" spans="1:7" s="4" customFormat="1" ht="135" x14ac:dyDescent="0.25">
      <c r="A32" s="169" t="s">
        <v>119</v>
      </c>
      <c r="B32" s="116"/>
      <c r="C32" s="171" t="s">
        <v>86</v>
      </c>
      <c r="D32" s="11"/>
      <c r="E32" s="156"/>
      <c r="F32" s="12"/>
      <c r="G32" s="13"/>
    </row>
    <row r="33" spans="1:7" s="4" customFormat="1" ht="59.1" customHeight="1" x14ac:dyDescent="0.25">
      <c r="A33" s="169" t="s">
        <v>119</v>
      </c>
      <c r="B33" s="116"/>
      <c r="C33" s="171" t="s">
        <v>87</v>
      </c>
      <c r="D33" s="11"/>
      <c r="E33" s="156"/>
      <c r="F33" s="12"/>
      <c r="G33" s="13"/>
    </row>
    <row r="34" spans="1:7" s="4" customFormat="1" x14ac:dyDescent="0.25">
      <c r="A34" s="169" t="s">
        <v>119</v>
      </c>
      <c r="B34" s="116"/>
      <c r="C34" s="21" t="s">
        <v>88</v>
      </c>
      <c r="D34" s="10"/>
      <c r="E34" s="157"/>
      <c r="F34" s="14"/>
      <c r="G34" s="15"/>
    </row>
    <row r="35" spans="1:7" s="4" customFormat="1" x14ac:dyDescent="0.25">
      <c r="A35" s="169" t="s">
        <v>119</v>
      </c>
      <c r="B35" s="116"/>
      <c r="C35" s="181"/>
      <c r="D35" s="10"/>
      <c r="E35" s="157"/>
      <c r="F35" s="14"/>
      <c r="G35" s="15"/>
    </row>
    <row r="36" spans="1:7" s="4" customFormat="1" ht="30" x14ac:dyDescent="0.25">
      <c r="A36" s="169" t="s">
        <v>119</v>
      </c>
      <c r="B36" s="116"/>
      <c r="C36" s="21" t="s">
        <v>96</v>
      </c>
      <c r="D36" s="10"/>
      <c r="E36" s="157"/>
      <c r="F36" s="16"/>
      <c r="G36" s="17"/>
    </row>
    <row r="37" spans="1:7" s="4" customFormat="1" x14ac:dyDescent="0.25">
      <c r="A37" s="169" t="s">
        <v>119</v>
      </c>
      <c r="B37" s="116"/>
      <c r="C37" s="21"/>
      <c r="D37" s="10"/>
      <c r="E37" s="157"/>
      <c r="F37" s="16"/>
      <c r="G37" s="17"/>
    </row>
    <row r="38" spans="1:7" s="4" customFormat="1" ht="75" x14ac:dyDescent="0.25">
      <c r="A38" s="169" t="s">
        <v>119</v>
      </c>
      <c r="B38" s="185" t="s">
        <v>10</v>
      </c>
      <c r="C38" s="217" t="s">
        <v>174</v>
      </c>
      <c r="D38" s="212" t="s">
        <v>99</v>
      </c>
      <c r="E38" s="213">
        <f>159+145</f>
        <v>304</v>
      </c>
      <c r="F38" s="214"/>
      <c r="G38" s="215">
        <f>F38*E38</f>
        <v>0</v>
      </c>
    </row>
    <row r="39" spans="1:7" s="4" customFormat="1" x14ac:dyDescent="0.25">
      <c r="A39" s="169"/>
      <c r="B39" s="195"/>
      <c r="C39" s="196"/>
      <c r="D39" s="197"/>
      <c r="E39" s="198"/>
      <c r="F39" s="199"/>
      <c r="G39" s="15"/>
    </row>
    <row r="40" spans="1:7" s="4" customFormat="1" x14ac:dyDescent="0.25">
      <c r="A40" s="169"/>
      <c r="B40" s="195"/>
      <c r="C40" s="196"/>
      <c r="D40" s="197"/>
      <c r="E40" s="198"/>
      <c r="F40" s="199"/>
      <c r="G40" s="15"/>
    </row>
    <row r="41" spans="1:7" s="4" customFormat="1" ht="15.75" thickBot="1" x14ac:dyDescent="0.3">
      <c r="A41" s="240" t="s">
        <v>32</v>
      </c>
      <c r="B41" s="241"/>
      <c r="C41" s="241"/>
      <c r="D41" s="241"/>
      <c r="E41" s="241"/>
      <c r="F41" s="242"/>
      <c r="G41" s="102">
        <f>SUM(G38:G38)</f>
        <v>0</v>
      </c>
    </row>
    <row r="42" spans="1:7" x14ac:dyDescent="0.25">
      <c r="E42" s="9"/>
      <c r="F42" s="18"/>
      <c r="G42" s="18"/>
    </row>
  </sheetData>
  <mergeCells count="1">
    <mergeCell ref="A41:F41"/>
  </mergeCells>
  <phoneticPr fontId="10" type="noConversion"/>
  <printOptions gridLines="1"/>
  <pageMargins left="0.70866141732283461" right="0.70866141732283461" top="0.74803149606299213" bottom="0.74803149606299213" header="0.31496062992125984" footer="0.31496062992125984"/>
  <pageSetup paperSize="9" scale="91" fitToHeight="0" orientation="portrait" r:id="rId1"/>
  <rowBreaks count="1" manualBreakCount="1">
    <brk id="2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XFD55"/>
  <sheetViews>
    <sheetView view="pageBreakPreview" topLeftCell="A48" zoomScaleNormal="100" zoomScaleSheetLayoutView="100" workbookViewId="0">
      <selection activeCell="H50" sqref="H50:J50"/>
    </sheetView>
  </sheetViews>
  <sheetFormatPr defaultRowHeight="15" x14ac:dyDescent="0.25"/>
  <cols>
    <col min="1" max="1" width="5.5703125" style="40" customWidth="1"/>
    <col min="2" max="2" width="5.7109375" style="186" customWidth="1"/>
    <col min="3" max="3" width="53" style="41" customWidth="1"/>
    <col min="4" max="4" width="8.85546875" style="167" customWidth="1"/>
    <col min="5" max="5" width="8.85546875" style="168" customWidth="1"/>
    <col min="6" max="6" width="9.85546875" style="167" customWidth="1"/>
    <col min="7" max="9" width="11" style="167" customWidth="1"/>
    <col min="10" max="10" width="12.140625" style="9" bestFit="1" customWidth="1"/>
    <col min="12" max="12" width="12.5703125" bestFit="1" customWidth="1"/>
  </cols>
  <sheetData>
    <row r="1" spans="1:12" x14ac:dyDescent="0.25">
      <c r="A1" s="89" t="str">
        <f>'Pricing Assumptions'!$A$1</f>
        <v>FREEDOM PARK HERITAGE SITE &amp; MUSEUM</v>
      </c>
      <c r="B1" s="182"/>
      <c r="C1" s="94"/>
      <c r="D1" s="159"/>
      <c r="E1" s="154"/>
      <c r="F1" s="160"/>
      <c r="G1" s="160"/>
      <c r="H1" s="160"/>
      <c r="I1" s="160"/>
      <c r="J1" s="97"/>
    </row>
    <row r="2" spans="1:12" x14ac:dyDescent="0.25">
      <c r="A2" s="172"/>
      <c r="B2" s="183"/>
      <c r="C2" s="98"/>
      <c r="D2" s="161"/>
      <c r="E2" s="155"/>
      <c r="F2" s="162"/>
      <c r="G2" s="162"/>
      <c r="H2" s="162"/>
      <c r="I2" s="162"/>
      <c r="J2" s="101"/>
    </row>
    <row r="3" spans="1:12" x14ac:dyDescent="0.25">
      <c r="A3" s="90" t="str">
        <f>'Pricing Assumptions'!$A$3:$D$3</f>
        <v>SUPPLY, DELIVERY, WIRING, INSTALLATION, CERTIFICATION AND MAINTENANCE OF CCTV SYSTEM</v>
      </c>
      <c r="B3" s="183"/>
      <c r="C3" s="98"/>
      <c r="D3" s="161"/>
      <c r="E3" s="155"/>
      <c r="F3" s="162"/>
      <c r="G3" s="162"/>
      <c r="H3" s="162"/>
      <c r="I3" s="162"/>
      <c r="J3" s="101"/>
    </row>
    <row r="4" spans="1:12" ht="15.75" thickBot="1" x14ac:dyDescent="0.3">
      <c r="A4" s="173"/>
      <c r="B4" s="183"/>
      <c r="C4" s="98"/>
      <c r="D4" s="161"/>
      <c r="E4" s="155"/>
      <c r="F4" s="162"/>
      <c r="G4" s="162"/>
      <c r="H4" s="162"/>
      <c r="I4" s="162"/>
      <c r="J4" s="101"/>
    </row>
    <row r="5" spans="1:12" s="180" customFormat="1" ht="28.5" customHeight="1" x14ac:dyDescent="0.25">
      <c r="A5" s="174" t="s">
        <v>0</v>
      </c>
      <c r="B5" s="175" t="s">
        <v>1</v>
      </c>
      <c r="C5" s="175" t="s">
        <v>2</v>
      </c>
      <c r="D5" s="203" t="s">
        <v>3</v>
      </c>
      <c r="E5" s="208" t="s">
        <v>4</v>
      </c>
      <c r="F5" s="209" t="s">
        <v>138</v>
      </c>
      <c r="G5" s="209" t="s">
        <v>139</v>
      </c>
      <c r="H5" s="209" t="s">
        <v>140</v>
      </c>
      <c r="I5" s="209" t="s">
        <v>141</v>
      </c>
      <c r="J5" s="210" t="s">
        <v>142</v>
      </c>
    </row>
    <row r="6" spans="1:12" s="4" customFormat="1" x14ac:dyDescent="0.25">
      <c r="A6" s="169"/>
      <c r="B6" s="184"/>
      <c r="C6" s="3"/>
      <c r="D6" s="163"/>
      <c r="E6" s="164"/>
      <c r="F6" s="163"/>
      <c r="G6" s="201"/>
      <c r="H6" s="201"/>
      <c r="I6" s="201"/>
      <c r="J6" s="13"/>
    </row>
    <row r="7" spans="1:12" s="4" customFormat="1" x14ac:dyDescent="0.25">
      <c r="A7" s="169" t="s">
        <v>120</v>
      </c>
      <c r="B7" s="184"/>
      <c r="C7" s="42" t="s">
        <v>151</v>
      </c>
      <c r="D7" s="163"/>
      <c r="E7" s="164"/>
      <c r="F7" s="163"/>
      <c r="G7" s="204"/>
      <c r="H7" s="201"/>
      <c r="I7" s="201"/>
      <c r="J7" s="13"/>
    </row>
    <row r="8" spans="1:12" s="4" customFormat="1" x14ac:dyDescent="0.25">
      <c r="A8" s="169"/>
      <c r="B8" s="184"/>
      <c r="C8" s="42"/>
      <c r="D8" s="163"/>
      <c r="E8" s="164"/>
      <c r="F8" s="163"/>
      <c r="G8" s="201"/>
      <c r="H8" s="201"/>
      <c r="I8" s="201"/>
      <c r="J8" s="13"/>
      <c r="L8" s="104"/>
    </row>
    <row r="9" spans="1:12" s="4" customFormat="1" x14ac:dyDescent="0.25">
      <c r="A9" s="169" t="s">
        <v>120</v>
      </c>
      <c r="B9" s="184"/>
      <c r="C9" s="21" t="s">
        <v>137</v>
      </c>
      <c r="D9" s="163"/>
      <c r="E9" s="164"/>
      <c r="F9" s="163"/>
      <c r="G9" s="201"/>
      <c r="H9" s="201"/>
      <c r="I9" s="201"/>
      <c r="J9" s="13"/>
    </row>
    <row r="10" spans="1:12" s="4" customFormat="1" x14ac:dyDescent="0.25">
      <c r="A10" s="169"/>
      <c r="B10" s="184"/>
      <c r="C10" s="21"/>
      <c r="D10" s="163"/>
      <c r="E10" s="164"/>
      <c r="F10" s="163"/>
      <c r="G10" s="201"/>
      <c r="H10" s="201"/>
      <c r="I10" s="201"/>
      <c r="J10" s="13"/>
    </row>
    <row r="11" spans="1:12" s="4" customFormat="1" ht="30" x14ac:dyDescent="0.25">
      <c r="A11" s="169" t="s">
        <v>120</v>
      </c>
      <c r="B11" s="184"/>
      <c r="C11" s="20" t="s">
        <v>136</v>
      </c>
      <c r="D11" s="165"/>
      <c r="E11" s="166"/>
      <c r="F11" s="165"/>
      <c r="G11" s="202"/>
      <c r="H11" s="202"/>
      <c r="I11" s="202"/>
      <c r="J11" s="17"/>
    </row>
    <row r="12" spans="1:12" s="4" customFormat="1" x14ac:dyDescent="0.25">
      <c r="A12" s="169"/>
      <c r="B12" s="184"/>
      <c r="C12" s="6"/>
      <c r="D12" s="165"/>
      <c r="E12" s="166"/>
      <c r="F12" s="165"/>
      <c r="G12" s="202"/>
      <c r="H12" s="202"/>
      <c r="I12" s="202"/>
      <c r="J12" s="17"/>
    </row>
    <row r="13" spans="1:12" s="4" customFormat="1" x14ac:dyDescent="0.25">
      <c r="A13" s="169" t="s">
        <v>120</v>
      </c>
      <c r="B13" s="184" t="s">
        <v>7</v>
      </c>
      <c r="C13" s="19" t="s">
        <v>118</v>
      </c>
      <c r="D13" s="165" t="s">
        <v>99</v>
      </c>
      <c r="E13" s="166">
        <v>3</v>
      </c>
      <c r="F13" s="165"/>
      <c r="G13" s="202"/>
      <c r="H13" s="202">
        <f>E13*F13</f>
        <v>0</v>
      </c>
      <c r="I13" s="202">
        <f>E13*G13</f>
        <v>0</v>
      </c>
      <c r="J13" s="17">
        <f>SUM(H13:I13)</f>
        <v>0</v>
      </c>
    </row>
    <row r="14" spans="1:12" s="4" customFormat="1" x14ac:dyDescent="0.25">
      <c r="A14" s="169" t="s">
        <v>120</v>
      </c>
      <c r="B14" s="184" t="s">
        <v>13</v>
      </c>
      <c r="C14" s="19" t="s">
        <v>117</v>
      </c>
      <c r="D14" s="165" t="s">
        <v>99</v>
      </c>
      <c r="E14" s="166">
        <v>6</v>
      </c>
      <c r="F14" s="165"/>
      <c r="G14" s="202"/>
      <c r="H14" s="202">
        <f t="shared" ref="H14:H52" si="0">E14*F14</f>
        <v>0</v>
      </c>
      <c r="I14" s="202">
        <f t="shared" ref="I14:I52" si="1">E14*G14</f>
        <v>0</v>
      </c>
      <c r="J14" s="17">
        <f t="shared" ref="J14:J52" si="2">SUM(H14:I14)</f>
        <v>0</v>
      </c>
    </row>
    <row r="15" spans="1:12" s="4" customFormat="1" x14ac:dyDescent="0.25">
      <c r="A15" s="169" t="s">
        <v>120</v>
      </c>
      <c r="B15" s="184" t="s">
        <v>14</v>
      </c>
      <c r="C15" s="19" t="s">
        <v>114</v>
      </c>
      <c r="D15" s="165" t="s">
        <v>99</v>
      </c>
      <c r="E15" s="166">
        <v>81</v>
      </c>
      <c r="F15" s="165"/>
      <c r="G15" s="202"/>
      <c r="H15" s="202">
        <f t="shared" si="0"/>
        <v>0</v>
      </c>
      <c r="I15" s="202">
        <f t="shared" si="1"/>
        <v>0</v>
      </c>
      <c r="J15" s="17">
        <f t="shared" si="2"/>
        <v>0</v>
      </c>
    </row>
    <row r="16" spans="1:12" s="4" customFormat="1" x14ac:dyDescent="0.25">
      <c r="A16" s="169" t="s">
        <v>120</v>
      </c>
      <c r="B16" s="184" t="s">
        <v>64</v>
      </c>
      <c r="C16" s="19" t="s">
        <v>115</v>
      </c>
      <c r="D16" s="165" t="s">
        <v>99</v>
      </c>
      <c r="E16" s="166">
        <v>22</v>
      </c>
      <c r="F16" s="165"/>
      <c r="G16" s="202"/>
      <c r="H16" s="202">
        <f t="shared" si="0"/>
        <v>0</v>
      </c>
      <c r="I16" s="202">
        <f t="shared" si="1"/>
        <v>0</v>
      </c>
      <c r="J16" s="17">
        <f t="shared" si="2"/>
        <v>0</v>
      </c>
    </row>
    <row r="17" spans="1:10" s="4" customFormat="1" x14ac:dyDescent="0.25">
      <c r="A17" s="169" t="s">
        <v>120</v>
      </c>
      <c r="B17" s="184" t="s">
        <v>119</v>
      </c>
      <c r="C17" s="19" t="s">
        <v>116</v>
      </c>
      <c r="D17" s="165" t="s">
        <v>99</v>
      </c>
      <c r="E17" s="166">
        <v>48</v>
      </c>
      <c r="F17" s="165"/>
      <c r="G17" s="202"/>
      <c r="H17" s="202">
        <f t="shared" si="0"/>
        <v>0</v>
      </c>
      <c r="I17" s="202">
        <f t="shared" si="1"/>
        <v>0</v>
      </c>
      <c r="J17" s="17">
        <f t="shared" si="2"/>
        <v>0</v>
      </c>
    </row>
    <row r="18" spans="1:10" s="4" customFormat="1" x14ac:dyDescent="0.25">
      <c r="A18" s="169" t="s">
        <v>120</v>
      </c>
      <c r="B18" s="184" t="s">
        <v>120</v>
      </c>
      <c r="C18" s="19" t="s">
        <v>113</v>
      </c>
      <c r="D18" s="165" t="s">
        <v>99</v>
      </c>
      <c r="E18" s="166">
        <v>5</v>
      </c>
      <c r="F18" s="165"/>
      <c r="G18" s="202"/>
      <c r="H18" s="202">
        <f t="shared" si="0"/>
        <v>0</v>
      </c>
      <c r="I18" s="202">
        <f t="shared" si="1"/>
        <v>0</v>
      </c>
      <c r="J18" s="17">
        <f t="shared" si="2"/>
        <v>0</v>
      </c>
    </row>
    <row r="19" spans="1:10" s="4" customFormat="1" x14ac:dyDescent="0.25">
      <c r="A19" s="169" t="s">
        <v>120</v>
      </c>
      <c r="B19" s="184" t="s">
        <v>97</v>
      </c>
      <c r="C19" s="19" t="s">
        <v>112</v>
      </c>
      <c r="D19" s="165" t="s">
        <v>99</v>
      </c>
      <c r="E19" s="166">
        <v>4</v>
      </c>
      <c r="F19" s="165"/>
      <c r="G19" s="202"/>
      <c r="H19" s="202">
        <f t="shared" si="0"/>
        <v>0</v>
      </c>
      <c r="I19" s="202">
        <f t="shared" si="1"/>
        <v>0</v>
      </c>
      <c r="J19" s="17">
        <f t="shared" si="2"/>
        <v>0</v>
      </c>
    </row>
    <row r="20" spans="1:10" s="4" customFormat="1" x14ac:dyDescent="0.25">
      <c r="A20" s="169" t="s">
        <v>120</v>
      </c>
      <c r="B20" s="184" t="s">
        <v>121</v>
      </c>
      <c r="C20" s="19" t="s">
        <v>109</v>
      </c>
      <c r="D20" s="165" t="s">
        <v>99</v>
      </c>
      <c r="E20" s="166">
        <v>10</v>
      </c>
      <c r="F20" s="165"/>
      <c r="G20" s="202"/>
      <c r="H20" s="202">
        <f t="shared" si="0"/>
        <v>0</v>
      </c>
      <c r="I20" s="202">
        <f t="shared" si="1"/>
        <v>0</v>
      </c>
      <c r="J20" s="17">
        <f t="shared" si="2"/>
        <v>0</v>
      </c>
    </row>
    <row r="21" spans="1:10" s="4" customFormat="1" x14ac:dyDescent="0.25">
      <c r="A21" s="169" t="s">
        <v>120</v>
      </c>
      <c r="B21" s="184" t="s">
        <v>122</v>
      </c>
      <c r="C21" s="19" t="s">
        <v>110</v>
      </c>
      <c r="D21" s="165" t="s">
        <v>99</v>
      </c>
      <c r="E21" s="166">
        <v>10</v>
      </c>
      <c r="F21" s="165"/>
      <c r="G21" s="202"/>
      <c r="H21" s="202">
        <f t="shared" si="0"/>
        <v>0</v>
      </c>
      <c r="I21" s="202">
        <f t="shared" si="1"/>
        <v>0</v>
      </c>
      <c r="J21" s="17">
        <f t="shared" si="2"/>
        <v>0</v>
      </c>
    </row>
    <row r="22" spans="1:10" s="4" customFormat="1" x14ac:dyDescent="0.25">
      <c r="A22" s="169" t="s">
        <v>120</v>
      </c>
      <c r="B22" s="184" t="s">
        <v>123</v>
      </c>
      <c r="C22" s="19" t="s">
        <v>111</v>
      </c>
      <c r="D22" s="165" t="s">
        <v>99</v>
      </c>
      <c r="E22" s="166">
        <v>10</v>
      </c>
      <c r="F22" s="165"/>
      <c r="G22" s="202"/>
      <c r="H22" s="202">
        <f t="shared" si="0"/>
        <v>0</v>
      </c>
      <c r="I22" s="202">
        <f t="shared" si="1"/>
        <v>0</v>
      </c>
      <c r="J22" s="17">
        <f t="shared" si="2"/>
        <v>0</v>
      </c>
    </row>
    <row r="23" spans="1:10" s="4" customFormat="1" ht="60" x14ac:dyDescent="0.25">
      <c r="A23" s="169" t="s">
        <v>120</v>
      </c>
      <c r="B23" s="184" t="s">
        <v>124</v>
      </c>
      <c r="C23" s="216" t="s">
        <v>153</v>
      </c>
      <c r="D23" s="165" t="s">
        <v>54</v>
      </c>
      <c r="E23" s="166">
        <v>8000</v>
      </c>
      <c r="F23" s="165"/>
      <c r="G23" s="202"/>
      <c r="H23" s="202">
        <f t="shared" si="0"/>
        <v>0</v>
      </c>
      <c r="I23" s="202">
        <f t="shared" si="1"/>
        <v>0</v>
      </c>
      <c r="J23" s="17">
        <f t="shared" si="2"/>
        <v>0</v>
      </c>
    </row>
    <row r="24" spans="1:10" s="4" customFormat="1" x14ac:dyDescent="0.25">
      <c r="A24" s="169" t="s">
        <v>120</v>
      </c>
      <c r="B24" s="184" t="s">
        <v>125</v>
      </c>
      <c r="C24" s="19" t="s">
        <v>100</v>
      </c>
      <c r="D24" s="165" t="s">
        <v>99</v>
      </c>
      <c r="E24" s="166">
        <v>70</v>
      </c>
      <c r="F24" s="165"/>
      <c r="G24" s="202"/>
      <c r="H24" s="202">
        <f t="shared" si="0"/>
        <v>0</v>
      </c>
      <c r="I24" s="202">
        <f t="shared" si="1"/>
        <v>0</v>
      </c>
      <c r="J24" s="17">
        <f t="shared" si="2"/>
        <v>0</v>
      </c>
    </row>
    <row r="25" spans="1:10" s="4" customFormat="1" x14ac:dyDescent="0.25">
      <c r="A25" s="169" t="s">
        <v>120</v>
      </c>
      <c r="B25" s="184" t="s">
        <v>126</v>
      </c>
      <c r="C25" s="19" t="s">
        <v>102</v>
      </c>
      <c r="D25" s="165" t="s">
        <v>54</v>
      </c>
      <c r="E25" s="166">
        <v>400</v>
      </c>
      <c r="F25" s="165"/>
      <c r="G25" s="202"/>
      <c r="H25" s="202">
        <f t="shared" si="0"/>
        <v>0</v>
      </c>
      <c r="I25" s="202">
        <f t="shared" si="1"/>
        <v>0</v>
      </c>
      <c r="J25" s="17">
        <f t="shared" si="2"/>
        <v>0</v>
      </c>
    </row>
    <row r="26" spans="1:10" s="4" customFormat="1" x14ac:dyDescent="0.25">
      <c r="A26" s="169" t="s">
        <v>120</v>
      </c>
      <c r="B26" s="184" t="s">
        <v>127</v>
      </c>
      <c r="C26" s="19" t="s">
        <v>103</v>
      </c>
      <c r="D26" s="165" t="s">
        <v>99</v>
      </c>
      <c r="E26" s="166">
        <v>100</v>
      </c>
      <c r="F26" s="165"/>
      <c r="G26" s="202"/>
      <c r="H26" s="202">
        <f t="shared" si="0"/>
        <v>0</v>
      </c>
      <c r="I26" s="202">
        <f t="shared" si="1"/>
        <v>0</v>
      </c>
      <c r="J26" s="17">
        <f t="shared" si="2"/>
        <v>0</v>
      </c>
    </row>
    <row r="27" spans="1:10" s="4" customFormat="1" x14ac:dyDescent="0.25">
      <c r="A27" s="169" t="s">
        <v>120</v>
      </c>
      <c r="B27" s="184" t="s">
        <v>128</v>
      </c>
      <c r="C27" s="19" t="s">
        <v>104</v>
      </c>
      <c r="D27" s="165" t="s">
        <v>99</v>
      </c>
      <c r="E27" s="166">
        <v>100</v>
      </c>
      <c r="F27" s="165"/>
      <c r="G27" s="202"/>
      <c r="H27" s="202">
        <f t="shared" si="0"/>
        <v>0</v>
      </c>
      <c r="I27" s="202">
        <f t="shared" si="1"/>
        <v>0</v>
      </c>
      <c r="J27" s="17">
        <f t="shared" si="2"/>
        <v>0</v>
      </c>
    </row>
    <row r="28" spans="1:10" s="4" customFormat="1" x14ac:dyDescent="0.25">
      <c r="A28" s="169" t="s">
        <v>120</v>
      </c>
      <c r="B28" s="184" t="s">
        <v>129</v>
      </c>
      <c r="C28" s="19" t="s">
        <v>105</v>
      </c>
      <c r="D28" s="165" t="s">
        <v>54</v>
      </c>
      <c r="E28" s="166">
        <v>120</v>
      </c>
      <c r="F28" s="165"/>
      <c r="G28" s="202"/>
      <c r="H28" s="202">
        <f t="shared" si="0"/>
        <v>0</v>
      </c>
      <c r="I28" s="202">
        <f t="shared" si="1"/>
        <v>0</v>
      </c>
      <c r="J28" s="17">
        <f t="shared" si="2"/>
        <v>0</v>
      </c>
    </row>
    <row r="29" spans="1:10" s="4" customFormat="1" x14ac:dyDescent="0.25">
      <c r="A29" s="169" t="s">
        <v>120</v>
      </c>
      <c r="B29" s="184" t="s">
        <v>130</v>
      </c>
      <c r="C29" s="19" t="s">
        <v>101</v>
      </c>
      <c r="D29" s="165" t="s">
        <v>54</v>
      </c>
      <c r="E29" s="166">
        <v>15000</v>
      </c>
      <c r="F29" s="165"/>
      <c r="G29" s="202"/>
      <c r="H29" s="202">
        <f t="shared" si="0"/>
        <v>0</v>
      </c>
      <c r="I29" s="202">
        <f t="shared" si="1"/>
        <v>0</v>
      </c>
      <c r="J29" s="17">
        <f t="shared" si="2"/>
        <v>0</v>
      </c>
    </row>
    <row r="30" spans="1:10" s="4" customFormat="1" x14ac:dyDescent="0.25">
      <c r="A30" s="169" t="s">
        <v>120</v>
      </c>
      <c r="B30" s="184" t="s">
        <v>131</v>
      </c>
      <c r="C30" s="19" t="s">
        <v>106</v>
      </c>
      <c r="D30" s="165" t="s">
        <v>99</v>
      </c>
      <c r="E30" s="166">
        <v>4</v>
      </c>
      <c r="F30" s="165"/>
      <c r="G30" s="202"/>
      <c r="H30" s="202">
        <f t="shared" si="0"/>
        <v>0</v>
      </c>
      <c r="I30" s="202">
        <f t="shared" si="1"/>
        <v>0</v>
      </c>
      <c r="J30" s="17">
        <f t="shared" si="2"/>
        <v>0</v>
      </c>
    </row>
    <row r="31" spans="1:10" s="4" customFormat="1" x14ac:dyDescent="0.25">
      <c r="A31" s="169" t="s">
        <v>120</v>
      </c>
      <c r="B31" s="184" t="s">
        <v>132</v>
      </c>
      <c r="C31" s="19" t="s">
        <v>107</v>
      </c>
      <c r="D31" s="165" t="s">
        <v>99</v>
      </c>
      <c r="E31" s="166">
        <v>6</v>
      </c>
      <c r="F31" s="165"/>
      <c r="G31" s="202"/>
      <c r="H31" s="202">
        <f t="shared" si="0"/>
        <v>0</v>
      </c>
      <c r="I31" s="202">
        <f t="shared" si="1"/>
        <v>0</v>
      </c>
      <c r="J31" s="17">
        <f t="shared" si="2"/>
        <v>0</v>
      </c>
    </row>
    <row r="32" spans="1:10" s="4" customFormat="1" x14ac:dyDescent="0.25">
      <c r="A32" s="169" t="s">
        <v>120</v>
      </c>
      <c r="B32" s="184" t="s">
        <v>133</v>
      </c>
      <c r="C32" s="19" t="s">
        <v>108</v>
      </c>
      <c r="D32" s="165" t="s">
        <v>99</v>
      </c>
      <c r="E32" s="166">
        <v>2</v>
      </c>
      <c r="F32" s="165"/>
      <c r="G32" s="202"/>
      <c r="H32" s="202">
        <f t="shared" si="0"/>
        <v>0</v>
      </c>
      <c r="I32" s="202">
        <f t="shared" si="1"/>
        <v>0</v>
      </c>
      <c r="J32" s="17">
        <f t="shared" si="2"/>
        <v>0</v>
      </c>
    </row>
    <row r="33" spans="1:10" s="4" customFormat="1" x14ac:dyDescent="0.25">
      <c r="A33" s="169" t="s">
        <v>120</v>
      </c>
      <c r="B33" s="184" t="s">
        <v>144</v>
      </c>
      <c r="C33" s="19" t="s">
        <v>143</v>
      </c>
      <c r="D33" s="165" t="s">
        <v>99</v>
      </c>
      <c r="E33" s="166">
        <v>159</v>
      </c>
      <c r="F33" s="165"/>
      <c r="G33" s="202"/>
      <c r="H33" s="202">
        <f t="shared" si="0"/>
        <v>0</v>
      </c>
      <c r="I33" s="202">
        <f t="shared" si="1"/>
        <v>0</v>
      </c>
      <c r="J33" s="17">
        <f t="shared" si="2"/>
        <v>0</v>
      </c>
    </row>
    <row r="34" spans="1:10" s="4" customFormat="1" x14ac:dyDescent="0.25">
      <c r="A34" s="169"/>
      <c r="B34" s="184"/>
      <c r="C34" s="19"/>
      <c r="D34" s="165"/>
      <c r="E34" s="166"/>
      <c r="F34" s="165"/>
      <c r="G34" s="202"/>
      <c r="H34" s="202"/>
      <c r="I34" s="202"/>
      <c r="J34" s="17"/>
    </row>
    <row r="35" spans="1:10" s="4" customFormat="1" ht="30" x14ac:dyDescent="0.25">
      <c r="A35" s="169" t="s">
        <v>120</v>
      </c>
      <c r="B35" s="184"/>
      <c r="C35" s="20" t="s">
        <v>158</v>
      </c>
      <c r="D35" s="165"/>
      <c r="E35" s="166"/>
      <c r="F35" s="165"/>
      <c r="G35" s="202"/>
      <c r="H35" s="202"/>
      <c r="I35" s="202"/>
      <c r="J35" s="17"/>
    </row>
    <row r="36" spans="1:10" s="4" customFormat="1" x14ac:dyDescent="0.25">
      <c r="A36" s="169" t="s">
        <v>120</v>
      </c>
      <c r="B36" s="184"/>
      <c r="C36" s="220" t="s">
        <v>159</v>
      </c>
      <c r="D36" s="165"/>
      <c r="E36" s="166"/>
      <c r="F36" s="165"/>
      <c r="G36" s="202"/>
      <c r="H36" s="202"/>
      <c r="I36" s="202"/>
      <c r="J36" s="17"/>
    </row>
    <row r="37" spans="1:10" s="4" customFormat="1" x14ac:dyDescent="0.25">
      <c r="A37" s="169" t="s">
        <v>120</v>
      </c>
      <c r="B37" s="184" t="s">
        <v>148</v>
      </c>
      <c r="C37" s="19" t="s">
        <v>160</v>
      </c>
      <c r="D37" s="165" t="s">
        <v>99</v>
      </c>
      <c r="E37" s="166">
        <v>145</v>
      </c>
      <c r="F37" s="165"/>
      <c r="G37" s="202"/>
      <c r="H37" s="202">
        <f t="shared" ref="H37:H49" si="3">E37*F37</f>
        <v>0</v>
      </c>
      <c r="I37" s="202">
        <f t="shared" ref="I37:I49" si="4">E37*G37</f>
        <v>0</v>
      </c>
      <c r="J37" s="17">
        <f t="shared" ref="J37:J49" si="5">SUM(H37:I37)</f>
        <v>0</v>
      </c>
    </row>
    <row r="38" spans="1:10" s="4" customFormat="1" x14ac:dyDescent="0.25">
      <c r="A38" s="169" t="s">
        <v>120</v>
      </c>
      <c r="B38" s="184"/>
      <c r="C38" s="220" t="s">
        <v>161</v>
      </c>
      <c r="D38" s="165"/>
      <c r="E38" s="166"/>
      <c r="F38" s="165"/>
      <c r="G38" s="202"/>
      <c r="H38" s="202"/>
      <c r="I38" s="202"/>
      <c r="J38" s="17"/>
    </row>
    <row r="39" spans="1:10" s="4" customFormat="1" x14ac:dyDescent="0.25">
      <c r="A39" s="169" t="s">
        <v>120</v>
      </c>
      <c r="B39" s="184" t="s">
        <v>149</v>
      </c>
      <c r="C39" s="19" t="s">
        <v>162</v>
      </c>
      <c r="D39" s="165" t="s">
        <v>99</v>
      </c>
      <c r="E39" s="166">
        <v>75</v>
      </c>
      <c r="F39" s="165"/>
      <c r="G39" s="202"/>
      <c r="H39" s="202">
        <f t="shared" si="3"/>
        <v>0</v>
      </c>
      <c r="I39" s="202">
        <f t="shared" si="4"/>
        <v>0</v>
      </c>
      <c r="J39" s="17">
        <f t="shared" si="5"/>
        <v>0</v>
      </c>
    </row>
    <row r="40" spans="1:10" s="4" customFormat="1" x14ac:dyDescent="0.25">
      <c r="A40" s="169" t="s">
        <v>120</v>
      </c>
      <c r="B40" s="184"/>
      <c r="C40" s="220" t="s">
        <v>163</v>
      </c>
      <c r="D40" s="165"/>
      <c r="E40" s="166"/>
      <c r="F40" s="165"/>
      <c r="G40" s="202"/>
      <c r="H40" s="202"/>
      <c r="I40" s="202"/>
      <c r="J40" s="17"/>
    </row>
    <row r="41" spans="1:10" s="4" customFormat="1" x14ac:dyDescent="0.25">
      <c r="A41" s="169" t="s">
        <v>120</v>
      </c>
      <c r="B41" s="184" t="s">
        <v>154</v>
      </c>
      <c r="C41" s="19" t="s">
        <v>164</v>
      </c>
      <c r="D41" s="165" t="s">
        <v>99</v>
      </c>
      <c r="E41" s="166">
        <v>1</v>
      </c>
      <c r="F41" s="165"/>
      <c r="G41" s="202"/>
      <c r="H41" s="202">
        <f t="shared" si="3"/>
        <v>0</v>
      </c>
      <c r="I41" s="202">
        <f t="shared" si="4"/>
        <v>0</v>
      </c>
      <c r="J41" s="17">
        <f t="shared" si="5"/>
        <v>0</v>
      </c>
    </row>
    <row r="42" spans="1:10" s="4" customFormat="1" x14ac:dyDescent="0.25">
      <c r="A42" s="169" t="s">
        <v>120</v>
      </c>
      <c r="B42" s="184"/>
      <c r="C42" s="220" t="s">
        <v>165</v>
      </c>
      <c r="D42" s="165"/>
      <c r="E42" s="166"/>
      <c r="F42" s="165"/>
      <c r="G42" s="202"/>
      <c r="H42" s="202"/>
      <c r="I42" s="202"/>
      <c r="J42" s="17"/>
    </row>
    <row r="43" spans="1:10" s="4" customFormat="1" x14ac:dyDescent="0.25">
      <c r="A43" s="169" t="s">
        <v>120</v>
      </c>
      <c r="B43" s="184" t="s">
        <v>155</v>
      </c>
      <c r="C43" s="19" t="s">
        <v>166</v>
      </c>
      <c r="D43" s="165" t="s">
        <v>99</v>
      </c>
      <c r="E43" s="166">
        <v>1</v>
      </c>
      <c r="F43" s="165"/>
      <c r="G43" s="202"/>
      <c r="H43" s="202">
        <f t="shared" si="3"/>
        <v>0</v>
      </c>
      <c r="I43" s="202">
        <f t="shared" si="4"/>
        <v>0</v>
      </c>
      <c r="J43" s="17">
        <f t="shared" si="5"/>
        <v>0</v>
      </c>
    </row>
    <row r="44" spans="1:10" s="4" customFormat="1" x14ac:dyDescent="0.25">
      <c r="A44" s="169" t="s">
        <v>120</v>
      </c>
      <c r="B44" s="184"/>
      <c r="C44" s="220" t="s">
        <v>167</v>
      </c>
      <c r="D44" s="165"/>
      <c r="E44" s="166"/>
      <c r="F44" s="165"/>
      <c r="G44" s="202"/>
      <c r="H44" s="202"/>
      <c r="I44" s="202"/>
      <c r="J44" s="17"/>
    </row>
    <row r="45" spans="1:10" s="4" customFormat="1" x14ac:dyDescent="0.25">
      <c r="A45" s="169" t="s">
        <v>120</v>
      </c>
      <c r="B45" s="184" t="s">
        <v>156</v>
      </c>
      <c r="C45" s="19" t="s">
        <v>168</v>
      </c>
      <c r="D45" s="165" t="s">
        <v>99</v>
      </c>
      <c r="E45" s="166">
        <v>7</v>
      </c>
      <c r="F45" s="165"/>
      <c r="G45" s="202"/>
      <c r="H45" s="202">
        <f t="shared" si="3"/>
        <v>0</v>
      </c>
      <c r="I45" s="202">
        <f t="shared" si="4"/>
        <v>0</v>
      </c>
      <c r="J45" s="17">
        <f t="shared" si="5"/>
        <v>0</v>
      </c>
    </row>
    <row r="46" spans="1:10" s="4" customFormat="1" x14ac:dyDescent="0.25">
      <c r="A46" s="169" t="s">
        <v>120</v>
      </c>
      <c r="B46" s="184"/>
      <c r="C46" s="220" t="s">
        <v>169</v>
      </c>
      <c r="D46" s="165"/>
      <c r="E46" s="166"/>
      <c r="F46" s="165"/>
      <c r="G46" s="202"/>
      <c r="H46" s="202"/>
      <c r="I46" s="202"/>
      <c r="J46" s="17"/>
    </row>
    <row r="47" spans="1:10" s="4" customFormat="1" x14ac:dyDescent="0.25">
      <c r="A47" s="169" t="s">
        <v>120</v>
      </c>
      <c r="B47" s="184" t="s">
        <v>172</v>
      </c>
      <c r="C47" s="19" t="s">
        <v>170</v>
      </c>
      <c r="D47" s="165" t="s">
        <v>99</v>
      </c>
      <c r="E47" s="166">
        <v>1</v>
      </c>
      <c r="F47" s="165"/>
      <c r="G47" s="202"/>
      <c r="H47" s="202">
        <f t="shared" si="3"/>
        <v>0</v>
      </c>
      <c r="I47" s="202">
        <f t="shared" si="4"/>
        <v>0</v>
      </c>
      <c r="J47" s="17">
        <f t="shared" si="5"/>
        <v>0</v>
      </c>
    </row>
    <row r="48" spans="1:10" s="4" customFormat="1" x14ac:dyDescent="0.25">
      <c r="A48" s="169" t="s">
        <v>120</v>
      </c>
      <c r="B48" s="184"/>
      <c r="C48" s="220" t="s">
        <v>171</v>
      </c>
      <c r="D48" s="165"/>
      <c r="E48" s="166"/>
      <c r="F48" s="165"/>
      <c r="G48" s="202"/>
      <c r="H48" s="202"/>
      <c r="I48" s="202"/>
      <c r="J48" s="17"/>
    </row>
    <row r="49" spans="1:10 16384:16384" s="4" customFormat="1" x14ac:dyDescent="0.25">
      <c r="A49" s="169" t="s">
        <v>120</v>
      </c>
      <c r="B49" s="184" t="s">
        <v>173</v>
      </c>
      <c r="C49" s="19" t="s">
        <v>157</v>
      </c>
      <c r="D49" s="165" t="s">
        <v>99</v>
      </c>
      <c r="E49" s="166">
        <v>1</v>
      </c>
      <c r="F49" s="165"/>
      <c r="G49" s="202"/>
      <c r="H49" s="202">
        <f t="shared" si="3"/>
        <v>0</v>
      </c>
      <c r="I49" s="202">
        <f t="shared" si="4"/>
        <v>0</v>
      </c>
      <c r="J49" s="17">
        <f t="shared" si="5"/>
        <v>0</v>
      </c>
    </row>
    <row r="50" spans="1:10 16384:16384" s="4" customFormat="1" x14ac:dyDescent="0.25">
      <c r="A50" s="169"/>
      <c r="B50" s="184"/>
      <c r="C50" s="19"/>
      <c r="D50" s="165"/>
      <c r="E50" s="166"/>
      <c r="F50" s="165"/>
      <c r="G50" s="202"/>
      <c r="H50" s="202"/>
      <c r="I50" s="202"/>
      <c r="J50" s="17"/>
    </row>
    <row r="51" spans="1:10 16384:16384" s="4" customFormat="1" x14ac:dyDescent="0.25">
      <c r="A51" s="169" t="s">
        <v>120</v>
      </c>
      <c r="B51" s="184" t="s">
        <v>148</v>
      </c>
      <c r="C51" s="19" t="s">
        <v>152</v>
      </c>
      <c r="D51" s="207" t="s">
        <v>145</v>
      </c>
      <c r="E51" s="166">
        <v>1</v>
      </c>
      <c r="F51" s="165"/>
      <c r="G51" s="202"/>
      <c r="H51" s="202">
        <f t="shared" si="0"/>
        <v>0</v>
      </c>
      <c r="I51" s="202">
        <f t="shared" si="1"/>
        <v>0</v>
      </c>
      <c r="J51" s="17">
        <f t="shared" si="2"/>
        <v>0</v>
      </c>
      <c r="XFD51" s="218">
        <f>SUM(H51:XFC51)</f>
        <v>0</v>
      </c>
    </row>
    <row r="52" spans="1:10 16384:16384" s="4" customFormat="1" x14ac:dyDescent="0.25">
      <c r="A52" s="169" t="s">
        <v>120</v>
      </c>
      <c r="B52" s="184" t="s">
        <v>149</v>
      </c>
      <c r="C52" s="216" t="s">
        <v>146</v>
      </c>
      <c r="D52" s="206" t="s">
        <v>147</v>
      </c>
      <c r="E52" s="166">
        <v>24</v>
      </c>
      <c r="F52" s="165"/>
      <c r="G52" s="202"/>
      <c r="H52" s="202">
        <f t="shared" si="0"/>
        <v>0</v>
      </c>
      <c r="I52" s="202">
        <f t="shared" si="1"/>
        <v>0</v>
      </c>
      <c r="J52" s="17">
        <f t="shared" si="2"/>
        <v>0</v>
      </c>
      <c r="XFD52" s="218">
        <f>SUM(XFD51)</f>
        <v>0</v>
      </c>
    </row>
    <row r="53" spans="1:10 16384:16384" s="4" customFormat="1" x14ac:dyDescent="0.25">
      <c r="A53" s="169"/>
      <c r="B53" s="184"/>
      <c r="C53" s="6"/>
      <c r="D53" s="165"/>
      <c r="E53" s="166"/>
      <c r="F53" s="165"/>
      <c r="G53" s="202"/>
      <c r="H53" s="202"/>
      <c r="I53" s="202"/>
      <c r="J53" s="17"/>
      <c r="XFD53" s="219"/>
    </row>
    <row r="54" spans="1:10 16384:16384" s="4" customFormat="1" ht="15.75" thickBot="1" x14ac:dyDescent="0.3">
      <c r="A54" s="243" t="s">
        <v>32</v>
      </c>
      <c r="B54" s="244"/>
      <c r="C54" s="244"/>
      <c r="D54" s="244"/>
      <c r="E54" s="244"/>
      <c r="F54" s="245"/>
      <c r="G54" s="200"/>
      <c r="H54" s="200"/>
      <c r="I54" s="200"/>
      <c r="J54" s="102">
        <f>SUM(J9:J53)</f>
        <v>0</v>
      </c>
    </row>
    <row r="55" spans="1:10 16384:16384" x14ac:dyDescent="0.25">
      <c r="E55" s="167"/>
      <c r="J55" s="18"/>
    </row>
  </sheetData>
  <mergeCells count="1">
    <mergeCell ref="A54:F54"/>
  </mergeCells>
  <phoneticPr fontId="10" type="noConversion"/>
  <printOptions gridLines="1"/>
  <pageMargins left="0.70866141732283461" right="0.70866141732283461" top="0.74803149606299213" bottom="0.74803149606299213" header="0.31496062992125984" footer="0.31496062992125984"/>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5"/>
  <sheetViews>
    <sheetView workbookViewId="0">
      <selection activeCell="L28" sqref="A1:L28"/>
    </sheetView>
  </sheetViews>
  <sheetFormatPr defaultRowHeight="15" x14ac:dyDescent="0.25"/>
  <cols>
    <col min="2" max="2" width="35.5703125" bestFit="1" customWidth="1"/>
  </cols>
  <sheetData>
    <row r="15" spans="3:3" x14ac:dyDescent="0.25">
      <c r="C15" s="205"/>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Summary</vt:lpstr>
      <vt:lpstr>Pricing Assumptions</vt:lpstr>
      <vt:lpstr>P&amp;G</vt:lpstr>
      <vt:lpstr>Alterations</vt:lpstr>
      <vt:lpstr>cctv</vt:lpstr>
      <vt:lpstr>Sheet1</vt:lpstr>
      <vt:lpstr>Alterations!Print_Area</vt:lpstr>
      <vt:lpstr>cctv!Print_Area</vt:lpstr>
      <vt:lpstr>'P&amp;G'!Print_Area</vt:lpstr>
      <vt:lpstr>'Pricing Assumptions'!Print_Area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Mamuremi</dc:creator>
  <cp:lastModifiedBy>Edward Buthelezi</cp:lastModifiedBy>
  <cp:lastPrinted>2023-10-23T13:51:55Z</cp:lastPrinted>
  <dcterms:created xsi:type="dcterms:W3CDTF">2022-11-23T06:40:17Z</dcterms:created>
  <dcterms:modified xsi:type="dcterms:W3CDTF">2023-11-01T08:41:43Z</dcterms:modified>
</cp:coreProperties>
</file>