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okhelkj\Documents\Northern Portfolio\Mookodi S&amp;C\"/>
    </mc:Choice>
  </mc:AlternateContent>
  <xr:revisionPtr revIDLastSave="0" documentId="13_ncr:1_{33F78F1D-C431-43CA-8225-6954BEE3B3C1}" xr6:coauthVersionLast="47" xr6:coauthVersionMax="47" xr10:uidLastSave="{00000000-0000-0000-0000-000000000000}"/>
  <bookViews>
    <workbookView xWindow="-28920" yWindow="-120" windowWidth="29040" windowHeight="15720" firstSheet="1" activeTab="6" xr2:uid="{664CBAE9-5659-4116-B429-0E7CEAAABBB2}"/>
  </bookViews>
  <sheets>
    <sheet name="Cover Page" sheetId="7" r:id="rId1"/>
    <sheet name="Final Summary" sheetId="5" r:id="rId2"/>
    <sheet name="Preambles" sheetId="19" r:id="rId3"/>
    <sheet name="Bill 1 - P&amp;G" sheetId="4" r:id="rId4"/>
    <sheet name="Bill 2 - Dismantling of Equipme" sheetId="1" r:id="rId5"/>
    <sheet name="Bill 3 - Equipment Erection" sheetId="8" r:id="rId6"/>
    <sheet name="Bill 4 - Yardworks &amp; Earthing" sheetId="11" r:id="rId7"/>
    <sheet name="Bill 5 - Stringing &amp; Cabling" sheetId="9" r:id="rId8"/>
    <sheet name="Bill 6 - Supply &amp; Install Clamp" sheetId="16" r:id="rId9"/>
    <sheet name="Bill 7 - Labels &amp; Miscellaneous" sheetId="13" r:id="rId10"/>
    <sheet name="Bill 8 - Dayworks &amp; Prov" sheetId="17" r:id="rId11"/>
    <sheet name="Bill 9 - Project Stability" sheetId="18" r:id="rId12"/>
  </sheets>
  <externalReferences>
    <externalReference r:id="rId13"/>
  </externalReferences>
  <definedNames>
    <definedName name="_xlnm.Print_Area" localSheetId="3">'Bill 1 - P&amp;G'!$B$2:$G$69</definedName>
    <definedName name="_xlnm.Print_Area" localSheetId="4">'Bill 2 - Dismantling of Equipme'!$B$1:$G$50</definedName>
    <definedName name="_xlnm.Print_Area" localSheetId="5">'Bill 3 - Equipment Erection'!$B$1:$G$238</definedName>
    <definedName name="_xlnm.Print_Area" localSheetId="6">'Bill 4 - Yardworks &amp; Earthing'!$B$1:$G$50</definedName>
    <definedName name="_xlnm.Print_Area" localSheetId="7">'Bill 5 - Stringing &amp; Cabling'!$B$1:$G$136</definedName>
    <definedName name="_xlnm.Print_Area" localSheetId="8">'Bill 6 - Supply &amp; Install Clamp'!$B$1:$G$144</definedName>
    <definedName name="_xlnm.Print_Area" localSheetId="9">'Bill 7 - Labels &amp; Miscellaneous'!$B$1:$G$62</definedName>
    <definedName name="_xlnm.Print_Area" localSheetId="10">'Bill 8 - Dayworks &amp; Prov'!$B$2:$G$56</definedName>
    <definedName name="_xlnm.Print_Area" localSheetId="11">'Bill 9 - Project Stability'!$B$2:$G$15</definedName>
    <definedName name="_xlnm.Print_Area" localSheetId="0">'Cover Page'!$B$2:$C$22</definedName>
    <definedName name="_xlnm.Print_Area" localSheetId="1">'Final Summary'!$B$2:$G$36</definedName>
    <definedName name="_xlnm.Print_Area" localSheetId="2">Preambles!$B$2:$C$58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8" i="8" l="1"/>
  <c r="G194" i="8"/>
  <c r="G229" i="8"/>
  <c r="G62" i="13" l="1"/>
  <c r="B53" i="13"/>
  <c r="G136" i="9"/>
  <c r="G206" i="8"/>
  <c r="G204" i="8"/>
  <c r="G202" i="8"/>
  <c r="G200" i="8"/>
  <c r="G198" i="8"/>
  <c r="G192" i="8"/>
  <c r="G190" i="8"/>
  <c r="G186" i="8"/>
  <c r="B19" i="8" l="1"/>
  <c r="G177" i="8"/>
  <c r="G175" i="8"/>
  <c r="G42" i="13" l="1"/>
  <c r="G40" i="13"/>
  <c r="G38" i="13"/>
  <c r="G36" i="13"/>
  <c r="G34" i="13"/>
  <c r="G32" i="13"/>
  <c r="B45" i="11"/>
  <c r="G27" i="13" l="1"/>
  <c r="G82" i="8"/>
  <c r="G80" i="8"/>
  <c r="G51" i="8"/>
  <c r="G49" i="8"/>
  <c r="G47" i="8"/>
  <c r="G25" i="13"/>
  <c r="B52" i="4" l="1"/>
  <c r="B4" i="17" l="1"/>
  <c r="B5" i="4"/>
  <c r="B4" i="4"/>
  <c r="B3" i="4"/>
  <c r="G13" i="18"/>
  <c r="G15" i="18" s="1"/>
  <c r="G30" i="5" s="1"/>
  <c r="B3" i="18"/>
  <c r="G53" i="17" l="1"/>
  <c r="G51" i="17"/>
  <c r="G49" i="17"/>
  <c r="G47" i="17"/>
  <c r="G45" i="17"/>
  <c r="G43" i="17"/>
  <c r="G41" i="17"/>
  <c r="G39" i="17"/>
  <c r="G37" i="17"/>
  <c r="G35" i="17"/>
  <c r="G33" i="17"/>
  <c r="G31" i="17"/>
  <c r="G29" i="17"/>
  <c r="G27" i="17"/>
  <c r="G25" i="17"/>
  <c r="G23" i="17"/>
  <c r="G21" i="17"/>
  <c r="G19" i="17"/>
  <c r="G17" i="17"/>
  <c r="G56" i="17" l="1"/>
  <c r="G28" i="5"/>
  <c r="G101" i="8"/>
  <c r="G99" i="8"/>
  <c r="G97" i="8"/>
  <c r="G93" i="8"/>
  <c r="G91" i="8"/>
  <c r="G89" i="8"/>
  <c r="G66" i="4"/>
  <c r="G64" i="4"/>
  <c r="G62" i="4"/>
  <c r="G40" i="4" l="1"/>
  <c r="B21" i="8"/>
  <c r="G19" i="8"/>
  <c r="B19" i="11" l="1"/>
  <c r="B21" i="11" s="1"/>
  <c r="B23" i="11" s="1"/>
  <c r="B25" i="11" s="1"/>
  <c r="B27" i="11" s="1"/>
  <c r="B19" i="13"/>
  <c r="B21" i="13" s="1"/>
  <c r="B23" i="13" s="1"/>
  <c r="B19" i="17"/>
  <c r="B21" i="17" s="1"/>
  <c r="B23" i="17" s="1"/>
  <c r="B25" i="17" s="1"/>
  <c r="B27" i="17" s="1"/>
  <c r="B2" i="13"/>
  <c r="B3" i="17" s="1"/>
  <c r="B2" i="1"/>
  <c r="B2" i="8" s="1"/>
  <c r="B2" i="11" s="1"/>
  <c r="B2" i="9" s="1"/>
  <c r="B29" i="11" l="1"/>
  <c r="B35" i="11" s="1"/>
  <c r="B37" i="11" s="1"/>
  <c r="B39" i="11" s="1"/>
  <c r="B41" i="11" s="1"/>
  <c r="B43" i="11" s="1"/>
  <c r="B47" i="11" s="1"/>
  <c r="B25" i="13"/>
  <c r="B27" i="13" s="1"/>
  <c r="B29" i="17"/>
  <c r="B31" i="17" s="1"/>
  <c r="B33" i="17" s="1"/>
  <c r="B35" i="17" s="1"/>
  <c r="B37" i="17" s="1"/>
  <c r="B39" i="17" s="1"/>
  <c r="B41" i="17" s="1"/>
  <c r="B43" i="17" s="1"/>
  <c r="B45" i="17" s="1"/>
  <c r="B47" i="17" s="1"/>
  <c r="B49" i="17" s="1"/>
  <c r="B51" i="17" s="1"/>
  <c r="B53" i="17" s="1"/>
  <c r="B32" i="13" l="1"/>
  <c r="B34" i="13" s="1"/>
  <c r="B36" i="13" s="1"/>
  <c r="B38" i="13" s="1"/>
  <c r="B40" i="13" s="1"/>
  <c r="B42" i="13" s="1"/>
  <c r="B47" i="13" s="1"/>
  <c r="B49" i="13" s="1"/>
  <c r="B51" i="13" s="1"/>
  <c r="G59" i="13"/>
  <c r="G57" i="13"/>
  <c r="G51" i="13"/>
  <c r="G49" i="13"/>
  <c r="G47" i="13"/>
  <c r="G23" i="13"/>
  <c r="G21" i="13"/>
  <c r="G19" i="13"/>
  <c r="G17" i="13"/>
  <c r="G43" i="8"/>
  <c r="G150" i="8"/>
  <c r="G146" i="8"/>
  <c r="G139" i="8"/>
  <c r="G137" i="8"/>
  <c r="G135" i="8"/>
  <c r="G131" i="8"/>
  <c r="G129" i="8"/>
  <c r="G127" i="8"/>
  <c r="G120" i="8"/>
  <c r="G118" i="8"/>
  <c r="G116" i="8"/>
  <c r="G112" i="8"/>
  <c r="G110" i="8"/>
  <c r="G108" i="8"/>
  <c r="G47" i="11" l="1"/>
  <c r="G45" i="11"/>
  <c r="G43" i="11"/>
  <c r="G41" i="11"/>
  <c r="G39" i="11"/>
  <c r="G37" i="11"/>
  <c r="G35" i="11"/>
  <c r="G29" i="11"/>
  <c r="G19" i="11"/>
  <c r="G41" i="9"/>
  <c r="G27" i="9"/>
  <c r="G39" i="9"/>
  <c r="G37" i="9"/>
  <c r="G35" i="9"/>
  <c r="G33" i="9"/>
  <c r="G31" i="9"/>
  <c r="G25" i="9"/>
  <c r="G23" i="9"/>
  <c r="G21" i="9"/>
  <c r="G19" i="9"/>
  <c r="G70" i="9"/>
  <c r="G69" i="9"/>
  <c r="G68" i="9"/>
  <c r="G67" i="9"/>
  <c r="G66" i="9"/>
  <c r="G76" i="9"/>
  <c r="G75" i="9"/>
  <c r="G74" i="9"/>
  <c r="G73" i="9"/>
  <c r="G72" i="9"/>
  <c r="G88" i="9"/>
  <c r="G87" i="9"/>
  <c r="G86" i="9"/>
  <c r="G85" i="9"/>
  <c r="G84" i="9"/>
  <c r="G94" i="9"/>
  <c r="G93" i="9"/>
  <c r="G92" i="9"/>
  <c r="G91" i="9"/>
  <c r="G90" i="9"/>
  <c r="G100" i="9"/>
  <c r="G99" i="9"/>
  <c r="G98" i="9"/>
  <c r="G97" i="9"/>
  <c r="G96" i="9"/>
  <c r="G106" i="9"/>
  <c r="G105" i="9"/>
  <c r="G104" i="9"/>
  <c r="G103" i="9"/>
  <c r="G102" i="9"/>
  <c r="G141" i="16" l="1"/>
  <c r="G139" i="16"/>
  <c r="G137" i="16"/>
  <c r="G135" i="16"/>
  <c r="G133" i="16"/>
  <c r="G131" i="16"/>
  <c r="G129" i="16"/>
  <c r="G127" i="16"/>
  <c r="G122" i="16"/>
  <c r="G120" i="16"/>
  <c r="G118" i="16"/>
  <c r="G116" i="16"/>
  <c r="G114" i="16"/>
  <c r="G112" i="16"/>
  <c r="G110" i="16"/>
  <c r="G108" i="16"/>
  <c r="G106" i="16"/>
  <c r="G104" i="16"/>
  <c r="G102" i="16"/>
  <c r="G100" i="16"/>
  <c r="G98" i="16"/>
  <c r="G96" i="16"/>
  <c r="G94" i="16"/>
  <c r="G92" i="16"/>
  <c r="G90" i="16"/>
  <c r="G88" i="16"/>
  <c r="G86" i="16"/>
  <c r="G84" i="16"/>
  <c r="G82" i="16"/>
  <c r="G76" i="16"/>
  <c r="G74" i="16"/>
  <c r="G72" i="16"/>
  <c r="G70" i="16"/>
  <c r="G68" i="16"/>
  <c r="G66" i="16"/>
  <c r="G64" i="16"/>
  <c r="G62" i="16"/>
  <c r="G35" i="16"/>
  <c r="G33" i="16"/>
  <c r="G25" i="16"/>
  <c r="G57" i="16"/>
  <c r="G55" i="16"/>
  <c r="G53" i="16"/>
  <c r="G51" i="16"/>
  <c r="G49" i="16"/>
  <c r="G47" i="16"/>
  <c r="G45" i="16"/>
  <c r="G43" i="16"/>
  <c r="G41" i="16"/>
  <c r="G39" i="16"/>
  <c r="G37" i="16"/>
  <c r="G31" i="16"/>
  <c r="G29" i="16"/>
  <c r="G27" i="16"/>
  <c r="G23" i="16"/>
  <c r="G21" i="16"/>
  <c r="G19" i="16"/>
  <c r="G17" i="16"/>
  <c r="B17" i="16"/>
  <c r="B19" i="16" s="1"/>
  <c r="B21" i="16" s="1"/>
  <c r="B23" i="16" s="1"/>
  <c r="G144" i="16" l="1"/>
  <c r="G24" i="5" s="1"/>
  <c r="B25" i="16"/>
  <c r="B27" i="16" s="1"/>
  <c r="B29" i="16" s="1"/>
  <c r="B31" i="16" s="1"/>
  <c r="B33" i="16" s="1"/>
  <c r="B35" i="16" s="1"/>
  <c r="B37" i="16" s="1"/>
  <c r="B39" i="16" s="1"/>
  <c r="B41" i="16" s="1"/>
  <c r="B43" i="16" s="1"/>
  <c r="B45" i="16" s="1"/>
  <c r="B47" i="16" s="1"/>
  <c r="B49" i="16" s="1"/>
  <c r="B51" i="16" s="1"/>
  <c r="B53" i="16" s="1"/>
  <c r="B55" i="16" s="1"/>
  <c r="B57" i="16" s="1"/>
  <c r="B62" i="16" s="1"/>
  <c r="B64" i="16" s="1"/>
  <c r="B66" i="16" s="1"/>
  <c r="B68" i="16" s="1"/>
  <c r="B70" i="16" s="1"/>
  <c r="B72" i="16" s="1"/>
  <c r="B74" i="16" s="1"/>
  <c r="B76" i="16" s="1"/>
  <c r="B82" i="16" s="1"/>
  <c r="B84" i="16" s="1"/>
  <c r="B86" i="16" s="1"/>
  <c r="B88" i="16" s="1"/>
  <c r="B90" i="16" s="1"/>
  <c r="B92" i="16" s="1"/>
  <c r="B94" i="16" s="1"/>
  <c r="B96" i="16" s="1"/>
  <c r="B98" i="16" s="1"/>
  <c r="B100" i="16" s="1"/>
  <c r="B102" i="16" s="1"/>
  <c r="B104" i="16" s="1"/>
  <c r="B106" i="16" s="1"/>
  <c r="B108" i="16" s="1"/>
  <c r="B110" i="16" s="1"/>
  <c r="B112" i="16" s="1"/>
  <c r="B114" i="16" s="1"/>
  <c r="B116" i="16" s="1"/>
  <c r="B118" i="16" s="1"/>
  <c r="B120" i="16" s="1"/>
  <c r="B122" i="16" s="1"/>
  <c r="B127" i="16" s="1"/>
  <c r="B129" i="16" s="1"/>
  <c r="B131" i="16" s="1"/>
  <c r="B133" i="16" s="1"/>
  <c r="B135" i="16" s="1"/>
  <c r="B137" i="16" s="1"/>
  <c r="B139" i="16" s="1"/>
  <c r="B141" i="16" s="1"/>
  <c r="G62" i="8" l="1"/>
  <c r="G78" i="8"/>
  <c r="G76" i="8"/>
  <c r="G74" i="8"/>
  <c r="G72" i="8"/>
  <c r="G70" i="8"/>
  <c r="G68" i="8"/>
  <c r="G66" i="8"/>
  <c r="G64" i="8"/>
  <c r="G60" i="8"/>
  <c r="G58" i="8"/>
  <c r="G56" i="8"/>
  <c r="G45" i="8"/>
  <c r="G37" i="8"/>
  <c r="G33" i="8"/>
  <c r="G31" i="8"/>
  <c r="G41" i="8"/>
  <c r="G39" i="8"/>
  <c r="G35" i="8"/>
  <c r="G29" i="8"/>
  <c r="G17" i="9" l="1"/>
  <c r="B17" i="9"/>
  <c r="B19" i="9" s="1"/>
  <c r="B21" i="9" s="1"/>
  <c r="B23" i="9" s="1"/>
  <c r="B25" i="9" s="1"/>
  <c r="B27" i="9" s="1"/>
  <c r="B31" i="9" s="1"/>
  <c r="B33" i="9" s="1"/>
  <c r="B35" i="9" s="1"/>
  <c r="B37" i="9" s="1"/>
  <c r="B39" i="9" s="1"/>
  <c r="B41" i="9" s="1"/>
  <c r="B48" i="9" s="1"/>
  <c r="B49" i="9" s="1"/>
  <c r="B50" i="9" s="1"/>
  <c r="B51" i="9" s="1"/>
  <c r="B52" i="9" s="1"/>
  <c r="B54" i="9" s="1"/>
  <c r="G121" i="9"/>
  <c r="G115" i="9"/>
  <c r="G109" i="9"/>
  <c r="G79" i="9"/>
  <c r="G61" i="9"/>
  <c r="G55" i="9"/>
  <c r="G48" i="9"/>
  <c r="B55" i="9" l="1"/>
  <c r="B56" i="9" s="1"/>
  <c r="B57" i="9" s="1"/>
  <c r="B58" i="9" s="1"/>
  <c r="B60" i="9" s="1"/>
  <c r="G27" i="8"/>
  <c r="G25" i="8"/>
  <c r="G23" i="8"/>
  <c r="G21" i="8"/>
  <c r="B61" i="9" l="1"/>
  <c r="B62" i="9" s="1"/>
  <c r="B63" i="9" s="1"/>
  <c r="B64" i="9" s="1"/>
  <c r="B66" i="9" s="1"/>
  <c r="G133" i="9"/>
  <c r="B67" i="9" l="1"/>
  <c r="B68" i="9" s="1"/>
  <c r="B69" i="9" s="1"/>
  <c r="B70" i="9" s="1"/>
  <c r="B72" i="9" s="1"/>
  <c r="B73" i="9" s="1"/>
  <c r="B74" i="9" s="1"/>
  <c r="B75" i="9" s="1"/>
  <c r="B76" i="9" s="1"/>
  <c r="B78" i="9" s="1"/>
  <c r="B79" i="9" s="1"/>
  <c r="B80" i="9" s="1"/>
  <c r="B81" i="9" s="1"/>
  <c r="B82" i="9" s="1"/>
  <c r="B84" i="9" s="1"/>
  <c r="B85" i="9" s="1"/>
  <c r="B86" i="9" s="1"/>
  <c r="B87" i="9" s="1"/>
  <c r="B88" i="9" s="1"/>
  <c r="B90" i="9" s="1"/>
  <c r="B91" i="9" s="1"/>
  <c r="B92" i="9" s="1"/>
  <c r="B93" i="9" s="1"/>
  <c r="B94" i="9" s="1"/>
  <c r="B96" i="9" s="1"/>
  <c r="B97" i="9" s="1"/>
  <c r="B98" i="9" s="1"/>
  <c r="B99" i="9" s="1"/>
  <c r="B100" i="9" s="1"/>
  <c r="B102" i="9" s="1"/>
  <c r="B103" i="9" s="1"/>
  <c r="B104" i="9" s="1"/>
  <c r="B105" i="9" s="1"/>
  <c r="B106" i="9" s="1"/>
  <c r="B108" i="9" s="1"/>
  <c r="B109" i="9" s="1"/>
  <c r="B110" i="9" s="1"/>
  <c r="B111" i="9" s="1"/>
  <c r="B112" i="9" s="1"/>
  <c r="B114" i="9" s="1"/>
  <c r="B115" i="9" s="1"/>
  <c r="B116" i="9" s="1"/>
  <c r="B117" i="9" s="1"/>
  <c r="B118" i="9" s="1"/>
  <c r="B120" i="9" s="1"/>
  <c r="B121" i="9" s="1"/>
  <c r="B122" i="9" s="1"/>
  <c r="B123" i="9" s="1"/>
  <c r="B124" i="9" s="1"/>
  <c r="B126" i="9" s="1"/>
  <c r="B128" i="9" s="1"/>
  <c r="B133" i="9" s="1"/>
  <c r="B55" i="13"/>
  <c r="B57" i="13" s="1"/>
  <c r="B59" i="13" s="1"/>
  <c r="G47" i="1" l="1"/>
  <c r="G38" i="1"/>
  <c r="G235" i="8" l="1"/>
  <c r="G233" i="8"/>
  <c r="G171" i="8"/>
  <c r="G173" i="8"/>
  <c r="G169" i="8"/>
  <c r="G167" i="8"/>
  <c r="G231" i="8"/>
  <c r="G227" i="8"/>
  <c r="G225" i="8"/>
  <c r="G223" i="8"/>
  <c r="G221" i="8"/>
  <c r="G219" i="8"/>
  <c r="G165" i="8"/>
  <c r="G163" i="8"/>
  <c r="G217" i="8"/>
  <c r="G215" i="8"/>
  <c r="G188" i="8"/>
  <c r="G161" i="8"/>
  <c r="G159" i="8"/>
  <c r="G184" i="8"/>
  <c r="G157" i="8"/>
  <c r="G238" i="8" l="1"/>
  <c r="G27" i="11"/>
  <c r="G25" i="11"/>
  <c r="G23" i="11"/>
  <c r="G21" i="11"/>
  <c r="G17" i="11"/>
  <c r="G50" i="11" l="1"/>
  <c r="G128" i="9"/>
  <c r="G126" i="9"/>
  <c r="G124" i="9"/>
  <c r="G123" i="9"/>
  <c r="G122" i="9"/>
  <c r="G120" i="9"/>
  <c r="G118" i="9"/>
  <c r="G117" i="9"/>
  <c r="G116" i="9"/>
  <c r="G114" i="9"/>
  <c r="G112" i="9"/>
  <c r="G111" i="9"/>
  <c r="G110" i="9"/>
  <c r="G108" i="9"/>
  <c r="G82" i="9"/>
  <c r="G81" i="9"/>
  <c r="G80" i="9"/>
  <c r="G78" i="9"/>
  <c r="G64" i="9"/>
  <c r="G63" i="9"/>
  <c r="G62" i="9"/>
  <c r="G60" i="9"/>
  <c r="G58" i="9"/>
  <c r="G57" i="9"/>
  <c r="G56" i="9"/>
  <c r="G54" i="9"/>
  <c r="G52" i="9"/>
  <c r="G51" i="9"/>
  <c r="G50" i="9"/>
  <c r="G49" i="9"/>
  <c r="G22" i="5" l="1"/>
  <c r="E27" i="1"/>
  <c r="E45" i="1"/>
  <c r="G45" i="1" s="1"/>
  <c r="E23" i="1"/>
  <c r="G55" i="13" l="1"/>
  <c r="G53" i="13"/>
  <c r="B4" i="13"/>
  <c r="G27" i="1"/>
  <c r="G26" i="5" l="1"/>
  <c r="G20" i="5"/>
  <c r="B4" i="11"/>
  <c r="B4" i="9"/>
  <c r="G18" i="5"/>
  <c r="B23" i="8"/>
  <c r="B25" i="8" s="1"/>
  <c r="B27" i="8" s="1"/>
  <c r="B29" i="8" s="1"/>
  <c r="B31" i="8" s="1"/>
  <c r="B33" i="8" s="1"/>
  <c r="B35" i="8" s="1"/>
  <c r="B37" i="8" s="1"/>
  <c r="B39" i="8" s="1"/>
  <c r="B41" i="8" s="1"/>
  <c r="B43" i="8" s="1"/>
  <c r="B45" i="8" s="1"/>
  <c r="B4" i="8"/>
  <c r="G31" i="1"/>
  <c r="G29" i="1"/>
  <c r="G25" i="1"/>
  <c r="G23" i="1"/>
  <c r="G21" i="1"/>
  <c r="B4" i="1"/>
  <c r="B47" i="8" l="1"/>
  <c r="B49" i="8" s="1"/>
  <c r="B51" i="8" s="1"/>
  <c r="B56" i="8" s="1"/>
  <c r="B58" i="8" s="1"/>
  <c r="B60" i="8" s="1"/>
  <c r="B62" i="8" s="1"/>
  <c r="B64" i="8" s="1"/>
  <c r="B66" i="8" s="1"/>
  <c r="B68" i="8" s="1"/>
  <c r="B70" i="8" s="1"/>
  <c r="B72" i="8" s="1"/>
  <c r="B74" i="8" s="1"/>
  <c r="B14" i="5"/>
  <c r="B16" i="5" s="1"/>
  <c r="G60" i="4"/>
  <c r="G58" i="4"/>
  <c r="G56" i="4"/>
  <c r="G54" i="4"/>
  <c r="G52" i="4"/>
  <c r="G50" i="4"/>
  <c r="G48" i="4"/>
  <c r="G46" i="4"/>
  <c r="G44" i="4"/>
  <c r="G38" i="4"/>
  <c r="G28" i="4"/>
  <c r="G26" i="4"/>
  <c r="G24" i="4"/>
  <c r="B24" i="4"/>
  <c r="B26" i="4" s="1"/>
  <c r="B28" i="4" s="1"/>
  <c r="B38" i="4" s="1"/>
  <c r="B40" i="4" s="1"/>
  <c r="B44" i="4" s="1"/>
  <c r="G22" i="4"/>
  <c r="G69" i="4" l="1"/>
  <c r="G14" i="5"/>
  <c r="B76" i="8"/>
  <c r="B78" i="8" s="1"/>
  <c r="B80" i="8" s="1"/>
  <c r="B82" i="8" s="1"/>
  <c r="B89" i="8" s="1"/>
  <c r="B18" i="5"/>
  <c r="F16" i="5"/>
  <c r="B46" i="4"/>
  <c r="B48" i="4" s="1"/>
  <c r="B50" i="4" s="1"/>
  <c r="B91" i="8" l="1"/>
  <c r="B93" i="8" s="1"/>
  <c r="B97" i="8" s="1"/>
  <c r="B54" i="4"/>
  <c r="B56" i="4" s="1"/>
  <c r="B58" i="4" s="1"/>
  <c r="B60" i="4" s="1"/>
  <c r="F18" i="5"/>
  <c r="B20" i="5"/>
  <c r="B17" i="1"/>
  <c r="B19" i="1" s="1"/>
  <c r="B21" i="1" s="1"/>
  <c r="B23" i="1" s="1"/>
  <c r="B25" i="1" s="1"/>
  <c r="B27" i="1" s="1"/>
  <c r="B29" i="1" s="1"/>
  <c r="B31" i="1" s="1"/>
  <c r="B99" i="8" l="1"/>
  <c r="B101" i="8" s="1"/>
  <c r="B108" i="8" s="1"/>
  <c r="B110" i="8" s="1"/>
  <c r="B112" i="8" s="1"/>
  <c r="B116" i="8" s="1"/>
  <c r="B118" i="8" s="1"/>
  <c r="B120" i="8" s="1"/>
  <c r="B127" i="8" s="1"/>
  <c r="B129" i="8" s="1"/>
  <c r="B131" i="8" s="1"/>
  <c r="B135" i="8" s="1"/>
  <c r="B137" i="8" s="1"/>
  <c r="B139" i="8" s="1"/>
  <c r="B146" i="8" s="1"/>
  <c r="B150" i="8" s="1"/>
  <c r="B157" i="8" s="1"/>
  <c r="B159" i="8" s="1"/>
  <c r="B161" i="8" s="1"/>
  <c r="B163" i="8" s="1"/>
  <c r="B165" i="8" s="1"/>
  <c r="B167" i="8" s="1"/>
  <c r="B169" i="8" s="1"/>
  <c r="B171" i="8" s="1"/>
  <c r="B173" i="8" s="1"/>
  <c r="B62" i="4"/>
  <c r="B64" i="4" s="1"/>
  <c r="B66" i="4" s="1"/>
  <c r="F20" i="5"/>
  <c r="B22" i="5"/>
  <c r="B175" i="8" l="1"/>
  <c r="B24" i="5"/>
  <c r="F22" i="5"/>
  <c r="G19" i="1"/>
  <c r="G17" i="1"/>
  <c r="G15" i="1"/>
  <c r="B177" i="8" l="1"/>
  <c r="B184" i="8" s="1"/>
  <c r="B186" i="8" s="1"/>
  <c r="B188" i="8" s="1"/>
  <c r="B190" i="8" s="1"/>
  <c r="B192" i="8" s="1"/>
  <c r="G50" i="1"/>
  <c r="F24" i="5"/>
  <c r="B26" i="5"/>
  <c r="B194" i="8" l="1"/>
  <c r="B198" i="8" s="1"/>
  <c r="B200" i="8" s="1"/>
  <c r="B202" i="8" s="1"/>
  <c r="B204" i="8" s="1"/>
  <c r="B206" i="8" s="1"/>
  <c r="G16" i="5"/>
  <c r="G34" i="5" s="1"/>
  <c r="C13" i="7" s="1"/>
  <c r="B28" i="5"/>
  <c r="F26" i="5"/>
  <c r="B208" i="8" l="1"/>
  <c r="B215" i="8" s="1"/>
  <c r="B217" i="8" s="1"/>
  <c r="B219" i="8" s="1"/>
  <c r="B221" i="8" s="1"/>
  <c r="B223" i="8" s="1"/>
  <c r="B225" i="8" s="1"/>
  <c r="B227" i="8" s="1"/>
  <c r="B229" i="8" s="1"/>
  <c r="B231" i="8" s="1"/>
  <c r="B233" i="8" s="1"/>
  <c r="B235" i="8" s="1"/>
  <c r="F28" i="5"/>
  <c r="B30" i="5"/>
  <c r="F30" i="5" s="1"/>
</calcChain>
</file>

<file path=xl/sharedStrings.xml><?xml version="1.0" encoding="utf-8"?>
<sst xmlns="http://schemas.openxmlformats.org/spreadsheetml/2006/main" count="933" uniqueCount="410">
  <si>
    <t>ITEM</t>
  </si>
  <si>
    <t>DESCRIPTION</t>
  </si>
  <si>
    <t>UNIT</t>
  </si>
  <si>
    <t>QTY</t>
  </si>
  <si>
    <t>RATE</t>
  </si>
  <si>
    <t>AMOUNT</t>
  </si>
  <si>
    <t>Notes to Tenderers:</t>
  </si>
  <si>
    <t>m²</t>
  </si>
  <si>
    <t>m</t>
  </si>
  <si>
    <t>Total Carried Forward to Main Summary Page</t>
  </si>
  <si>
    <t>1</t>
  </si>
  <si>
    <t>no.</t>
  </si>
  <si>
    <t>Cut existing cables on the existing junction box and connect to the new junction box.</t>
  </si>
  <si>
    <t>Cut existing earthmat connected to existing junction box 150mm below terrace level.</t>
  </si>
  <si>
    <t>item</t>
  </si>
  <si>
    <t xml:space="preserve">(Applicable to the whole of the Works) </t>
  </si>
  <si>
    <r>
      <t xml:space="preserve">The </t>
    </r>
    <r>
      <rPr>
        <i/>
        <sz val="10"/>
        <rFont val="Arial"/>
        <family val="2"/>
      </rPr>
      <t xml:space="preserve">Contractor </t>
    </r>
    <r>
      <rPr>
        <sz val="10"/>
        <rFont val="Arial"/>
        <family val="2"/>
      </rPr>
      <t xml:space="preserve">shall price </t>
    </r>
    <r>
      <rPr>
        <b/>
        <sz val="10"/>
        <rFont val="Arial"/>
        <family val="2"/>
      </rPr>
      <t>Bill No. 1 - Preliminary and General</t>
    </r>
    <r>
      <rPr>
        <sz val="10"/>
        <rFont val="Arial"/>
        <family val="2"/>
      </rPr>
      <t xml:space="preserve"> in respect of all payment required for any work, risk, contingency or obligation whatsoever, that is not described in the</t>
    </r>
    <r>
      <rPr>
        <i/>
        <sz val="10"/>
        <rFont val="Arial"/>
        <family val="2"/>
      </rPr>
      <t xml:space="preserve"> Bill of Quantities</t>
    </r>
    <r>
      <rPr>
        <sz val="10"/>
        <rFont val="Arial"/>
        <family val="2"/>
      </rPr>
      <t xml:space="preserve"> and which is his responsibility under the Contract</t>
    </r>
  </si>
  <si>
    <t>SCHEDULED FIXED CHARGE ITEMS</t>
  </si>
  <si>
    <t>Contractual requirements.</t>
  </si>
  <si>
    <t>Site establishment.</t>
  </si>
  <si>
    <t>Removal of site establishment.</t>
  </si>
  <si>
    <t>Water supplies, electric power and
communications.</t>
  </si>
  <si>
    <t>SCHEDULED TIME RELATED ITEMS</t>
  </si>
  <si>
    <t>Operation and maintenance of facilities on site for duration of construction, (unless otherwise stated).</t>
  </si>
  <si>
    <t>Establishment of Facilities on the Site</t>
  </si>
  <si>
    <t>Facilities for the Engineer:</t>
  </si>
  <si>
    <t>Facilities for the Contractor:</t>
  </si>
  <si>
    <t xml:space="preserve">Living accommodation. </t>
  </si>
  <si>
    <t>Complying with Health and Safety Specifications.</t>
  </si>
  <si>
    <t>Complying with Environmental Management Programme Act and all other statutory environmental requirements.</t>
  </si>
  <si>
    <t xml:space="preserve">Supervision for duration of construction. </t>
  </si>
  <si>
    <t>Supply or hire and use of specialist equipment for the detection of a particular service (Provisional).</t>
  </si>
  <si>
    <t>EMPLOYER:</t>
  </si>
  <si>
    <t>PROJECT NAME:</t>
  </si>
  <si>
    <t>PROJECT LOCATION:</t>
  </si>
  <si>
    <t>DISCIPLINE / TRADE:</t>
  </si>
  <si>
    <t xml:space="preserve">MAIN OFFER </t>
  </si>
  <si>
    <t xml:space="preserve">FINAL SUMMARY </t>
  </si>
  <si>
    <t>BILL NUMBER</t>
  </si>
  <si>
    <t>R</t>
  </si>
  <si>
    <t>SUB-TOTAL  CARRIED TO FORM OF OFFER  (EXCLUDING VAT)</t>
  </si>
  <si>
    <t>ENQUIRY No.:</t>
  </si>
  <si>
    <t xml:space="preserve">TENDERER’S NAME:  </t>
  </si>
  <si>
    <t>THE PRICE:  IN ZAR:</t>
  </si>
  <si>
    <t>(excluding VAT)</t>
  </si>
  <si>
    <t>RAND VALUE IN WORDS:</t>
  </si>
  <si>
    <t>DATE :</t>
  </si>
  <si>
    <t>PREAMBLES</t>
  </si>
  <si>
    <r>
      <t xml:space="preserve">The Tenderer is advised to read and understand all aspects and documentation associated with this Enquiry </t>
    </r>
    <r>
      <rPr>
        <b/>
        <sz val="10"/>
        <rFont val="Arial"/>
        <family val="2"/>
      </rPr>
      <t>BEFORE</t>
    </r>
    <r>
      <rPr>
        <sz val="10"/>
        <rFont val="Arial"/>
        <family val="2"/>
      </rPr>
      <t xml:space="preserve"> inserting his Prices and or Rates and or Amounts. </t>
    </r>
  </si>
  <si>
    <t xml:space="preserve">The Bill of Quantities provides the basis of all  valuations of the work, price adjustment (CPA - if applicable) and general progress monitoring. </t>
  </si>
  <si>
    <t>The amount due at each application for payment is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</si>
  <si>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</si>
  <si>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(FRP). </t>
  </si>
  <si>
    <t>A</t>
  </si>
  <si>
    <t>FREE ISSUE OF MATERIAL BY THE EMPLOYER</t>
  </si>
  <si>
    <t>Tenderers are advised that the Employer may provide certain Free Issue Materials and or Components and or Plant and or Equipment to the Contractor at no cost to the Contractor. The Contractor shall price for the taking delivery, protection, inspection, testing, storing as required and installation complete as more fully described within this Enquiry Documentation.</t>
  </si>
  <si>
    <t>B</t>
  </si>
  <si>
    <t xml:space="preserve">GUIDANCE BEFORE PRICING AND MEASURING </t>
  </si>
  <si>
    <t>The NEC's approach to the Preliminary &amp; General (P&amp;G) section of the bill of quantities assumes use will be made of method related charges for project applied for providing the works based on durations shown in the Accepted Programme. Fixed charges for the use of Equipment that are required throughout the construction phase, time related charges for people working in a managerial and supervisory capacity for the period required, and lump sum charges for other facilities or services not directly related to performing work items typically included in other parts of the bill of quantities.</t>
  </si>
  <si>
    <t>C</t>
  </si>
  <si>
    <t xml:space="preserve">METHOD OF MEASUREMENT </t>
  </si>
  <si>
    <t>The Bill of Quantities comprises of a list of work items and quantities, based on standard methods of measurement, which are either published or stated herein and state the items to be included and how quantities are to be calculated and the items and activities that are deemed to be included within the Rates and Prices inserted by the Tenderer.</t>
  </si>
  <si>
    <t>Tenderers shall price the items, taking into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</si>
  <si>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</si>
  <si>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</si>
  <si>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</si>
  <si>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D</t>
  </si>
  <si>
    <t>RATES AND PRICES</t>
  </si>
  <si>
    <t>Rates and Prices shall be expressed to two decimal places (i.e. cents) except in the case of a NIL rate or price.</t>
  </si>
  <si>
    <t>The Tenderers Rates and Prices shall be inserted in the Bill of Quantities and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</si>
  <si>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</si>
  <si>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</si>
  <si>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</si>
  <si>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</si>
  <si>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BILL NO. 2 - DISMANTLING OF EQUIPMENT, CONDUCTOR, CLAMPS, FOUNDATIONS, ETC.</t>
  </si>
  <si>
    <t>Dismantle the following (complete):</t>
  </si>
  <si>
    <t>BILL NO. 3 - EQUIPMENT ERECTION</t>
  </si>
  <si>
    <t>Support Steelwork</t>
  </si>
  <si>
    <t>EQUIPMENT ERECTION</t>
  </si>
  <si>
    <t>DISMANTLING OF EQUIPMENT</t>
  </si>
  <si>
    <t>EARTHING</t>
  </si>
  <si>
    <t>MISCELLANEOUS</t>
  </si>
  <si>
    <t>kg</t>
  </si>
  <si>
    <t>Equipment</t>
  </si>
  <si>
    <t>Foundations</t>
  </si>
  <si>
    <t>Dismantle existing support structures (complete):</t>
  </si>
  <si>
    <t>BVX 19 DCV   (Installing and testing new cable)</t>
  </si>
  <si>
    <t>BVX 19 DCV   (Gland supply)</t>
  </si>
  <si>
    <t>BVX 19 DCV   (Terminations)</t>
  </si>
  <si>
    <t>BVX 12 DCV   (Installing and testing new cable)</t>
  </si>
  <si>
    <t>BVX 12 DCV   (Gland supply)</t>
  </si>
  <si>
    <t>BVX 12 DCV   (Terminations)</t>
  </si>
  <si>
    <t>BVX 4 HCV (Installing and testing new cable)</t>
  </si>
  <si>
    <t>BVX 4 HCV (Gland supply)</t>
  </si>
  <si>
    <t>BVX 4 HCV (Terminations)</t>
  </si>
  <si>
    <t>12 CORE MM Duct Fibre (Installing and testing new cable)</t>
  </si>
  <si>
    <t>12 CORE MM Duct Fibre (Gland supply)</t>
  </si>
  <si>
    <t>12 CORE MM Duct Fibre (Terminations)</t>
  </si>
  <si>
    <t>Supply and install T-bar cable support.</t>
  </si>
  <si>
    <t>6</t>
  </si>
  <si>
    <t>3</t>
  </si>
  <si>
    <t>10</t>
  </si>
  <si>
    <t>12</t>
  </si>
  <si>
    <t>48</t>
  </si>
  <si>
    <t>51</t>
  </si>
  <si>
    <t>BVX 7 DCV   (Disconnect and remove existing cable)</t>
  </si>
  <si>
    <t>BVX 7 DCV   (Installing and testing new cable)</t>
  </si>
  <si>
    <t>BVX 7 DCV   (Gland supply)</t>
  </si>
  <si>
    <t>BVX 7 DCV   (Terminations)</t>
  </si>
  <si>
    <t>BVX 7 ECV   (Disconnect and remove existing cable)</t>
  </si>
  <si>
    <t>BVX 7 ECV   (Installing and testing new cable)</t>
  </si>
  <si>
    <t>BVX 7 ECV   (Gland supply)</t>
  </si>
  <si>
    <t>BVX 7 ECV   (Terminations)</t>
  </si>
  <si>
    <t>TPH10AX  (Disconnect and remove existing cable)</t>
  </si>
  <si>
    <t>TPH10AX  (Installing and testing new cable)</t>
  </si>
  <si>
    <t>TPH10AX (Gland supply)</t>
  </si>
  <si>
    <t>TPH10AX (Terminations)</t>
  </si>
  <si>
    <t>m³</t>
  </si>
  <si>
    <t>Structural steel.</t>
  </si>
  <si>
    <t>Protection Schemes:</t>
  </si>
  <si>
    <t>Miscellaneous:</t>
  </si>
  <si>
    <t>5FZ3910.</t>
  </si>
  <si>
    <t>6TA7300-M2.</t>
  </si>
  <si>
    <t>VT selection modules.</t>
  </si>
  <si>
    <t>TC PIU.</t>
  </si>
  <si>
    <t>500</t>
  </si>
  <si>
    <t>Junction box (400kV).</t>
  </si>
  <si>
    <t>Base equipment foundations (Provisional).</t>
  </si>
  <si>
    <t>Current transformer (400kV).</t>
  </si>
  <si>
    <t>Current transformer (132kV).</t>
  </si>
  <si>
    <t>Capactive voltage transformer (400kV).</t>
  </si>
  <si>
    <t>Circuit breaker.</t>
  </si>
  <si>
    <t>Earth switch.</t>
  </si>
  <si>
    <t>Plug box.</t>
  </si>
  <si>
    <t>Junction box (incl. copper).</t>
  </si>
  <si>
    <t>Clamps (Provisional).</t>
  </si>
  <si>
    <t>Install the following:</t>
  </si>
  <si>
    <t>PRELIMINARIES AND GENERAL</t>
  </si>
  <si>
    <t xml:space="preserve">PRELIMINARIES AND GENERAL </t>
  </si>
  <si>
    <t>BILL NO. 1 - PRELIMINARIES AND GENERAL</t>
  </si>
  <si>
    <t>Conductor</t>
  </si>
  <si>
    <t>Cabling</t>
  </si>
  <si>
    <t>Provisional Sums</t>
  </si>
  <si>
    <r>
      <t>Provide a Provisional Sum amount of  of</t>
    </r>
    <r>
      <rPr>
        <b/>
        <sz val="10"/>
        <rFont val="Arial"/>
        <family val="2"/>
      </rPr>
      <t xml:space="preserve"> R 500 000,00 (Five Hundred Thousand Rand)</t>
    </r>
    <r>
      <rPr>
        <sz val="10"/>
        <rFont val="Arial"/>
        <family val="2"/>
      </rPr>
      <t xml:space="preserve"> for the entire works.</t>
    </r>
  </si>
  <si>
    <t>sum</t>
  </si>
  <si>
    <t>11</t>
  </si>
  <si>
    <t>15</t>
  </si>
  <si>
    <t>21</t>
  </si>
  <si>
    <t>25</t>
  </si>
  <si>
    <t>5</t>
  </si>
  <si>
    <t>Breaker PIU IED (Main 1 - EHV &amp; HV).</t>
  </si>
  <si>
    <t>Breaker PIU IED (Main 2 - EHV &amp; HV).</t>
  </si>
  <si>
    <t>Breaker PIU IED (Main 2 - EHV &amp; HV) .</t>
  </si>
  <si>
    <t>Transformer PIU IED (Main 2 - EHV &amp; HV) .</t>
  </si>
  <si>
    <t>Reactor PIU IED (Main 1 - EHV &amp; HV) .</t>
  </si>
  <si>
    <t>Reactor PIU IED (Main 2 - EHV &amp; HV) .</t>
  </si>
  <si>
    <t>ELECTRICAL WORKS</t>
  </si>
  <si>
    <t>NTCSA</t>
  </si>
  <si>
    <t xml:space="preserve">ELECTRICAL WORKS </t>
  </si>
  <si>
    <t>90</t>
  </si>
  <si>
    <t>70</t>
  </si>
  <si>
    <t>SUPPLY AND INSTALLATION OF CLAMPS &amp; SPACERS</t>
  </si>
  <si>
    <t>Note to tenderer: Unless otherwise stated below, equipment to be supplied by NTCSA including the storage for these items.</t>
  </si>
  <si>
    <t>Erect the following equipment in the 400kV yard:</t>
  </si>
  <si>
    <t>Current transformer.</t>
  </si>
  <si>
    <t>Conventional isolator RHES.</t>
  </si>
  <si>
    <t>Conventional isolator LHES.</t>
  </si>
  <si>
    <t>Conventional isolator 2ES.</t>
  </si>
  <si>
    <t>Isolator, pantograph 0ES (set).</t>
  </si>
  <si>
    <t>Isolator, pantograph 1ES (set).</t>
  </si>
  <si>
    <t>Surge arrestor.</t>
  </si>
  <si>
    <t>Circuit Breaker (set).</t>
  </si>
  <si>
    <t>Capactive voltage transformer.</t>
  </si>
  <si>
    <t>Erect the following equipment in the 132kV yard:</t>
  </si>
  <si>
    <t>Voltage transformer.</t>
  </si>
  <si>
    <t>Conventional isolator 1ES.</t>
  </si>
  <si>
    <t>Post insulators C6-550.</t>
  </si>
  <si>
    <t>Post insulators C10-550.</t>
  </si>
  <si>
    <t>HV Primary Plant Equipment</t>
  </si>
  <si>
    <t>Note: It is the contractor’s responsibility to verify all quantities from the issued drawings and through physical site measurements prior to placing any material or equipment orders.</t>
  </si>
  <si>
    <t>Conventional Clamps</t>
  </si>
  <si>
    <t>EX-A</t>
  </si>
  <si>
    <t>EX-B</t>
  </si>
  <si>
    <t>EX-D</t>
  </si>
  <si>
    <t>EX-E</t>
  </si>
  <si>
    <t>ETC-K</t>
  </si>
  <si>
    <t>EYC-D</t>
  </si>
  <si>
    <t>EYC-R</t>
  </si>
  <si>
    <t>EYC-S</t>
  </si>
  <si>
    <t>EYC3-H</t>
  </si>
  <si>
    <t>EYC3-J</t>
  </si>
  <si>
    <t>ES-B</t>
  </si>
  <si>
    <t>ES-E</t>
  </si>
  <si>
    <t>EXCP2-D</t>
  </si>
  <si>
    <t>ECJW-A</t>
  </si>
  <si>
    <t>ETC-J</t>
  </si>
  <si>
    <t>EYC-H</t>
  </si>
  <si>
    <t>Total Carried to Final Summary</t>
  </si>
  <si>
    <t xml:space="preserve">NATIONAL TRANSMISSION COMPANY SOUTH AFRICA </t>
  </si>
  <si>
    <t>EY-D</t>
  </si>
  <si>
    <t>EYC-T</t>
  </si>
  <si>
    <t>EYC3-G</t>
  </si>
  <si>
    <t>EXCP3-C</t>
  </si>
  <si>
    <t>EYCDT-B</t>
  </si>
  <si>
    <t>Lug for 22kV surge arrestor (16.25mm Hornet)</t>
  </si>
  <si>
    <t>26mm Stem (38.3mm Bull)</t>
  </si>
  <si>
    <t>ACC1</t>
  </si>
  <si>
    <t>ACC4</t>
  </si>
  <si>
    <t>ACC6</t>
  </si>
  <si>
    <t>EUC</t>
  </si>
  <si>
    <t>ECRST-LH</t>
  </si>
  <si>
    <t>ECRST-RH</t>
  </si>
  <si>
    <t>Install clamps and spacers:</t>
  </si>
  <si>
    <t>Install non-standard clamps, clamp covers and universal corona rings:</t>
  </si>
  <si>
    <t>BVX 4 QCV   (Installing and testing new cable)</t>
  </si>
  <si>
    <t>BVX 4 QCV   (Gland supply)</t>
  </si>
  <si>
    <t>BVX 4 QCV   (Terminations)</t>
  </si>
  <si>
    <t>BVX 4 NCV   (Installing and testing new cable)</t>
  </si>
  <si>
    <t>BVX 4 NCV   (Gland supply)</t>
  </si>
  <si>
    <t>BVX 4 NCV   (Terminations)</t>
  </si>
  <si>
    <t>BVX 4 LCV   (Installing and testing new cable)</t>
  </si>
  <si>
    <t>BVX 4 LCV   (Gland supply)</t>
  </si>
  <si>
    <t>BVX 4 LCV   (Terminations)</t>
  </si>
  <si>
    <t>BVX 4 ECV   (Installing and testing new cable)</t>
  </si>
  <si>
    <t>BVX 4 ECV   (Gland supply)</t>
  </si>
  <si>
    <t>BVX 4 ECV   (Terminations)</t>
  </si>
  <si>
    <t>BVX 12 ECV   (Installing and testing new cable)</t>
  </si>
  <si>
    <t>BVX 12 ECV   (Gland supply)</t>
  </si>
  <si>
    <t>BVX 12 ECV   (Terminations)</t>
  </si>
  <si>
    <t>Rolling out and install:</t>
  </si>
  <si>
    <t>BVX 2 ECV   (Installing and testing new cable).</t>
  </si>
  <si>
    <t>BVX 2 ECV   (Gland supply).</t>
  </si>
  <si>
    <t>BVX 2 ECV   (Terminations).</t>
  </si>
  <si>
    <t>Bull - 61/4.26mm AL (38.3mm Dia.)</t>
  </si>
  <si>
    <t>Centipede - 37/3.78mm AL (26.5mm Dia.)</t>
  </si>
  <si>
    <t>Hare - 6/4.72mm AL ¼, 72mm ST (14.16 Dia.)</t>
  </si>
  <si>
    <t>PVC insulated Centipede - 37/3.78mm AL (36MM O/D)</t>
  </si>
  <si>
    <t>PVC insulated Hornet 19/3.25mm AL (29mm O/D)</t>
  </si>
  <si>
    <t>Bull - 61/4.26mm AL (38.3mm Dia.) on Project Manager's instruction.</t>
  </si>
  <si>
    <t xml:space="preserve">Supply, deliver and lay copper earth mat, equipment earthing, earth straps, including excavation in all material, risk of collapse, bedding, backfill, compaction and testing at depths up to (See Earth Mat Specifications).  annealed black copper (0.701kg/m): </t>
  </si>
  <si>
    <t xml:space="preserve">Supply and install 50 x 3mm flat copper.                                                                                   </t>
  </si>
  <si>
    <t xml:space="preserve">Supply and install copper earthing studs, 20kA.                                                                                </t>
  </si>
  <si>
    <t>Supply and install crimp joints 10mm round to round (refer to 0.54/393 C5).</t>
  </si>
  <si>
    <t>600</t>
  </si>
  <si>
    <t>BILL NO. 4 - YARDWORKS &amp; EARTHING</t>
  </si>
  <si>
    <t>TRENCHING</t>
  </si>
  <si>
    <t>LABELS</t>
  </si>
  <si>
    <t>Yard labels incl. steelwork, bolts, nuts, washers, all necessary accessories, etc.</t>
  </si>
  <si>
    <t>Phase discs (per set - Red, Blue &amp; White).</t>
  </si>
  <si>
    <t>75</t>
  </si>
  <si>
    <t>Supply and install 6mm thick checker plate 600mm wide and 1600mm long including cutting to accommodate the panel.</t>
  </si>
  <si>
    <t>Supply and install L-shape brackets - Type A.</t>
  </si>
  <si>
    <t>Supply and install M12 x 70 mm high tensile stainless steel bolts including  nuts, washers, etc.</t>
  </si>
  <si>
    <t>Continuity Testing (Provisional).</t>
  </si>
  <si>
    <t>200</t>
  </si>
  <si>
    <t>Earthmat testing.</t>
  </si>
  <si>
    <t>bay</t>
  </si>
  <si>
    <t>Busbar labels.</t>
  </si>
  <si>
    <t>Strain Clamps:</t>
  </si>
  <si>
    <t>EW1, 10-21.5mm c/w twited clevis tongue.</t>
  </si>
  <si>
    <t>EW1, 10-21.5mm.</t>
  </si>
  <si>
    <t>40</t>
  </si>
  <si>
    <t>Single Strain Assembly:</t>
  </si>
  <si>
    <t>A40; 26mm single conductor.</t>
  </si>
  <si>
    <t>3.7 – 14.3 Dia. (PG clamp) for overhead E/W Hare Conductor.</t>
  </si>
  <si>
    <t>B45; 38 x 150mm twin conductor.</t>
  </si>
  <si>
    <t>38mm Triple conductor.</t>
  </si>
  <si>
    <t>140</t>
  </si>
  <si>
    <t>45</t>
  </si>
  <si>
    <t>"V" Suspension Assembly:</t>
  </si>
  <si>
    <t>38 x 150mm Twin conductor.</t>
  </si>
  <si>
    <t>Stub insulators epoxy resin.</t>
  </si>
  <si>
    <t>MOOKODI 500MVA TRANSFORMER: STRINGING &amp; CABLING</t>
  </si>
  <si>
    <t>BILL OF QUANTITIES</t>
  </si>
  <si>
    <t>MOOKODI SUBSTATION 500MVA TRANSFORMER: STRINGING &amp; CABLING</t>
  </si>
  <si>
    <t>DAYWORKS (PROVISIONAL)</t>
  </si>
  <si>
    <t>Saturday overtime: Supervisor.</t>
  </si>
  <si>
    <t>Sunday overtime: Supervisor.</t>
  </si>
  <si>
    <t>hr</t>
  </si>
  <si>
    <t>Saturday overtime: Authorised Person.</t>
  </si>
  <si>
    <t>Sunday overtime: Authorised Person.</t>
  </si>
  <si>
    <t>Saturday overtime: Safety Officer.</t>
  </si>
  <si>
    <t>Sunday overtime: Safety Officer.</t>
  </si>
  <si>
    <t>Saturday overtime: Quality Officer.</t>
  </si>
  <si>
    <t>Sunday overtime: Quality Officer.</t>
  </si>
  <si>
    <t>Saturday overtime: Environmental Officer.</t>
  </si>
  <si>
    <t>Sunday overtime: Environmental Officer.</t>
  </si>
  <si>
    <t>Saturday overtime: Skilled labourer.</t>
  </si>
  <si>
    <t>Sunday overtime: Skilled labourer.</t>
  </si>
  <si>
    <t>Saturday overtime: Semi-skilled labourer.</t>
  </si>
  <si>
    <t>Sunday overtime: Semi-skilled labourer.</t>
  </si>
  <si>
    <t>Saturday overtime: Unskilled labourer.</t>
  </si>
  <si>
    <t>Sunday overtime: Unskilled labourer.</t>
  </si>
  <si>
    <t>This is applicable only for works to be carried on Project Manager's instruction.</t>
  </si>
  <si>
    <t>Site return for the entire team including plant and equipment on Project Manager's instruction.</t>
  </si>
  <si>
    <t>km</t>
  </si>
  <si>
    <t>180</t>
  </si>
  <si>
    <t>1080</t>
  </si>
  <si>
    <t>540</t>
  </si>
  <si>
    <t>270</t>
  </si>
  <si>
    <t>525</t>
  </si>
  <si>
    <t>BILL NO. 7 - LABELS &amp; MISCELLANEOUS</t>
  </si>
  <si>
    <t>BILL NO. 8 - DAYWORKS &amp; PROVISIONAL SUMS</t>
  </si>
  <si>
    <t>Contractor's transport.</t>
  </si>
  <si>
    <t>Name boards.</t>
  </si>
  <si>
    <t>Tools and equipment.</t>
  </si>
  <si>
    <t>Operation and maintenance of offices and storage sheds.</t>
  </si>
  <si>
    <t>Company and head office overhead costs for duration of construction.</t>
  </si>
  <si>
    <t>Operation and maintenance of plant.</t>
  </si>
  <si>
    <t>The following bills in this section, are according to the "SANS 1200 System for Measuring Civil Works" as published by the SANS.</t>
  </si>
  <si>
    <t>2 × 800 mm² Bull conductor.</t>
  </si>
  <si>
    <t>Dismantle existing foundations below 100mm, cover with yardstone and dispose off other material to nearest registered dump site (complete):</t>
  </si>
  <si>
    <t>Polymeric longrod - 400kV.</t>
  </si>
  <si>
    <t>Polymeric longrod - 132kV.</t>
  </si>
  <si>
    <t>Polymeric longrod - 22kV.</t>
  </si>
  <si>
    <t>Excavating, backfilling and consolidation in pickable ground.</t>
  </si>
  <si>
    <t>Safely remove yardstone and stockpile for re-use later.</t>
  </si>
  <si>
    <t>Reinstate previously removed yardstone.</t>
  </si>
  <si>
    <t>Supply and spread yardstone (Provisional).</t>
  </si>
  <si>
    <t>Open and close trench covers.</t>
  </si>
  <si>
    <t>Labels for cables (Provisional).</t>
  </si>
  <si>
    <t xml:space="preserve">Security for the works for the duration of the contract. </t>
  </si>
  <si>
    <t>DAYWORKS &amp; PROVISIONAL SUMS</t>
  </si>
  <si>
    <t>NORTH WEST</t>
  </si>
  <si>
    <t>Transport of equipment/material from stores to site incl. labour on Project Manager's instruction.</t>
  </si>
  <si>
    <t>BVX 2 ECV   (Disconnect and remove existing cable) (Provisional).</t>
  </si>
  <si>
    <t>BVX 4 ECV   (Disconnect and remove existing cable) (Provisional).</t>
  </si>
  <si>
    <t>BVX 4 HCV (Disconnect and remove existing cable) (Provisional).</t>
  </si>
  <si>
    <t>BVX 4 LCV   (Disconnect and remove existing cable) (Provisional).</t>
  </si>
  <si>
    <t>BVX 4 QCV   (Disconnect and remove existing cable) (Provisional).</t>
  </si>
  <si>
    <t>BVX 4 NCV   (Disconnect and remove existing cable) (Provisional).</t>
  </si>
  <si>
    <t>BVX 19 DCV   (Disconnect and remove existing cable) (Provisional).</t>
  </si>
  <si>
    <t>BVX 12 DCV   (Disconnect and remove existing cable) (Provisional).</t>
  </si>
  <si>
    <t>12 CORE MM Duct Fibre (Disconnect and remove existing cable) (Provisional).</t>
  </si>
  <si>
    <t>BVX 12 ECV   (Disconnect and remove existing cable) (Provisional).</t>
  </si>
  <si>
    <t>Refer to the Preambles for payment of Stakeholder Management Engagements</t>
  </si>
  <si>
    <t>BILL NO. 9 - PROJECT STABILITY</t>
  </si>
  <si>
    <t>YARDWORKS &amp; EARTHING</t>
  </si>
  <si>
    <t>LABELS &amp; MISCELLANEOUS</t>
  </si>
  <si>
    <t>PROJECT STABILITY</t>
  </si>
  <si>
    <t>NATIONAL TRANSMISION COMPANY SOUTH AFRICA</t>
  </si>
  <si>
    <t>Approval must be obtained from the Employer for any matters related to Project Stability.</t>
  </si>
  <si>
    <t>E</t>
  </si>
  <si>
    <t>STRINGING &amp; CABLING</t>
  </si>
  <si>
    <t>BILL NO. 5 - STRINGING &amp; CABLING</t>
  </si>
  <si>
    <t>Ablution and latrine facilities (chemical portable toilets to be well maintained / serviced for the entire duration of the contract).</t>
  </si>
  <si>
    <r>
      <rPr>
        <b/>
        <sz val="10"/>
        <rFont val="Arial"/>
        <family val="2"/>
      </rPr>
      <t>Water supplies</t>
    </r>
    <r>
      <rPr>
        <sz val="10"/>
        <rFont val="Arial"/>
        <family val="2"/>
      </rPr>
      <t xml:space="preserve"> (including transporting of water to site in water cart for construction purposes and supplying of potable water), </t>
    </r>
    <r>
      <rPr>
        <b/>
        <sz val="10"/>
        <rFont val="Arial"/>
        <family val="2"/>
      </rPr>
      <t xml:space="preserve">electric power, </t>
    </r>
    <r>
      <rPr>
        <sz val="10"/>
        <rFont val="Arial"/>
        <family val="2"/>
      </rPr>
      <t xml:space="preserve">compressed air supply and </t>
    </r>
    <r>
      <rPr>
        <b/>
        <sz val="10"/>
        <rFont val="Arial"/>
        <family val="2"/>
      </rPr>
      <t>communications</t>
    </r>
    <r>
      <rPr>
        <sz val="10"/>
        <rFont val="Arial"/>
        <family val="2"/>
      </rPr>
      <t xml:space="preserve"> (are ALL to be made available from the beginning of the contract and for the entire duration of the contract).</t>
    </r>
  </si>
  <si>
    <t>All costs will be reimbursed on an actual cost plus fee basis, subject to the submission of valid proof of payment.</t>
  </si>
  <si>
    <t>BVX 2 ECV   (Supply and deliver).</t>
  </si>
  <si>
    <t>BVX 4 ECV   (Supply and deliver).</t>
  </si>
  <si>
    <t>BVX 4 HCV (Supply and deliver).</t>
  </si>
  <si>
    <t>BVX 4 LCV  (Supply and deliver).</t>
  </si>
  <si>
    <t>BVX 4 NCV   (Supply and deliver).</t>
  </si>
  <si>
    <t>BVX 4 QCV   (Supply and deliver).</t>
  </si>
  <si>
    <t>BVX 7 DCV   (Supply and deliver).</t>
  </si>
  <si>
    <t>BVX 7 ECV  (Supply and deliver).</t>
  </si>
  <si>
    <t>BVX 12 DCV   (Supply and deliver).</t>
  </si>
  <si>
    <t>BVX 12 ECV  (Supply and deliver).</t>
  </si>
  <si>
    <t>BVX 19 DCV  (Supply and deliver).</t>
  </si>
  <si>
    <t>TPH10AX  (Supply and deliver).</t>
  </si>
  <si>
    <t>12 CORE MM Duct Fibre (Supply and deliver).</t>
  </si>
  <si>
    <t>Bull - 61/4.26mm AL (38.3mm Dia.) (Provisional)</t>
  </si>
  <si>
    <t>NTCSA has the responsibility to dispose all the cable that is removed.</t>
  </si>
  <si>
    <t>Supply and install cable sleeves.</t>
  </si>
  <si>
    <t>Terminate earth strap at both ends and securing strap to steelwork or wall where required, including all necessary accessories.</t>
  </si>
  <si>
    <t>220</t>
  </si>
  <si>
    <t>Junction boxes.</t>
  </si>
  <si>
    <t>Plug boxes.</t>
  </si>
  <si>
    <t>TDB.</t>
  </si>
  <si>
    <t>JB labels.</t>
  </si>
  <si>
    <t>Panel labels (per set)</t>
  </si>
  <si>
    <t>Post insulators C6-1550 with PI fittings.</t>
  </si>
  <si>
    <t>Post insulators C10-1550 with PI fittings.</t>
  </si>
  <si>
    <t>24</t>
  </si>
  <si>
    <t>8</t>
  </si>
  <si>
    <t>BILL NO. 6 - SUPPLY AND INSTALLATION OF CLAMPS &amp; SPACERS</t>
  </si>
  <si>
    <r>
      <t xml:space="preserve">Allow a budgetary allowance of </t>
    </r>
    <r>
      <rPr>
        <b/>
        <sz val="10"/>
        <rFont val="Arial"/>
        <family val="2"/>
      </rPr>
      <t xml:space="preserve">R2 200 000.00 (Two Million and Two Hundred Thousand  Rands) </t>
    </r>
    <r>
      <rPr>
        <sz val="10"/>
        <rFont val="Arial"/>
        <family val="2"/>
      </rPr>
      <t>for Project Stability (eg. CLO, HR, PSC venue hire and catering, etc.)</t>
    </r>
  </si>
  <si>
    <t>4</t>
  </si>
  <si>
    <t>2</t>
  </si>
  <si>
    <t>Supply and deliver the following:</t>
  </si>
  <si>
    <t>Supply and deliver:</t>
  </si>
  <si>
    <t>Supply and deliver clamps and spacers:</t>
  </si>
  <si>
    <t>Supply and deliver non-standard clamps, clamp covers and universal corona rings:</t>
  </si>
  <si>
    <t>6TA-2300-M1.</t>
  </si>
  <si>
    <t>7</t>
  </si>
  <si>
    <t>Transformer PIU.</t>
  </si>
  <si>
    <t>6BC-2210-M1.</t>
  </si>
  <si>
    <t>6BC-2210-M2.</t>
  </si>
  <si>
    <t>6BC-2310-M1.</t>
  </si>
  <si>
    <t>6BC-2310-M2.</t>
  </si>
  <si>
    <t>6BC-2010-M1.</t>
  </si>
  <si>
    <t>6BC-2010-M2.</t>
  </si>
  <si>
    <t>6BC-2910-M1.</t>
  </si>
  <si>
    <t>6BC-2910-M2.</t>
  </si>
  <si>
    <t>Tertiary transformer 315mVA (Provisional).</t>
  </si>
  <si>
    <t>Auxiliary transformer (Provisional).</t>
  </si>
  <si>
    <t xml:space="preserve">Supply and install 1 x 10mm diameter round copper (Provisional).                                                                                  </t>
  </si>
  <si>
    <t>Patch panels.</t>
  </si>
  <si>
    <t>Patch boxes.</t>
  </si>
  <si>
    <t>Patch leads.</t>
  </si>
  <si>
    <t>Protection panels (Double).</t>
  </si>
  <si>
    <t>Protection panels (Single).</t>
  </si>
  <si>
    <t>TeleControl (SCADA) &amp; Protection:</t>
  </si>
  <si>
    <t xml:space="preserve">Operation and maintenance of Employer's fully furnished site offices incl. water and electricity supplies, printer, internet connection, etc. </t>
  </si>
  <si>
    <t>Earthtail clamps.</t>
  </si>
  <si>
    <t>Braze connection of flat copper (flat to flat).</t>
  </si>
  <si>
    <t>Transformer PIU IED (Main 1 - EHV &amp; HV) .</t>
  </si>
  <si>
    <t>Ethernet switches.</t>
  </si>
  <si>
    <t>Construct complete single trench (Provisional).</t>
  </si>
  <si>
    <t>Construct complete double trench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</si>
</sst>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0.00_-;\-&quot;R&quot;* #,##0.00_-;_-&quot;R&quot;* &quot;-&quot;??_-;_-@_-"/>
    <numFmt numFmtId="43" formatCode="_-* #,##0.00_-;\-* #,##0.00_-;_-* &quot;-&quot;??_-;_-@_-"/>
    <numFmt numFmtId="164" formatCode="dd\-mmm\-yy_)"/>
    <numFmt numFmtId="165" formatCode="_ [$R-1C09]\ * #,##0.00_ ;_ [$R-1C09]\ * \-#,##0.00_ ;_ [$R-1C09]\ * &quot;-&quot;??_ ;_ @_ "/>
    <numFmt numFmtId="166" formatCode="_ &quot;R&quot;\ * #,##0.00_ ;_ &quot;R&quot;\ * \-#,##0.00_ ;_ &quot;R&quot;\ * &quot;-&quot;??_ ;_ @_ "/>
    <numFmt numFmtId="167" formatCode="0.0"/>
    <numFmt numFmtId="168" formatCode="_-* #,##0.00\ _F_-;\-* #,##0.00\ _F_-;_-* &quot;-&quot;??\ _F_-;_-@_-"/>
    <numFmt numFmtId="169" formatCode="_ * #,##0_ ;_ * \-#,##0_ ;_ * &quot;-&quot;??_ ;_ @_ "/>
    <numFmt numFmtId="170" formatCode="_-* #,##0_-;\-* #,##0_-;_-* &quot;-&quot;??_-;_-@_-"/>
    <numFmt numFmtId="171" formatCode="&quot;R&quot;\ #,##0.00"/>
    <numFmt numFmtId="172" formatCode="###\ ###\ ##0\ \ &quot;RAND&quot;;\-###\ ###\ ##0\ &quot;RAND&quot;"/>
    <numFmt numFmtId="173" formatCode="_ * #,##0.00_ ;_ * \-#,##0.00_ ;_ * &quot;-&quot;??_ ;_ @_ "/>
    <numFmt numFmtId="174" formatCode="_(* #,##0.00_);_(* \(#,##0.00\);_(* &quot;-&quot;??_);_(@_)"/>
    <numFmt numFmtId="175" formatCode="_-[$R-1C09]* #,##0.00_-;\-[$R-1C09]* #,##0.00_-;_-[$R-1C09]* &quot;-&quot;??_-;_-@_-"/>
    <numFmt numFmtId="176" formatCode="General_)"/>
    <numFmt numFmtId="177" formatCode="#,##0_ ;\-#,##0\ "/>
  </numFmts>
  <fonts count="38">
    <font>
      <sz val="11"/>
      <color theme="1"/>
      <name val="Calibri"/>
      <family val="2"/>
      <scheme val="minor"/>
    </font>
    <font>
      <sz val="11"/>
      <color theme="1"/>
      <name val="Calibri"/>
      <family val="2"/>
      <scheme val="minor"/>
    </font>
    <font>
      <sz val="10"/>
      <name val="Arial"/>
      <family val="2"/>
    </font>
    <font>
      <sz val="10"/>
      <name val="Helv"/>
    </font>
    <font>
      <b/>
      <sz val="14"/>
      <name val="Arial"/>
      <family val="2"/>
    </font>
    <font>
      <sz val="12"/>
      <name val="Arial"/>
      <family val="2"/>
    </font>
    <font>
      <b/>
      <sz val="10"/>
      <color rgb="FFFF0000"/>
      <name val="Arial"/>
      <family val="2"/>
    </font>
    <font>
      <b/>
      <sz val="10"/>
      <name val="Arial"/>
      <family val="2"/>
    </font>
    <font>
      <sz val="10"/>
      <color rgb="FFFF0000"/>
      <name val="Arial"/>
      <family val="2"/>
    </font>
    <font>
      <b/>
      <sz val="12"/>
      <color rgb="FFFF0000"/>
      <name val="Arial"/>
      <family val="2"/>
    </font>
    <font>
      <u/>
      <sz val="10"/>
      <name val="Arial"/>
      <family val="2"/>
    </font>
    <font>
      <b/>
      <sz val="10"/>
      <color theme="1"/>
      <name val="Arial"/>
      <family val="2"/>
    </font>
    <font>
      <sz val="10"/>
      <color theme="1"/>
      <name val="Arial"/>
      <family val="2"/>
    </font>
    <font>
      <sz val="10"/>
      <name val="Univers (W1)"/>
    </font>
    <font>
      <sz val="11"/>
      <name val="Arial"/>
      <family val="2"/>
    </font>
    <font>
      <b/>
      <sz val="11"/>
      <name val="Arial"/>
      <family val="2"/>
    </font>
    <font>
      <b/>
      <sz val="11"/>
      <color theme="1"/>
      <name val="Arial"/>
      <family val="2"/>
    </font>
    <font>
      <sz val="8"/>
      <name val="Arial"/>
      <family val="2"/>
    </font>
    <font>
      <b/>
      <sz val="12"/>
      <name val="Arial"/>
      <family val="2"/>
    </font>
    <font>
      <sz val="14"/>
      <name val="Arial"/>
      <family val="2"/>
    </font>
    <font>
      <b/>
      <sz val="10"/>
      <color theme="0"/>
      <name val="Arial"/>
      <family val="2"/>
    </font>
    <font>
      <i/>
      <sz val="10"/>
      <name val="Arial"/>
      <family val="2"/>
    </font>
    <font>
      <b/>
      <sz val="20"/>
      <name val="Arial"/>
      <family val="2"/>
    </font>
    <font>
      <sz val="26"/>
      <name val="Arial"/>
      <family val="2"/>
    </font>
    <font>
      <b/>
      <sz val="14"/>
      <color indexed="10"/>
      <name val="Arial"/>
      <family val="2"/>
    </font>
    <font>
      <b/>
      <u/>
      <sz val="14"/>
      <color indexed="10"/>
      <name val="Arial"/>
      <family val="2"/>
    </font>
    <font>
      <b/>
      <sz val="10"/>
      <color indexed="10"/>
      <name val="Arial"/>
      <family val="2"/>
    </font>
    <font>
      <sz val="10"/>
      <color indexed="12"/>
      <name val="Arial"/>
      <family val="2"/>
    </font>
    <font>
      <b/>
      <u/>
      <sz val="10"/>
      <name val="Arial"/>
      <family val="2"/>
    </font>
    <font>
      <sz val="10"/>
      <color indexed="10"/>
      <name val="Arial"/>
      <family val="2"/>
    </font>
    <font>
      <sz val="11"/>
      <color indexed="8"/>
      <name val="Calibri"/>
      <family val="2"/>
    </font>
    <font>
      <sz val="14"/>
      <color indexed="10"/>
      <name val="Arial"/>
      <family val="2"/>
    </font>
    <font>
      <b/>
      <u/>
      <sz val="11"/>
      <name val="Arial"/>
      <family val="2"/>
    </font>
    <font>
      <u/>
      <sz val="11"/>
      <name val="Arial"/>
      <family val="2"/>
    </font>
    <font>
      <b/>
      <i/>
      <sz val="10"/>
      <color theme="1"/>
      <name val="Arial"/>
      <family val="2"/>
    </font>
    <font>
      <sz val="10"/>
      <color indexed="8"/>
      <name val="Arial"/>
      <family val="2"/>
    </font>
    <font>
      <b/>
      <u/>
      <sz val="12"/>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92D050"/>
        <bgColor indexed="64"/>
      </patternFill>
    </fill>
    <fill>
      <patternFill patternType="solid">
        <fgColor indexed="42"/>
        <bgColor indexed="64"/>
      </patternFill>
    </fill>
    <fill>
      <patternFill patternType="solid">
        <fgColor theme="0" tint="-0.14999847407452621"/>
        <bgColor indexed="64"/>
      </patternFill>
    </fill>
  </fills>
  <borders count="7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auto="1"/>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style="thin">
        <color indexed="8"/>
      </left>
      <right style="thin">
        <color indexed="8"/>
      </right>
      <top/>
      <bottom style="medium">
        <color auto="1"/>
      </bottom>
      <diagonal/>
    </border>
    <border>
      <left style="thin">
        <color indexed="8"/>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thin">
        <color auto="1"/>
      </right>
      <top/>
      <bottom style="medium">
        <color auto="1"/>
      </bottom>
      <diagonal/>
    </border>
    <border>
      <left style="thin">
        <color auto="1"/>
      </left>
      <right style="thin">
        <color auto="1"/>
      </right>
      <top/>
      <bottom/>
      <diagonal/>
    </border>
    <border>
      <left style="double">
        <color auto="1"/>
      </left>
      <right style="thin">
        <color auto="1"/>
      </right>
      <top/>
      <bottom/>
      <diagonal/>
    </border>
    <border>
      <left style="thin">
        <color indexed="8"/>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double">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indexed="64"/>
      </bottom>
      <diagonal/>
    </border>
    <border>
      <left style="thin">
        <color indexed="8"/>
      </left>
      <right style="thin">
        <color indexed="64"/>
      </right>
      <top style="thin">
        <color auto="1"/>
      </top>
      <bottom style="thin">
        <color indexed="64"/>
      </bottom>
      <diagonal/>
    </border>
    <border>
      <left/>
      <right/>
      <top style="thin">
        <color auto="1"/>
      </top>
      <bottom style="thin">
        <color auto="1"/>
      </bottom>
      <diagonal/>
    </border>
    <border>
      <left style="double">
        <color auto="1"/>
      </left>
      <right style="medium">
        <color auto="1"/>
      </right>
      <top style="thin">
        <color auto="1"/>
      </top>
      <bottom style="thin">
        <color auto="1"/>
      </bottom>
      <diagonal/>
    </border>
    <border>
      <left style="medium">
        <color auto="1"/>
      </left>
      <right style="thin">
        <color indexed="64"/>
      </right>
      <top/>
      <bottom/>
      <diagonal/>
    </border>
    <border>
      <left style="double">
        <color auto="1"/>
      </left>
      <right style="medium">
        <color auto="1"/>
      </right>
      <top/>
      <bottom/>
      <diagonal/>
    </border>
    <border>
      <left/>
      <right style="thin">
        <color indexed="8"/>
      </right>
      <top/>
      <bottom/>
      <diagonal/>
    </border>
    <border>
      <left style="thin">
        <color indexed="64"/>
      </left>
      <right style="double">
        <color indexed="64"/>
      </right>
      <top/>
      <bottom/>
      <diagonal/>
    </border>
    <border>
      <left style="medium">
        <color auto="1"/>
      </left>
      <right style="thin">
        <color indexed="64"/>
      </right>
      <top/>
      <bottom style="thin">
        <color auto="1"/>
      </bottom>
      <diagonal/>
    </border>
    <border>
      <left style="thin">
        <color auto="1"/>
      </left>
      <right style="thin">
        <color indexed="64"/>
      </right>
      <top/>
      <bottom style="thin">
        <color indexed="64"/>
      </bottom>
      <diagonal/>
    </border>
    <border>
      <left style="double">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double">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hair">
        <color auto="1"/>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8"/>
      </right>
      <top style="thin">
        <color auto="1"/>
      </top>
      <bottom/>
      <diagonal/>
    </border>
    <border>
      <left/>
      <right style="thin">
        <color indexed="8"/>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indexed="8"/>
      </right>
      <top style="thin">
        <color auto="1"/>
      </top>
      <bottom/>
      <diagonal/>
    </border>
    <border>
      <left style="double">
        <color auto="1"/>
      </left>
      <right style="medium">
        <color auto="1"/>
      </right>
      <top style="thin">
        <color auto="1"/>
      </top>
      <bottom/>
      <diagonal/>
    </border>
    <border>
      <left style="medium">
        <color auto="1"/>
      </left>
      <right style="thin">
        <color indexed="8"/>
      </right>
      <top/>
      <bottom style="medium">
        <color auto="1"/>
      </bottom>
      <diagonal/>
    </border>
    <border>
      <left style="double">
        <color auto="1"/>
      </left>
      <right style="medium">
        <color auto="1"/>
      </right>
      <top/>
      <bottom style="medium">
        <color auto="1"/>
      </bottom>
      <diagonal/>
    </border>
    <border>
      <left style="medium">
        <color auto="1"/>
      </left>
      <right style="thin">
        <color indexed="8"/>
      </right>
      <top/>
      <bottom/>
      <diagonal/>
    </border>
    <border>
      <left style="thin">
        <color auto="1"/>
      </left>
      <right/>
      <top style="thin">
        <color auto="1"/>
      </top>
      <bottom style="medium">
        <color auto="1"/>
      </bottom>
      <diagonal/>
    </border>
    <border>
      <left style="thin">
        <color indexed="64"/>
      </left>
      <right style="thin">
        <color indexed="64"/>
      </right>
      <top/>
      <bottom/>
      <diagonal/>
    </border>
    <border>
      <left style="medium">
        <color auto="1"/>
      </left>
      <right style="thin">
        <color auto="1"/>
      </right>
      <top/>
      <bottom/>
      <diagonal/>
    </border>
    <border>
      <left style="thin">
        <color indexed="8"/>
      </left>
      <right style="thin">
        <color auto="1"/>
      </right>
      <top/>
      <bottom/>
      <diagonal/>
    </border>
    <border>
      <left style="thin">
        <color auto="1"/>
      </left>
      <right style="thin">
        <color indexed="64"/>
      </right>
      <top/>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164" fontId="3" fillId="0" borderId="0"/>
    <xf numFmtId="0" fontId="1" fillId="0" borderId="0"/>
    <xf numFmtId="168" fontId="2" fillId="0" borderId="0" applyFont="0" applyFill="0" applyBorder="0" applyAlignment="0" applyProtection="0"/>
    <xf numFmtId="173" fontId="3" fillId="0" borderId="0" applyFont="0" applyFill="0" applyBorder="0" applyAlignment="0" applyProtection="0"/>
    <xf numFmtId="174" fontId="2" fillId="0" borderId="0" applyFont="0" applyFill="0" applyBorder="0" applyAlignment="0" applyProtection="0"/>
    <xf numFmtId="43" fontId="2" fillId="0" borderId="0" applyFont="0" applyFill="0" applyBorder="0" applyAlignment="0" applyProtection="0"/>
    <xf numFmtId="173" fontId="30" fillId="0" borderId="0" applyFont="0" applyFill="0" applyBorder="0" applyAlignment="0" applyProtection="0"/>
    <xf numFmtId="0" fontId="27" fillId="0" borderId="59" applyNumberFormat="0" applyFont="0" applyBorder="0" applyAlignment="0">
      <protection locked="0"/>
    </xf>
    <xf numFmtId="0" fontId="27" fillId="0" borderId="59" applyNumberFormat="0" applyFont="0" applyBorder="0" applyAlignment="0">
      <protection locked="0"/>
    </xf>
  </cellStyleXfs>
  <cellXfs count="667">
    <xf numFmtId="0" fontId="0" fillId="0" borderId="0" xfId="0"/>
    <xf numFmtId="0" fontId="2" fillId="2" borderId="0" xfId="0" applyFont="1" applyFill="1"/>
    <xf numFmtId="0" fontId="2" fillId="0" borderId="0" xfId="0" applyFont="1"/>
    <xf numFmtId="0" fontId="2" fillId="0" borderId="0" xfId="0" applyFont="1" applyAlignment="1">
      <alignment horizontal="center"/>
    </xf>
    <xf numFmtId="165" fontId="12" fillId="0" borderId="0" xfId="0" applyNumberFormat="1" applyFont="1" applyAlignment="1" applyProtection="1">
      <alignment horizontal="center" vertical="center"/>
      <protection locked="0"/>
    </xf>
    <xf numFmtId="2" fontId="2" fillId="0" borderId="0" xfId="0" applyNumberFormat="1" applyFont="1"/>
    <xf numFmtId="0" fontId="2" fillId="2" borderId="0" xfId="0" applyFont="1" applyFill="1" applyAlignment="1">
      <alignment vertical="top"/>
    </xf>
    <xf numFmtId="0" fontId="2" fillId="0" borderId="0" xfId="0" applyFont="1" applyAlignment="1">
      <alignment vertical="top"/>
    </xf>
    <xf numFmtId="165" fontId="2" fillId="0" borderId="0" xfId="0" applyNumberFormat="1" applyFont="1" applyAlignment="1" applyProtection="1">
      <alignment horizontal="right" vertical="top"/>
      <protection locked="0"/>
    </xf>
    <xf numFmtId="165" fontId="2" fillId="0" borderId="0" xfId="0" applyNumberFormat="1" applyFont="1" applyAlignment="1" applyProtection="1">
      <alignment horizontal="right" vertical="center"/>
      <protection locked="0"/>
    </xf>
    <xf numFmtId="0" fontId="14" fillId="0" borderId="0" xfId="0" applyFont="1"/>
    <xf numFmtId="0" fontId="2" fillId="0" borderId="0" xfId="0" applyFont="1" applyAlignment="1">
      <alignment vertical="center"/>
    </xf>
    <xf numFmtId="170" fontId="7" fillId="0" borderId="19" xfId="1" applyNumberFormat="1" applyFont="1" applyFill="1" applyBorder="1" applyAlignment="1" applyProtection="1">
      <alignment horizontal="center" vertical="center"/>
    </xf>
    <xf numFmtId="170" fontId="2" fillId="0" borderId="19" xfId="1" quotePrefix="1" applyNumberFormat="1" applyFont="1" applyFill="1" applyBorder="1" applyAlignment="1" applyProtection="1">
      <alignment horizontal="center" vertical="center"/>
    </xf>
    <xf numFmtId="170" fontId="2" fillId="0" borderId="19" xfId="1" applyNumberFormat="1" applyFont="1" applyFill="1" applyBorder="1" applyAlignment="1" applyProtection="1">
      <alignment horizontal="center" vertical="center"/>
    </xf>
    <xf numFmtId="170" fontId="2" fillId="2" borderId="19" xfId="1" applyNumberFormat="1" applyFont="1" applyFill="1" applyBorder="1" applyAlignment="1" applyProtection="1">
      <alignment horizontal="center"/>
    </xf>
    <xf numFmtId="165" fontId="2" fillId="0" borderId="0" xfId="0" applyNumberFormat="1" applyFont="1" applyAlignment="1" applyProtection="1">
      <alignment horizontal="right"/>
      <protection locked="0"/>
    </xf>
    <xf numFmtId="170" fontId="2" fillId="2" borderId="19" xfId="1" applyNumberFormat="1" applyFont="1" applyFill="1" applyBorder="1" applyAlignment="1" applyProtection="1">
      <alignment horizontal="center" vertical="center"/>
    </xf>
    <xf numFmtId="165" fontId="2" fillId="2" borderId="43" xfId="0" applyNumberFormat="1" applyFont="1" applyFill="1" applyBorder="1" applyAlignment="1" applyProtection="1">
      <alignment horizontal="right" vertical="center"/>
      <protection locked="0"/>
    </xf>
    <xf numFmtId="170" fontId="2" fillId="2" borderId="19" xfId="1" applyNumberFormat="1" applyFont="1" applyFill="1" applyBorder="1" applyAlignment="1" applyProtection="1">
      <alignment horizontal="center" vertical="top"/>
    </xf>
    <xf numFmtId="164" fontId="15" fillId="0" borderId="53" xfId="0" quotePrefix="1" applyNumberFormat="1" applyFont="1" applyBorder="1" applyAlignment="1">
      <alignment horizontal="center" vertical="center" wrapText="1"/>
    </xf>
    <xf numFmtId="164" fontId="15" fillId="0" borderId="4" xfId="0" quotePrefix="1" applyNumberFormat="1" applyFont="1" applyBorder="1" applyAlignment="1">
      <alignment horizontal="center" vertical="center" wrapText="1"/>
    </xf>
    <xf numFmtId="164" fontId="15" fillId="0" borderId="55" xfId="0" quotePrefix="1" applyNumberFormat="1" applyFont="1" applyBorder="1" applyAlignment="1">
      <alignment horizontal="center" vertical="center" wrapText="1"/>
    </xf>
    <xf numFmtId="0" fontId="7" fillId="3" borderId="52" xfId="0" applyFont="1" applyFill="1" applyBorder="1" applyAlignment="1">
      <alignment vertical="center"/>
    </xf>
    <xf numFmtId="0" fontId="7" fillId="3" borderId="33" xfId="0" applyFont="1" applyFill="1" applyBorder="1" applyAlignment="1">
      <alignment vertical="center"/>
    </xf>
    <xf numFmtId="0" fontId="7" fillId="3" borderId="30" xfId="0" applyFont="1" applyFill="1" applyBorder="1" applyAlignment="1">
      <alignment vertical="center"/>
    </xf>
    <xf numFmtId="0" fontId="7" fillId="3" borderId="29" xfId="0" applyFont="1" applyFill="1" applyBorder="1" applyAlignment="1">
      <alignment horizontal="center" vertical="center"/>
    </xf>
    <xf numFmtId="43" fontId="7" fillId="3" borderId="34" xfId="1" applyFont="1" applyFill="1" applyBorder="1" applyAlignment="1" applyProtection="1">
      <alignment horizontal="center" vertical="center"/>
    </xf>
    <xf numFmtId="1" fontId="14" fillId="4" borderId="40" xfId="0" quotePrefix="1" applyNumberFormat="1" applyFont="1" applyFill="1" applyBorder="1" applyAlignment="1">
      <alignment horizontal="center" vertical="center"/>
    </xf>
    <xf numFmtId="164" fontId="14" fillId="4" borderId="0" xfId="0" applyNumberFormat="1" applyFont="1" applyFill="1" applyAlignment="1">
      <alignment horizontal="left" vertical="center" indent="1"/>
    </xf>
    <xf numFmtId="0" fontId="14" fillId="4" borderId="0" xfId="0" applyFont="1" applyFill="1"/>
    <xf numFmtId="10" fontId="15" fillId="4" borderId="5" xfId="0" applyNumberFormat="1" applyFont="1" applyFill="1" applyBorder="1" applyAlignment="1">
      <alignment horizontal="right" vertical="center"/>
    </xf>
    <xf numFmtId="10" fontId="14" fillId="4" borderId="19" xfId="0" applyNumberFormat="1" applyFont="1" applyFill="1" applyBorder="1" applyAlignment="1">
      <alignment horizontal="center" vertical="center"/>
    </xf>
    <xf numFmtId="43" fontId="14" fillId="4" borderId="58" xfId="1" applyFont="1" applyFill="1" applyBorder="1" applyAlignment="1" applyProtection="1">
      <alignment horizontal="right"/>
    </xf>
    <xf numFmtId="44" fontId="2" fillId="0" borderId="0" xfId="2" applyFont="1"/>
    <xf numFmtId="44" fontId="2" fillId="0" borderId="0" xfId="2" applyFont="1" applyAlignment="1">
      <alignment horizontal="center"/>
    </xf>
    <xf numFmtId="1" fontId="14" fillId="3" borderId="40" xfId="0" applyNumberFormat="1" applyFont="1" applyFill="1" applyBorder="1" applyAlignment="1">
      <alignment vertical="center"/>
    </xf>
    <xf numFmtId="0" fontId="2" fillId="3" borderId="0" xfId="0" applyFont="1" applyFill="1" applyAlignment="1">
      <alignment horizontal="left" vertical="center" indent="1"/>
    </xf>
    <xf numFmtId="0" fontId="14" fillId="3" borderId="0" xfId="0" applyFont="1" applyFill="1" applyAlignment="1">
      <alignment vertical="center"/>
    </xf>
    <xf numFmtId="0" fontId="15" fillId="3" borderId="5" xfId="0" applyFont="1" applyFill="1" applyBorder="1" applyAlignment="1">
      <alignment horizontal="right" vertical="center"/>
    </xf>
    <xf numFmtId="0" fontId="14" fillId="3" borderId="19" xfId="0" applyFont="1" applyFill="1" applyBorder="1" applyAlignment="1">
      <alignment horizontal="center" vertical="center"/>
    </xf>
    <xf numFmtId="43" fontId="14" fillId="3" borderId="35" xfId="1" applyFont="1" applyFill="1" applyBorder="1" applyAlignment="1" applyProtection="1">
      <alignment horizontal="right"/>
    </xf>
    <xf numFmtId="164" fontId="14" fillId="4" borderId="0" xfId="0" quotePrefix="1" applyNumberFormat="1" applyFont="1" applyFill="1" applyAlignment="1">
      <alignment horizontal="left" vertical="center" indent="1"/>
    </xf>
    <xf numFmtId="164" fontId="15" fillId="4" borderId="5" xfId="0" applyNumberFormat="1" applyFont="1" applyFill="1" applyBorder="1" applyAlignment="1">
      <alignment horizontal="left" vertical="center"/>
    </xf>
    <xf numFmtId="164" fontId="14" fillId="4" borderId="19" xfId="0" applyNumberFormat="1" applyFont="1" applyFill="1" applyBorder="1" applyAlignment="1">
      <alignment horizontal="center" vertical="center"/>
    </xf>
    <xf numFmtId="0" fontId="14" fillId="3" borderId="0" xfId="0" applyFont="1" applyFill="1" applyAlignment="1">
      <alignment horizontal="left" vertical="center" indent="1"/>
    </xf>
    <xf numFmtId="0" fontId="14" fillId="3" borderId="0" xfId="0" applyFont="1" applyFill="1" applyAlignment="1">
      <alignment horizontal="left" vertical="center"/>
    </xf>
    <xf numFmtId="0" fontId="15" fillId="3" borderId="19" xfId="0" applyFont="1" applyFill="1" applyBorder="1" applyAlignment="1">
      <alignment horizontal="center" vertical="center"/>
    </xf>
    <xf numFmtId="171" fontId="14" fillId="3" borderId="35" xfId="0" applyNumberFormat="1" applyFont="1" applyFill="1" applyBorder="1" applyAlignment="1">
      <alignment horizontal="right"/>
    </xf>
    <xf numFmtId="0" fontId="15" fillId="3" borderId="0" xfId="0" applyFont="1" applyFill="1" applyAlignment="1">
      <alignment horizontal="right" vertical="center"/>
    </xf>
    <xf numFmtId="43" fontId="15" fillId="4" borderId="58" xfId="1" applyFont="1" applyFill="1" applyBorder="1" applyAlignment="1" applyProtection="1">
      <alignment horizontal="right"/>
    </xf>
    <xf numFmtId="0" fontId="14" fillId="3" borderId="40" xfId="0" applyFont="1" applyFill="1" applyBorder="1" applyAlignment="1">
      <alignment vertical="center"/>
    </xf>
    <xf numFmtId="43" fontId="15" fillId="2" borderId="35" xfId="1" applyFont="1" applyFill="1" applyBorder="1" applyAlignment="1" applyProtection="1">
      <alignment horizontal="right"/>
    </xf>
    <xf numFmtId="0" fontId="14" fillId="3" borderId="54" xfId="0" applyFont="1" applyFill="1" applyBorder="1" applyAlignment="1">
      <alignment vertical="center"/>
    </xf>
    <xf numFmtId="0" fontId="14" fillId="3" borderId="28" xfId="0" applyFont="1" applyFill="1" applyBorder="1" applyAlignment="1">
      <alignment vertical="center"/>
    </xf>
    <xf numFmtId="0" fontId="15" fillId="3" borderId="56" xfId="0" applyFont="1" applyFill="1" applyBorder="1" applyAlignment="1">
      <alignment horizontal="right" vertical="center"/>
    </xf>
    <xf numFmtId="0" fontId="15" fillId="3" borderId="16" xfId="0" applyFont="1" applyFill="1" applyBorder="1" applyAlignment="1">
      <alignment horizontal="center" vertical="center"/>
    </xf>
    <xf numFmtId="171" fontId="14" fillId="3" borderId="57" xfId="0" applyNumberFormat="1" applyFont="1" applyFill="1" applyBorder="1" applyAlignment="1">
      <alignment horizontal="right"/>
    </xf>
    <xf numFmtId="43" fontId="2" fillId="0" borderId="0" xfId="1" applyFont="1"/>
    <xf numFmtId="0" fontId="24" fillId="6" borderId="35" xfId="0" applyFont="1" applyFill="1" applyBorder="1" applyAlignment="1" applyProtection="1">
      <alignment horizontal="left" vertical="center"/>
      <protection locked="0"/>
    </xf>
    <xf numFmtId="0" fontId="26" fillId="6" borderId="35" xfId="0" applyFont="1" applyFill="1" applyBorder="1" applyAlignment="1" applyProtection="1">
      <alignment horizontal="justify" vertical="center"/>
      <protection locked="0"/>
    </xf>
    <xf numFmtId="14" fontId="24" fillId="6" borderId="35" xfId="0" applyNumberFormat="1" applyFont="1" applyFill="1" applyBorder="1" applyAlignment="1" applyProtection="1">
      <alignment horizontal="left" vertical="center"/>
      <protection locked="0"/>
    </xf>
    <xf numFmtId="0" fontId="2" fillId="2" borderId="0" xfId="0" applyFont="1" applyFill="1" applyAlignment="1">
      <alignment wrapText="1"/>
    </xf>
    <xf numFmtId="0" fontId="2" fillId="2" borderId="0" xfId="0" applyFont="1" applyFill="1" applyAlignment="1">
      <alignment vertical="center"/>
    </xf>
    <xf numFmtId="169" fontId="2" fillId="2" borderId="0" xfId="6" applyNumberFormat="1" applyFont="1" applyFill="1" applyAlignment="1" applyProtection="1">
      <alignment horizontal="center"/>
    </xf>
    <xf numFmtId="170" fontId="19" fillId="2" borderId="31" xfId="8" applyNumberFormat="1" applyFont="1" applyFill="1" applyBorder="1" applyAlignment="1" applyProtection="1">
      <alignment horizontal="right" wrapText="1"/>
    </xf>
    <xf numFmtId="171" fontId="31" fillId="2" borderId="4" xfId="9" applyNumberFormat="1" applyFont="1" applyFill="1" applyBorder="1" applyAlignment="1" applyProtection="1">
      <protection locked="0"/>
    </xf>
    <xf numFmtId="175" fontId="14" fillId="0" borderId="31" xfId="0" applyNumberFormat="1" applyFont="1" applyBorder="1" applyAlignment="1" applyProtection="1">
      <alignment horizontal="center" vertical="top"/>
      <protection locked="0"/>
    </xf>
    <xf numFmtId="175" fontId="14" fillId="0" borderId="41" xfId="2" applyNumberFormat="1" applyFont="1" applyBorder="1" applyAlignment="1" applyProtection="1">
      <alignment horizontal="center" vertical="top" wrapText="1"/>
    </xf>
    <xf numFmtId="170" fontId="2" fillId="2" borderId="31" xfId="8" quotePrefix="1" applyNumberFormat="1" applyFont="1" applyFill="1" applyBorder="1" applyAlignment="1" applyProtection="1">
      <alignment horizontal="center" wrapText="1"/>
    </xf>
    <xf numFmtId="175" fontId="2" fillId="2" borderId="4" xfId="9" applyNumberFormat="1" applyFont="1" applyFill="1" applyBorder="1" applyAlignment="1" applyProtection="1">
      <protection locked="0"/>
    </xf>
    <xf numFmtId="175" fontId="2" fillId="2" borderId="41" xfId="9" applyNumberFormat="1" applyFont="1" applyFill="1" applyBorder="1" applyAlignment="1" applyProtection="1">
      <alignment horizontal="right"/>
    </xf>
    <xf numFmtId="170" fontId="2" fillId="2" borderId="31" xfId="8" applyNumberFormat="1" applyFont="1" applyFill="1" applyBorder="1" applyAlignment="1" applyProtection="1">
      <alignment horizontal="right" wrapText="1"/>
    </xf>
    <xf numFmtId="175" fontId="29" fillId="2" borderId="4" xfId="9" applyNumberFormat="1" applyFont="1" applyFill="1" applyBorder="1" applyAlignment="1" applyProtection="1">
      <protection locked="0"/>
    </xf>
    <xf numFmtId="176" fontId="34" fillId="2" borderId="31" xfId="11" applyNumberFormat="1" applyFont="1" applyFill="1" applyBorder="1" applyAlignment="1" applyProtection="1">
      <alignment horizontal="left" vertical="center" indent="1"/>
    </xf>
    <xf numFmtId="170" fontId="2" fillId="2" borderId="31" xfId="8" quotePrefix="1" applyNumberFormat="1" applyFont="1" applyFill="1" applyBorder="1" applyAlignment="1" applyProtection="1">
      <alignment horizontal="center" vertical="center" wrapText="1"/>
    </xf>
    <xf numFmtId="175" fontId="2" fillId="2" borderId="4" xfId="9" applyNumberFormat="1" applyFont="1" applyFill="1" applyBorder="1" applyAlignment="1" applyProtection="1">
      <alignment vertical="center"/>
      <protection locked="0"/>
    </xf>
    <xf numFmtId="175" fontId="2" fillId="2" borderId="41" xfId="9" applyNumberFormat="1" applyFont="1" applyFill="1" applyBorder="1" applyAlignment="1" applyProtection="1">
      <alignment horizontal="right" vertical="center"/>
    </xf>
    <xf numFmtId="175" fontId="12" fillId="0" borderId="0" xfId="1" applyNumberFormat="1" applyFont="1" applyAlignment="1" applyProtection="1">
      <alignment horizontal="center" vertical="center"/>
      <protection locked="0"/>
    </xf>
    <xf numFmtId="175" fontId="2" fillId="0" borderId="0" xfId="1" applyNumberFormat="1" applyFont="1" applyAlignment="1" applyProtection="1">
      <alignment horizontal="center" vertical="top"/>
      <protection locked="0"/>
    </xf>
    <xf numFmtId="175" fontId="12" fillId="0" borderId="0" xfId="1" applyNumberFormat="1" applyFont="1" applyFill="1" applyAlignment="1" applyProtection="1">
      <alignment horizontal="center" vertical="center"/>
      <protection locked="0"/>
    </xf>
    <xf numFmtId="175" fontId="2" fillId="0" borderId="0" xfId="1" applyNumberFormat="1" applyFont="1" applyFill="1" applyAlignment="1" applyProtection="1">
      <alignment horizontal="center" vertical="top"/>
      <protection locked="0"/>
    </xf>
    <xf numFmtId="170" fontId="2" fillId="2" borderId="31" xfId="1" applyNumberFormat="1" applyFont="1" applyFill="1" applyBorder="1" applyAlignment="1" applyProtection="1">
      <alignment horizontal="center" vertical="center"/>
    </xf>
    <xf numFmtId="165" fontId="12" fillId="0" borderId="0" xfId="0" applyNumberFormat="1" applyFont="1" applyBorder="1" applyAlignment="1" applyProtection="1">
      <alignment horizontal="center" vertical="center"/>
      <protection locked="0"/>
    </xf>
    <xf numFmtId="166" fontId="2" fillId="0" borderId="0" xfId="0" applyNumberFormat="1" applyFont="1" applyBorder="1" applyAlignment="1" applyProtection="1">
      <alignment horizontal="right" vertical="top"/>
      <protection locked="0"/>
    </xf>
    <xf numFmtId="165" fontId="2" fillId="2" borderId="0" xfId="0" applyNumberFormat="1" applyFont="1" applyFill="1" applyBorder="1" applyAlignment="1" applyProtection="1">
      <alignment horizontal="right" vertical="top"/>
      <protection locked="0"/>
    </xf>
    <xf numFmtId="165" fontId="12" fillId="0" borderId="0"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center" vertical="center"/>
      <protection locked="0"/>
    </xf>
    <xf numFmtId="165" fontId="2" fillId="0" borderId="0" xfId="0" applyNumberFormat="1" applyFont="1" applyBorder="1" applyAlignment="1" applyProtection="1">
      <alignment horizontal="right" vertical="top"/>
      <protection locked="0"/>
    </xf>
    <xf numFmtId="165" fontId="2" fillId="0" borderId="0" xfId="0" applyNumberFormat="1" applyFont="1" applyBorder="1" applyAlignment="1" applyProtection="1">
      <alignment horizontal="right" vertical="center"/>
      <protection locked="0"/>
    </xf>
    <xf numFmtId="165" fontId="2" fillId="0" borderId="0" xfId="0" applyNumberFormat="1" applyFont="1" applyFill="1" applyAlignment="1" applyProtection="1">
      <alignment horizontal="right" vertical="center"/>
      <protection locked="0"/>
    </xf>
    <xf numFmtId="170" fontId="2" fillId="0" borderId="19" xfId="1" applyNumberFormat="1" applyFont="1" applyFill="1" applyBorder="1" applyAlignment="1" applyProtection="1">
      <alignment horizontal="center" vertical="top"/>
    </xf>
    <xf numFmtId="165" fontId="2" fillId="0" borderId="0" xfId="0" applyNumberFormat="1" applyFont="1" applyFill="1" applyAlignment="1" applyProtection="1">
      <alignment horizontal="right" vertical="top"/>
      <protection locked="0"/>
    </xf>
    <xf numFmtId="170" fontId="2" fillId="0" borderId="19" xfId="1" applyNumberFormat="1" applyFont="1" applyFill="1" applyBorder="1" applyAlignment="1" applyProtection="1">
      <alignment horizontal="center"/>
    </xf>
    <xf numFmtId="171" fontId="19" fillId="2" borderId="41" xfId="9" applyNumberFormat="1" applyFont="1" applyFill="1" applyBorder="1" applyAlignment="1" applyProtection="1">
      <alignment horizontal="right"/>
    </xf>
    <xf numFmtId="165" fontId="12" fillId="0" borderId="0" xfId="0" applyNumberFormat="1" applyFont="1" applyFill="1" applyBorder="1" applyAlignment="1" applyProtection="1">
      <alignment horizontal="center" vertical="center"/>
      <protection locked="0"/>
    </xf>
    <xf numFmtId="0" fontId="2" fillId="0" borderId="32" xfId="0" applyFont="1" applyFill="1" applyBorder="1"/>
    <xf numFmtId="0" fontId="2" fillId="0" borderId="33" xfId="0" applyFont="1" applyFill="1" applyBorder="1"/>
    <xf numFmtId="0" fontId="2" fillId="0" borderId="33" xfId="0" applyFont="1" applyFill="1" applyBorder="1" applyAlignment="1">
      <alignment horizontal="center"/>
    </xf>
    <xf numFmtId="164" fontId="14" fillId="0" borderId="0" xfId="3" applyFont="1" applyFill="1" applyAlignment="1">
      <alignment horizontal="left"/>
    </xf>
    <xf numFmtId="0" fontId="14" fillId="0" borderId="0" xfId="0" applyFont="1" applyFill="1"/>
    <xf numFmtId="0" fontId="14" fillId="0" borderId="0" xfId="0" applyFont="1" applyFill="1" applyAlignment="1">
      <alignment horizontal="center"/>
    </xf>
    <xf numFmtId="0" fontId="15" fillId="0" borderId="0" xfId="0" applyFont="1" applyFill="1" applyAlignment="1">
      <alignment horizontal="right"/>
    </xf>
    <xf numFmtId="164" fontId="14" fillId="0" borderId="0" xfId="0" quotePrefix="1" applyNumberFormat="1" applyFont="1" applyFill="1" applyAlignment="1">
      <alignment horizontal="left" vertical="center"/>
    </xf>
    <xf numFmtId="0" fontId="14" fillId="0" borderId="0" xfId="0" applyFont="1" applyFill="1" applyAlignment="1">
      <alignment wrapText="1"/>
    </xf>
    <xf numFmtId="0" fontId="14" fillId="0" borderId="0" xfId="0" quotePrefix="1" applyFont="1" applyFill="1"/>
    <xf numFmtId="0" fontId="14" fillId="0" borderId="0" xfId="0" applyFont="1" applyFill="1" applyAlignment="1">
      <alignment vertical="center"/>
    </xf>
    <xf numFmtId="0" fontId="14" fillId="0" borderId="0" xfId="0" applyFont="1" applyFill="1" applyAlignment="1">
      <alignment horizontal="center" vertical="center"/>
    </xf>
    <xf numFmtId="4" fontId="15" fillId="0" borderId="0" xfId="0" applyNumberFormat="1" applyFont="1" applyFill="1" applyAlignment="1">
      <alignment horizontal="left" vertical="center"/>
    </xf>
    <xf numFmtId="164" fontId="33" fillId="0" borderId="0" xfId="0" quotePrefix="1" applyNumberFormat="1" applyFont="1" applyFill="1" applyAlignment="1">
      <alignment horizontal="left" vertical="center"/>
    </xf>
    <xf numFmtId="164" fontId="15" fillId="0" borderId="0" xfId="3" applyFont="1" applyFill="1" applyAlignment="1">
      <alignment horizontal="right"/>
    </xf>
    <xf numFmtId="165" fontId="2" fillId="0" borderId="0" xfId="0" applyNumberFormat="1" applyFont="1" applyFill="1" applyBorder="1" applyAlignment="1" applyProtection="1">
      <alignment horizontal="center" vertical="center"/>
      <protection locked="0"/>
    </xf>
    <xf numFmtId="166" fontId="2" fillId="0" borderId="0" xfId="0" applyNumberFormat="1" applyFont="1" applyFill="1" applyBorder="1" applyAlignment="1" applyProtection="1">
      <alignment horizontal="right" vertical="top"/>
      <protection locked="0"/>
    </xf>
    <xf numFmtId="0" fontId="7" fillId="0" borderId="6" xfId="0" applyFont="1" applyBorder="1" applyAlignment="1">
      <alignment horizontal="left" indent="1"/>
    </xf>
    <xf numFmtId="166" fontId="2" fillId="0" borderId="0" xfId="0" applyNumberFormat="1" applyFont="1" applyAlignment="1" applyProtection="1">
      <alignment horizontal="right" vertical="top"/>
      <protection locked="0"/>
    </xf>
    <xf numFmtId="170" fontId="2" fillId="2" borderId="74" xfId="8" quotePrefix="1" applyNumberFormat="1" applyFont="1" applyFill="1" applyBorder="1" applyAlignment="1" applyProtection="1">
      <alignment horizontal="center" vertical="center" wrapText="1"/>
    </xf>
    <xf numFmtId="170" fontId="2" fillId="2" borderId="74" xfId="8" quotePrefix="1" applyNumberFormat="1" applyFont="1" applyFill="1" applyBorder="1" applyAlignment="1" applyProtection="1">
      <alignment horizontal="center" wrapText="1"/>
    </xf>
    <xf numFmtId="176" fontId="35" fillId="0" borderId="60" xfId="11" applyNumberFormat="1" applyFont="1" applyFill="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wrapText="1" indent="1"/>
    </xf>
    <xf numFmtId="176" fontId="2" fillId="2" borderId="60" xfId="10" applyNumberFormat="1" applyFont="1" applyFill="1" applyBorder="1" applyAlignment="1" applyProtection="1">
      <alignment horizontal="left" vertical="center" indent="1"/>
    </xf>
    <xf numFmtId="170" fontId="2" fillId="2" borderId="60" xfId="8" quotePrefix="1" applyNumberFormat="1" applyFont="1" applyFill="1" applyBorder="1" applyAlignment="1" applyProtection="1">
      <alignment horizontal="center" wrapText="1"/>
    </xf>
    <xf numFmtId="176" fontId="35" fillId="0" borderId="31" xfId="11" applyNumberFormat="1" applyFont="1" applyFill="1" applyBorder="1" applyAlignment="1" applyProtection="1">
      <alignment horizontal="left" vertical="center" wrapText="1" indent="1"/>
    </xf>
    <xf numFmtId="176" fontId="35" fillId="0" borderId="74" xfId="11" applyNumberFormat="1" applyFont="1" applyFill="1" applyBorder="1" applyAlignment="1" applyProtection="1">
      <alignment horizontal="left" vertical="center" wrapText="1" indent="1"/>
    </xf>
    <xf numFmtId="176" fontId="2" fillId="0" borderId="31" xfId="11" applyNumberFormat="1" applyFont="1" applyFill="1" applyBorder="1" applyAlignment="1" applyProtection="1">
      <alignment horizontal="left" vertical="center" wrapText="1" indent="1"/>
    </xf>
    <xf numFmtId="176" fontId="2" fillId="0" borderId="74" xfId="11" applyNumberFormat="1" applyFont="1" applyFill="1" applyBorder="1" applyAlignment="1" applyProtection="1">
      <alignment horizontal="left" vertical="center" wrapText="1" indent="1"/>
    </xf>
    <xf numFmtId="177" fontId="2" fillId="0" borderId="19" xfId="1" quotePrefix="1" applyNumberFormat="1" applyFont="1" applyFill="1" applyBorder="1" applyAlignment="1" applyProtection="1">
      <alignment horizontal="center" vertical="center"/>
    </xf>
    <xf numFmtId="177" fontId="2" fillId="0" borderId="19" xfId="1" applyNumberFormat="1" applyFont="1" applyFill="1" applyBorder="1" applyAlignment="1" applyProtection="1">
      <alignment horizontal="center" vertical="center"/>
    </xf>
    <xf numFmtId="4" fontId="2" fillId="2" borderId="19" xfId="1" applyNumberFormat="1" applyFont="1" applyFill="1" applyBorder="1" applyAlignment="1" applyProtection="1">
      <alignment horizontal="center"/>
    </xf>
    <xf numFmtId="4" fontId="2" fillId="0" borderId="19" xfId="1" quotePrefix="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vertical="center"/>
    </xf>
    <xf numFmtId="4" fontId="2" fillId="0" borderId="19" xfId="1" applyNumberFormat="1" applyFont="1" applyFill="1" applyBorder="1" applyAlignment="1" applyProtection="1">
      <alignment horizontal="center"/>
    </xf>
    <xf numFmtId="3" fontId="2" fillId="0" borderId="19" xfId="1" quotePrefix="1" applyNumberFormat="1" applyFont="1" applyFill="1" applyBorder="1" applyAlignment="1" applyProtection="1">
      <alignment horizontal="center" vertical="center"/>
    </xf>
    <xf numFmtId="3" fontId="2" fillId="2" borderId="19" xfId="1" applyNumberFormat="1" applyFont="1" applyFill="1" applyBorder="1" applyAlignment="1" applyProtection="1">
      <alignment horizontal="center"/>
    </xf>
    <xf numFmtId="3" fontId="2" fillId="0" borderId="19" xfId="1" applyNumberFormat="1" applyFont="1" applyFill="1" applyBorder="1" applyAlignment="1" applyProtection="1">
      <alignment horizontal="center"/>
    </xf>
    <xf numFmtId="3" fontId="2" fillId="2" borderId="19" xfId="1" applyNumberFormat="1" applyFont="1" applyFill="1" applyBorder="1" applyAlignment="1" applyProtection="1">
      <alignment horizontal="center" vertical="center"/>
    </xf>
    <xf numFmtId="3" fontId="2" fillId="2" borderId="31" xfId="1" applyNumberFormat="1" applyFont="1" applyFill="1" applyBorder="1" applyAlignment="1" applyProtection="1">
      <alignment horizontal="center" vertical="center"/>
    </xf>
    <xf numFmtId="3" fontId="2" fillId="2" borderId="31" xfId="8" quotePrefix="1" applyNumberFormat="1" applyFont="1" applyFill="1" applyBorder="1" applyAlignment="1" applyProtection="1">
      <alignment horizontal="center" vertical="center" wrapText="1"/>
    </xf>
    <xf numFmtId="3" fontId="2" fillId="2" borderId="74" xfId="8" quotePrefix="1" applyNumberFormat="1" applyFont="1" applyFill="1" applyBorder="1" applyAlignment="1" applyProtection="1">
      <alignment horizontal="center" vertical="center" wrapText="1"/>
    </xf>
    <xf numFmtId="3" fontId="2" fillId="2" borderId="31" xfId="8" quotePrefix="1" applyNumberFormat="1" applyFont="1" applyFill="1" applyBorder="1" applyAlignment="1" applyProtection="1">
      <alignment horizontal="center" wrapText="1"/>
    </xf>
    <xf numFmtId="3" fontId="2" fillId="2"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wrapText="1"/>
    </xf>
    <xf numFmtId="3" fontId="2" fillId="0" borderId="74" xfId="8" quotePrefix="1" applyNumberFormat="1" applyFont="1" applyFill="1" applyBorder="1" applyAlignment="1" applyProtection="1">
      <alignment horizontal="center" wrapText="1"/>
    </xf>
    <xf numFmtId="3" fontId="2" fillId="0" borderId="31" xfId="8" quotePrefix="1" applyNumberFormat="1" applyFont="1" applyFill="1" applyBorder="1" applyAlignment="1" applyProtection="1">
      <alignment horizontal="center" vertical="center" wrapText="1"/>
    </xf>
    <xf numFmtId="3" fontId="2" fillId="0" borderId="74" xfId="8" quotePrefix="1" applyNumberFormat="1" applyFont="1" applyFill="1" applyBorder="1" applyAlignment="1" applyProtection="1">
      <alignment horizontal="center" vertical="center" wrapText="1"/>
    </xf>
    <xf numFmtId="3" fontId="2" fillId="2" borderId="31" xfId="8" applyNumberFormat="1" applyFont="1" applyFill="1" applyBorder="1" applyAlignment="1" applyProtection="1">
      <alignment horizontal="right" wrapText="1"/>
    </xf>
    <xf numFmtId="0" fontId="7" fillId="0" borderId="34" xfId="0" applyFont="1" applyBorder="1"/>
    <xf numFmtId="169" fontId="2" fillId="0" borderId="0" xfId="1" applyNumberFormat="1" applyFont="1" applyFill="1" applyAlignment="1" applyProtection="1">
      <alignment horizontal="center" vertical="center"/>
    </xf>
    <xf numFmtId="0" fontId="7" fillId="0" borderId="35" xfId="0" applyFont="1" applyBorder="1"/>
    <xf numFmtId="170" fontId="2" fillId="2" borderId="74" xfId="1" quotePrefix="1" applyNumberFormat="1" applyFont="1" applyFill="1" applyBorder="1" applyAlignment="1" applyProtection="1">
      <alignment horizontal="center" vertical="center"/>
    </xf>
    <xf numFmtId="169" fontId="7" fillId="0" borderId="32" xfId="6" applyNumberFormat="1" applyFont="1" applyFill="1" applyBorder="1" applyAlignment="1" applyProtection="1">
      <alignment horizontal="center"/>
    </xf>
    <xf numFmtId="169" fontId="7" fillId="0" borderId="6" xfId="6" applyNumberFormat="1" applyFont="1" applyFill="1" applyBorder="1" applyAlignment="1" applyProtection="1">
      <alignment horizontal="center"/>
    </xf>
    <xf numFmtId="169" fontId="18" fillId="7" borderId="6" xfId="6" applyNumberFormat="1" applyFont="1" applyFill="1" applyBorder="1" applyAlignment="1" applyProtection="1">
      <alignment horizontal="left" vertical="center"/>
    </xf>
    <xf numFmtId="0" fontId="2" fillId="7" borderId="35" xfId="0" applyFont="1" applyFill="1" applyBorder="1"/>
    <xf numFmtId="169" fontId="2" fillId="2" borderId="6" xfId="6" applyNumberFormat="1" applyFont="1" applyFill="1" applyBorder="1" applyAlignment="1" applyProtection="1">
      <alignment horizontal="center"/>
    </xf>
    <xf numFmtId="0" fontId="2" fillId="2" borderId="35" xfId="0" applyFont="1" applyFill="1" applyBorder="1"/>
    <xf numFmtId="1" fontId="2" fillId="2" borderId="6" xfId="6" applyNumberFormat="1" applyFont="1" applyFill="1" applyBorder="1" applyAlignment="1" applyProtection="1">
      <alignment horizontal="center" vertical="top"/>
    </xf>
    <xf numFmtId="0" fontId="2" fillId="2" borderId="35" xfId="0" applyFont="1" applyFill="1" applyBorder="1" applyAlignment="1">
      <alignment vertical="top" wrapText="1"/>
    </xf>
    <xf numFmtId="1" fontId="2" fillId="2" borderId="6" xfId="6" applyNumberFormat="1" applyFont="1" applyFill="1" applyBorder="1" applyAlignment="1" applyProtection="1">
      <alignment horizontal="center"/>
    </xf>
    <xf numFmtId="0" fontId="2" fillId="2" borderId="35" xfId="0" applyFont="1" applyFill="1" applyBorder="1" applyAlignment="1">
      <alignment wrapText="1"/>
    </xf>
    <xf numFmtId="169" fontId="7" fillId="4" borderId="6" xfId="6" applyNumberFormat="1" applyFont="1" applyFill="1" applyBorder="1" applyAlignment="1" applyProtection="1">
      <alignment horizontal="center" vertical="center"/>
    </xf>
    <xf numFmtId="0" fontId="7" fillId="4" borderId="35" xfId="0" applyFont="1" applyFill="1" applyBorder="1" applyAlignment="1">
      <alignment vertical="center" wrapText="1"/>
    </xf>
    <xf numFmtId="0" fontId="2" fillId="2" borderId="35" xfId="0" quotePrefix="1" applyFont="1" applyFill="1" applyBorder="1" applyAlignment="1">
      <alignment horizontal="left" wrapText="1" indent="2"/>
    </xf>
    <xf numFmtId="169" fontId="2" fillId="2" borderId="51" xfId="6" applyNumberFormat="1" applyFont="1" applyFill="1" applyBorder="1" applyAlignment="1" applyProtection="1">
      <alignment horizontal="center"/>
    </xf>
    <xf numFmtId="0" fontId="2" fillId="2" borderId="57" xfId="0" applyFont="1" applyFill="1" applyBorder="1" applyAlignment="1">
      <alignment wrapText="1"/>
    </xf>
    <xf numFmtId="164" fontId="15" fillId="0" borderId="6" xfId="3" applyFont="1" applyFill="1" applyBorder="1" applyAlignment="1">
      <alignment horizontal="left" indent="1"/>
    </xf>
    <xf numFmtId="164" fontId="15" fillId="0" borderId="6" xfId="0" quotePrefix="1" applyNumberFormat="1" applyFont="1" applyFill="1" applyBorder="1" applyAlignment="1">
      <alignment horizontal="left" vertical="center" indent="1"/>
    </xf>
    <xf numFmtId="164" fontId="32" fillId="0" borderId="6" xfId="0" quotePrefix="1" applyNumberFormat="1" applyFont="1" applyFill="1" applyBorder="1" applyAlignment="1">
      <alignment horizontal="left" vertical="center" indent="1"/>
    </xf>
    <xf numFmtId="0" fontId="15" fillId="0" borderId="0" xfId="0" applyFont="1" applyFill="1"/>
    <xf numFmtId="176" fontId="2" fillId="2" borderId="5" xfId="10" applyNumberFormat="1" applyFont="1" applyFill="1" applyBorder="1" applyAlignment="1" applyProtection="1">
      <alignment horizontal="left" vertical="center" wrapText="1" indent="1"/>
    </xf>
    <xf numFmtId="175" fontId="2" fillId="2" borderId="0" xfId="9" applyNumberFormat="1" applyFont="1" applyFill="1" applyBorder="1" applyAlignment="1" applyProtection="1">
      <alignment vertical="center"/>
      <protection locked="0"/>
    </xf>
    <xf numFmtId="0" fontId="2" fillId="0" borderId="0" xfId="0" applyFont="1" applyProtection="1"/>
    <xf numFmtId="0" fontId="2" fillId="0" borderId="6" xfId="0" applyFont="1" applyBorder="1" applyProtection="1"/>
    <xf numFmtId="0" fontId="2" fillId="0" borderId="35" xfId="0" applyFont="1" applyBorder="1" applyProtection="1"/>
    <xf numFmtId="0" fontId="22" fillId="0" borderId="6" xfId="0" applyFont="1" applyBorder="1" applyAlignment="1" applyProtection="1">
      <alignment horizontal="centerContinuous" vertical="center"/>
    </xf>
    <xf numFmtId="0" fontId="23" fillId="0" borderId="35" xfId="0" applyFont="1" applyBorder="1" applyAlignment="1" applyProtection="1">
      <alignment horizontal="centerContinuous" vertical="center"/>
    </xf>
    <xf numFmtId="0" fontId="22" fillId="5" borderId="6" xfId="0" applyFont="1" applyFill="1" applyBorder="1" applyAlignment="1" applyProtection="1">
      <alignment horizontal="centerContinuous" vertical="center"/>
    </xf>
    <xf numFmtId="0" fontId="22" fillId="5" borderId="35" xfId="0" applyFont="1" applyFill="1" applyBorder="1" applyAlignment="1" applyProtection="1">
      <alignment horizontal="centerContinuous" vertical="center"/>
    </xf>
    <xf numFmtId="0" fontId="22" fillId="0" borderId="35" xfId="0" applyFont="1" applyBorder="1" applyAlignment="1" applyProtection="1">
      <alignment horizontal="centerContinuous" vertical="center"/>
    </xf>
    <xf numFmtId="0" fontId="4" fillId="0" borderId="6" xfId="0" applyFont="1" applyBorder="1" applyAlignment="1" applyProtection="1">
      <alignment horizontal="left" vertical="center"/>
    </xf>
    <xf numFmtId="0" fontId="24" fillId="2" borderId="35" xfId="0" applyFont="1" applyFill="1" applyBorder="1" applyAlignment="1" applyProtection="1">
      <alignment horizontal="left" vertical="center"/>
    </xf>
    <xf numFmtId="0" fontId="4" fillId="0" borderId="6" xfId="0" applyFont="1" applyBorder="1" applyAlignment="1" applyProtection="1">
      <alignment vertical="center"/>
    </xf>
    <xf numFmtId="0" fontId="7" fillId="0" borderId="6" xfId="0" applyFont="1" applyBorder="1" applyAlignment="1" applyProtection="1">
      <alignment horizontal="left" vertical="top" indent="1"/>
    </xf>
    <xf numFmtId="0" fontId="26" fillId="0" borderId="35" xfId="0" applyFont="1" applyBorder="1" applyAlignment="1" applyProtection="1">
      <alignment horizontal="justify" vertical="center"/>
    </xf>
    <xf numFmtId="172" fontId="25" fillId="6" borderId="35" xfId="0" applyNumberFormat="1" applyFont="1" applyFill="1" applyBorder="1" applyAlignment="1" applyProtection="1">
      <alignment horizontal="justify" vertical="center"/>
    </xf>
    <xf numFmtId="0" fontId="7" fillId="0" borderId="6" xfId="0" applyFont="1" applyBorder="1" applyAlignment="1" applyProtection="1">
      <alignment horizontal="left" vertical="center"/>
    </xf>
    <xf numFmtId="0" fontId="18" fillId="0" borderId="6" xfId="0" applyFont="1" applyBorder="1" applyAlignment="1" applyProtection="1">
      <alignment vertical="center"/>
    </xf>
    <xf numFmtId="0" fontId="18" fillId="0" borderId="35" xfId="0" applyFont="1" applyBorder="1" applyAlignment="1" applyProtection="1">
      <alignment vertical="center"/>
    </xf>
    <xf numFmtId="0" fontId="2" fillId="0" borderId="51" xfId="0" applyFont="1" applyBorder="1" applyAlignment="1" applyProtection="1">
      <alignment vertical="center"/>
    </xf>
    <xf numFmtId="0" fontId="24" fillId="0" borderId="57" xfId="0" applyFont="1" applyBorder="1" applyAlignment="1" applyProtection="1">
      <alignment horizontal="left" vertical="center"/>
    </xf>
    <xf numFmtId="0" fontId="19" fillId="2" borderId="0" xfId="0" applyFont="1" applyFill="1" applyProtection="1"/>
    <xf numFmtId="0" fontId="19" fillId="0" borderId="0" xfId="0" applyFont="1" applyProtection="1"/>
    <xf numFmtId="0" fontId="19" fillId="0" borderId="0" xfId="0" applyFont="1" applyAlignment="1" applyProtection="1">
      <alignment horizontal="center"/>
    </xf>
    <xf numFmtId="4" fontId="19" fillId="0" borderId="0" xfId="0" applyNumberFormat="1" applyFont="1" applyAlignment="1" applyProtection="1">
      <alignment horizontal="right"/>
    </xf>
    <xf numFmtId="0" fontId="7" fillId="0" borderId="32" xfId="0" applyFont="1" applyFill="1" applyBorder="1" applyProtection="1"/>
    <xf numFmtId="0" fontId="7" fillId="0" borderId="33" xfId="0" applyFont="1" applyFill="1" applyBorder="1" applyProtection="1"/>
    <xf numFmtId="0" fontId="7" fillId="0" borderId="34" xfId="0" applyFont="1" applyFill="1" applyBorder="1" applyProtection="1"/>
    <xf numFmtId="0" fontId="7" fillId="0" borderId="6" xfId="0" applyFont="1" applyFill="1" applyBorder="1" applyAlignment="1" applyProtection="1">
      <alignment horizontal="left" vertical="center" indent="1"/>
    </xf>
    <xf numFmtId="0" fontId="7" fillId="0" borderId="0" xfId="0" applyFont="1" applyFill="1" applyAlignment="1" applyProtection="1">
      <alignment vertical="center"/>
    </xf>
    <xf numFmtId="0" fontId="7" fillId="0" borderId="35" xfId="0" applyFont="1" applyFill="1" applyBorder="1" applyAlignment="1" applyProtection="1">
      <alignment vertical="center"/>
    </xf>
    <xf numFmtId="0" fontId="2" fillId="2" borderId="0" xfId="0" applyFont="1" applyFill="1" applyAlignment="1" applyProtection="1">
      <alignment vertical="center"/>
    </xf>
    <xf numFmtId="0" fontId="2" fillId="0" borderId="0" xfId="0" applyFont="1" applyAlignment="1" applyProtection="1">
      <alignment vertical="center"/>
    </xf>
    <xf numFmtId="0" fontId="20" fillId="0" borderId="0" xfId="0" applyFont="1" applyProtection="1"/>
    <xf numFmtId="0" fontId="19" fillId="0" borderId="0" xfId="0" applyFont="1" applyFill="1" applyProtection="1"/>
    <xf numFmtId="0" fontId="19" fillId="0" borderId="35" xfId="0" applyFont="1" applyFill="1" applyBorder="1" applyProtection="1"/>
    <xf numFmtId="0" fontId="2" fillId="2" borderId="0" xfId="0" applyFont="1" applyFill="1" applyProtection="1"/>
    <xf numFmtId="0" fontId="7" fillId="0" borderId="6" xfId="0" applyFont="1" applyFill="1" applyBorder="1" applyAlignment="1" applyProtection="1">
      <alignment horizontal="left" indent="1"/>
    </xf>
    <xf numFmtId="0" fontId="7" fillId="0" borderId="0" xfId="0" applyFont="1" applyFill="1" applyProtection="1"/>
    <xf numFmtId="0" fontId="7" fillId="0" borderId="35" xfId="0" applyFont="1" applyFill="1" applyBorder="1" applyProtection="1"/>
    <xf numFmtId="164" fontId="7" fillId="0" borderId="36" xfId="0" applyNumberFormat="1" applyFont="1" applyBorder="1" applyAlignment="1" applyProtection="1">
      <alignment horizontal="center" vertical="center"/>
    </xf>
    <xf numFmtId="164" fontId="7" fillId="0" borderId="25" xfId="0" applyNumberFormat="1" applyFont="1" applyBorder="1" applyAlignment="1" applyProtection="1">
      <alignment horizontal="center" vertical="center"/>
    </xf>
    <xf numFmtId="164" fontId="7" fillId="0" borderId="26" xfId="0" applyNumberFormat="1" applyFont="1" applyBorder="1" applyAlignment="1" applyProtection="1">
      <alignment horizontal="center" vertical="center"/>
    </xf>
    <xf numFmtId="164" fontId="7" fillId="0" borderId="37" xfId="0" applyNumberFormat="1" applyFont="1" applyBorder="1" applyAlignment="1" applyProtection="1">
      <alignment horizontal="center" vertical="center" wrapText="1"/>
    </xf>
    <xf numFmtId="4" fontId="7" fillId="0" borderId="38" xfId="0" applyNumberFormat="1" applyFont="1" applyBorder="1" applyAlignment="1" applyProtection="1">
      <alignment horizontal="center" vertical="center" wrapText="1"/>
    </xf>
    <xf numFmtId="164" fontId="7" fillId="0" borderId="39" xfId="0" applyNumberFormat="1" applyFont="1" applyBorder="1" applyAlignment="1" applyProtection="1">
      <alignment horizontal="center" vertical="center" wrapText="1"/>
    </xf>
    <xf numFmtId="164" fontId="4" fillId="0" borderId="40" xfId="0" applyNumberFormat="1" applyFont="1" applyBorder="1" applyAlignment="1" applyProtection="1">
      <alignment horizontal="center" vertical="center"/>
    </xf>
    <xf numFmtId="164" fontId="4" fillId="0" borderId="5" xfId="0" applyNumberFormat="1" applyFont="1" applyBorder="1" applyAlignment="1" applyProtection="1">
      <alignment horizontal="center" vertical="center"/>
    </xf>
    <xf numFmtId="164" fontId="4" fillId="0" borderId="19" xfId="0" applyNumberFormat="1" applyFont="1" applyBorder="1" applyAlignment="1" applyProtection="1">
      <alignment horizontal="center" vertical="center"/>
    </xf>
    <xf numFmtId="164" fontId="4" fillId="0" borderId="0" xfId="0" applyNumberFormat="1" applyFont="1" applyAlignment="1" applyProtection="1">
      <alignment horizontal="center" vertical="center"/>
    </xf>
    <xf numFmtId="0" fontId="19" fillId="2" borderId="41" xfId="0" applyFont="1" applyFill="1" applyBorder="1" applyProtection="1"/>
    <xf numFmtId="0" fontId="19" fillId="0" borderId="40" xfId="0" applyFont="1" applyBorder="1" applyProtection="1"/>
    <xf numFmtId="0" fontId="4" fillId="2" borderId="5" xfId="0" applyFont="1" applyFill="1" applyBorder="1" applyAlignment="1" applyProtection="1">
      <alignment horizontal="left" indent="1"/>
    </xf>
    <xf numFmtId="0" fontId="19" fillId="0" borderId="19" xfId="0" applyFont="1" applyBorder="1" applyAlignment="1" applyProtection="1">
      <alignment vertical="center"/>
    </xf>
    <xf numFmtId="165" fontId="19" fillId="0" borderId="19" xfId="0" applyNumberFormat="1" applyFont="1" applyBorder="1" applyAlignment="1" applyProtection="1">
      <alignment horizontal="center" vertical="center"/>
    </xf>
    <xf numFmtId="165" fontId="19" fillId="0" borderId="0" xfId="0" applyNumberFormat="1" applyFont="1" applyAlignment="1" applyProtection="1">
      <alignment horizontal="center" vertical="center"/>
    </xf>
    <xf numFmtId="165" fontId="19" fillId="2" borderId="41" xfId="0" applyNumberFormat="1" applyFont="1" applyFill="1" applyBorder="1" applyProtection="1"/>
    <xf numFmtId="164" fontId="7" fillId="0" borderId="5" xfId="0" applyNumberFormat="1" applyFont="1" applyBorder="1" applyAlignment="1" applyProtection="1">
      <alignment horizontal="left" vertical="center" indent="1"/>
    </xf>
    <xf numFmtId="164" fontId="7" fillId="0" borderId="19" xfId="0" applyNumberFormat="1" applyFont="1" applyBorder="1" applyAlignment="1" applyProtection="1">
      <alignment horizontal="center" vertical="center"/>
    </xf>
    <xf numFmtId="165" fontId="7" fillId="0" borderId="0" xfId="0" applyNumberFormat="1" applyFont="1" applyAlignment="1" applyProtection="1">
      <alignment horizontal="center" vertical="center"/>
    </xf>
    <xf numFmtId="165" fontId="2" fillId="2" borderId="41" xfId="0" applyNumberFormat="1" applyFont="1" applyFill="1" applyBorder="1" applyProtection="1"/>
    <xf numFmtId="0" fontId="10" fillId="0" borderId="5" xfId="0" applyFont="1" applyBorder="1" applyAlignment="1" applyProtection="1">
      <alignment horizontal="left" vertical="center" wrapText="1" indent="1"/>
    </xf>
    <xf numFmtId="164" fontId="7" fillId="0" borderId="5" xfId="0" applyNumberFormat="1" applyFont="1" applyBorder="1" applyAlignment="1" applyProtection="1">
      <alignment horizontal="center" vertical="center"/>
    </xf>
    <xf numFmtId="164" fontId="2" fillId="0" borderId="5" xfId="0" applyNumberFormat="1" applyFont="1" applyBorder="1" applyAlignment="1" applyProtection="1">
      <alignment horizontal="left" vertical="center" wrapText="1" indent="1"/>
    </xf>
    <xf numFmtId="164" fontId="7" fillId="0" borderId="5" xfId="0" applyNumberFormat="1" applyFont="1" applyFill="1" applyBorder="1" applyAlignment="1" applyProtection="1">
      <alignment horizontal="left" vertical="top" wrapText="1" indent="1"/>
    </xf>
    <xf numFmtId="164" fontId="19" fillId="0" borderId="40" xfId="0" quotePrefix="1" applyNumberFormat="1" applyFont="1" applyBorder="1" applyAlignment="1" applyProtection="1">
      <alignment horizontal="center" vertical="center"/>
    </xf>
    <xf numFmtId="0" fontId="7" fillId="0" borderId="42" xfId="0" applyFont="1" applyBorder="1" applyAlignment="1" applyProtection="1">
      <alignment horizontal="left" vertical="center" wrapText="1" indent="1"/>
    </xf>
    <xf numFmtId="164" fontId="2" fillId="0" borderId="5" xfId="0" applyNumberFormat="1" applyFont="1" applyBorder="1" applyAlignment="1" applyProtection="1">
      <alignment horizontal="center" vertical="center"/>
    </xf>
    <xf numFmtId="165" fontId="2" fillId="0" borderId="0" xfId="0" applyNumberFormat="1" applyFont="1" applyAlignment="1" applyProtection="1">
      <alignment horizontal="right"/>
    </xf>
    <xf numFmtId="165" fontId="2" fillId="0" borderId="41" xfId="0" applyNumberFormat="1" applyFont="1" applyBorder="1" applyAlignment="1" applyProtection="1">
      <alignment horizontal="right"/>
    </xf>
    <xf numFmtId="0" fontId="21" fillId="0" borderId="42" xfId="0" applyFont="1" applyBorder="1" applyAlignment="1" applyProtection="1">
      <alignment horizontal="left" vertical="center" wrapText="1" indent="1"/>
    </xf>
    <xf numFmtId="1" fontId="2" fillId="0" borderId="40" xfId="0" quotePrefix="1" applyNumberFormat="1" applyFont="1" applyBorder="1" applyAlignment="1" applyProtection="1">
      <alignment horizontal="center" vertical="center"/>
    </xf>
    <xf numFmtId="0" fontId="2" fillId="2" borderId="42" xfId="0" applyFont="1" applyFill="1" applyBorder="1" applyAlignment="1" applyProtection="1">
      <alignment horizontal="left" vertical="center" wrapText="1" indent="1"/>
    </xf>
    <xf numFmtId="3" fontId="2" fillId="0" borderId="19" xfId="0" applyNumberFormat="1" applyFont="1" applyBorder="1" applyAlignment="1" applyProtection="1">
      <alignment horizontal="center" vertical="center"/>
    </xf>
    <xf numFmtId="165" fontId="2" fillId="0" borderId="0" xfId="0" applyNumberFormat="1" applyFont="1" applyAlignment="1" applyProtection="1">
      <alignment horizontal="right" vertical="center"/>
    </xf>
    <xf numFmtId="165" fontId="2" fillId="0" borderId="41" xfId="0" applyNumberFormat="1" applyFont="1" applyBorder="1" applyAlignment="1" applyProtection="1">
      <alignment horizontal="right" vertical="center"/>
    </xf>
    <xf numFmtId="3" fontId="2" fillId="0" borderId="5" xfId="0" applyNumberFormat="1" applyFont="1" applyBorder="1" applyAlignment="1" applyProtection="1">
      <alignment horizontal="center" vertical="center"/>
    </xf>
    <xf numFmtId="0" fontId="2" fillId="2" borderId="0" xfId="0" applyFont="1" applyFill="1" applyAlignment="1" applyProtection="1">
      <alignment horizontal="left" vertical="center" wrapText="1" indent="1"/>
    </xf>
    <xf numFmtId="0" fontId="2" fillId="0" borderId="0" xfId="0" applyFont="1" applyAlignment="1" applyProtection="1">
      <alignment horizontal="left" vertical="center" wrapText="1" indent="1"/>
    </xf>
    <xf numFmtId="0" fontId="7" fillId="2" borderId="42" xfId="0" applyFont="1" applyFill="1" applyBorder="1" applyAlignment="1" applyProtection="1">
      <alignment horizontal="left" vertical="center" wrapText="1" indent="1"/>
    </xf>
    <xf numFmtId="0" fontId="10" fillId="2" borderId="42" xfId="0" applyFont="1" applyFill="1" applyBorder="1" applyAlignment="1" applyProtection="1">
      <alignment horizontal="left" vertical="center" wrapText="1" indent="1"/>
    </xf>
    <xf numFmtId="1" fontId="2" fillId="0" borderId="40" xfId="0" quotePrefix="1" applyNumberFormat="1" applyFont="1" applyBorder="1" applyAlignment="1" applyProtection="1">
      <alignment horizontal="center" vertical="top"/>
    </xf>
    <xf numFmtId="0" fontId="2" fillId="0" borderId="42" xfId="0" applyFont="1" applyFill="1" applyBorder="1" applyAlignment="1" applyProtection="1">
      <alignment horizontal="left" vertical="center" wrapText="1" indent="1"/>
    </xf>
    <xf numFmtId="165" fontId="2" fillId="0" borderId="41" xfId="0" applyNumberFormat="1" applyFont="1" applyFill="1" applyBorder="1" applyAlignment="1" applyProtection="1">
      <alignment horizontal="right" vertical="center"/>
    </xf>
    <xf numFmtId="164" fontId="2" fillId="0" borderId="5" xfId="0" applyNumberFormat="1" applyFont="1" applyFill="1" applyBorder="1" applyAlignment="1" applyProtection="1">
      <alignment horizontal="center" vertical="center"/>
    </xf>
    <xf numFmtId="0" fontId="2" fillId="0" borderId="42" xfId="0" applyFont="1" applyFill="1" applyBorder="1" applyAlignment="1" applyProtection="1">
      <alignment horizontal="left" vertical="top" wrapText="1" indent="1"/>
    </xf>
    <xf numFmtId="0" fontId="2" fillId="2" borderId="42" xfId="0" applyFont="1" applyFill="1" applyBorder="1" applyAlignment="1" applyProtection="1">
      <alignment horizontal="left" vertical="top" wrapText="1" indent="1"/>
    </xf>
    <xf numFmtId="165" fontId="2" fillId="0" borderId="35" xfId="0" applyNumberFormat="1" applyFont="1" applyBorder="1" applyAlignment="1" applyProtection="1">
      <alignment horizontal="right" vertical="center"/>
    </xf>
    <xf numFmtId="0" fontId="2" fillId="0" borderId="4" xfId="0" applyFont="1" applyFill="1" applyBorder="1" applyAlignment="1" applyProtection="1">
      <alignment horizontal="left" vertical="top" wrapText="1" indent="1"/>
    </xf>
    <xf numFmtId="164" fontId="2" fillId="0" borderId="19" xfId="0" applyNumberFormat="1" applyFont="1" applyFill="1" applyBorder="1" applyAlignment="1" applyProtection="1">
      <alignment horizontal="center" vertical="top"/>
    </xf>
    <xf numFmtId="165" fontId="2" fillId="0" borderId="41" xfId="0" applyNumberFormat="1" applyFont="1" applyFill="1" applyBorder="1" applyAlignment="1" applyProtection="1">
      <alignment horizontal="right" vertical="top"/>
    </xf>
    <xf numFmtId="0" fontId="2" fillId="2" borderId="4" xfId="0" applyFont="1" applyFill="1" applyBorder="1" applyAlignment="1" applyProtection="1">
      <alignment horizontal="left" vertical="top" wrapText="1" indent="1"/>
    </xf>
    <xf numFmtId="164" fontId="2" fillId="0" borderId="19" xfId="0" applyNumberFormat="1" applyFont="1" applyBorder="1" applyAlignment="1" applyProtection="1">
      <alignment horizontal="center" vertical="top"/>
    </xf>
    <xf numFmtId="165" fontId="2" fillId="0" borderId="0" xfId="0" applyNumberFormat="1" applyFont="1" applyAlignment="1" applyProtection="1">
      <alignment horizontal="right" vertical="top"/>
    </xf>
    <xf numFmtId="165" fontId="2" fillId="0" borderId="41" xfId="0" applyNumberFormat="1" applyFont="1" applyBorder="1" applyAlignment="1" applyProtection="1">
      <alignment horizontal="right" vertical="top"/>
    </xf>
    <xf numFmtId="0" fontId="2" fillId="2" borderId="4" xfId="0" applyFont="1" applyFill="1" applyBorder="1" applyAlignment="1" applyProtection="1">
      <alignment horizontal="left" vertical="center" wrapText="1" indent="1"/>
    </xf>
    <xf numFmtId="164" fontId="2" fillId="0" borderId="19" xfId="0" applyNumberFormat="1" applyFont="1" applyBorder="1" applyAlignment="1" applyProtection="1">
      <alignment horizontal="center" vertical="center"/>
    </xf>
    <xf numFmtId="1" fontId="19" fillId="0" borderId="40" xfId="0" quotePrefix="1" applyNumberFormat="1" applyFont="1" applyBorder="1" applyAlignment="1" applyProtection="1">
      <alignment horizontal="center" vertical="top"/>
    </xf>
    <xf numFmtId="0" fontId="2" fillId="0" borderId="5" xfId="0" applyFont="1" applyBorder="1" applyAlignment="1" applyProtection="1">
      <alignment horizontal="left" vertical="top" wrapText="1" indent="1"/>
    </xf>
    <xf numFmtId="164" fontId="2" fillId="0" borderId="5" xfId="0" applyNumberFormat="1" applyFont="1" applyBorder="1" applyAlignment="1" applyProtection="1">
      <alignment horizontal="center" vertical="top"/>
    </xf>
    <xf numFmtId="165" fontId="2" fillId="2" borderId="19" xfId="0" applyNumberFormat="1" applyFont="1" applyFill="1" applyBorder="1" applyAlignment="1" applyProtection="1">
      <alignment horizontal="center" vertical="top"/>
    </xf>
    <xf numFmtId="1" fontId="19" fillId="0" borderId="44" xfId="0" quotePrefix="1" applyNumberFormat="1" applyFont="1" applyBorder="1" applyAlignment="1" applyProtection="1">
      <alignment horizontal="center" vertical="center"/>
    </xf>
    <xf numFmtId="164" fontId="2" fillId="0" borderId="8" xfId="0" applyNumberFormat="1" applyFont="1" applyBorder="1" applyAlignment="1" applyProtection="1">
      <alignment horizontal="left" vertical="center" indent="1"/>
    </xf>
    <xf numFmtId="0" fontId="2" fillId="0" borderId="45" xfId="0" applyFont="1" applyBorder="1" applyAlignment="1" applyProtection="1">
      <alignment horizontal="center" vertical="center"/>
    </xf>
    <xf numFmtId="165" fontId="2" fillId="0" borderId="45" xfId="0" applyNumberFormat="1" applyFont="1" applyBorder="1" applyAlignment="1" applyProtection="1">
      <alignment horizontal="center" vertical="center"/>
    </xf>
    <xf numFmtId="165" fontId="2" fillId="0" borderId="7" xfId="0" applyNumberFormat="1" applyFont="1" applyBorder="1" applyAlignment="1" applyProtection="1">
      <alignment horizontal="right" vertical="center"/>
    </xf>
    <xf numFmtId="165" fontId="2" fillId="0" borderId="46" xfId="0" applyNumberFormat="1" applyFont="1" applyBorder="1" applyAlignment="1" applyProtection="1">
      <alignment horizontal="right" vertical="center"/>
    </xf>
    <xf numFmtId="1" fontId="19" fillId="0" borderId="47" xfId="0" applyNumberFormat="1" applyFont="1" applyBorder="1" applyAlignment="1" applyProtection="1">
      <alignment vertical="center"/>
    </xf>
    <xf numFmtId="164" fontId="7" fillId="0" borderId="48" xfId="0" applyNumberFormat="1" applyFont="1" applyBorder="1" applyAlignment="1" applyProtection="1">
      <alignment horizontal="right" vertical="center"/>
    </xf>
    <xf numFmtId="164" fontId="7" fillId="0" borderId="48" xfId="0" quotePrefix="1" applyNumberFormat="1" applyFont="1" applyBorder="1" applyAlignment="1" applyProtection="1">
      <alignment horizontal="right" vertical="center"/>
    </xf>
    <xf numFmtId="165" fontId="7" fillId="0" borderId="48" xfId="0" quotePrefix="1" applyNumberFormat="1" applyFont="1" applyBorder="1" applyAlignment="1" applyProtection="1">
      <alignment horizontal="center" vertical="center"/>
    </xf>
    <xf numFmtId="165" fontId="7" fillId="0" borderId="49" xfId="0" quotePrefix="1" applyNumberFormat="1" applyFont="1" applyBorder="1" applyAlignment="1" applyProtection="1">
      <alignment horizontal="right" vertical="center"/>
    </xf>
    <xf numFmtId="165" fontId="7" fillId="0" borderId="50" xfId="0" applyNumberFormat="1" applyFont="1" applyBorder="1" applyAlignment="1" applyProtection="1">
      <alignment horizontal="right" vertical="center"/>
    </xf>
    <xf numFmtId="1" fontId="19" fillId="0" borderId="0" xfId="0" applyNumberFormat="1" applyFont="1" applyAlignment="1" applyProtection="1">
      <alignment vertical="center"/>
    </xf>
    <xf numFmtId="164" fontId="4" fillId="0" borderId="0" xfId="0" applyNumberFormat="1" applyFont="1" applyAlignment="1" applyProtection="1">
      <alignment horizontal="right" vertical="center"/>
    </xf>
    <xf numFmtId="164" fontId="4" fillId="0" borderId="0" xfId="0" quotePrefix="1" applyNumberFormat="1" applyFont="1" applyAlignment="1" applyProtection="1">
      <alignment horizontal="right" vertical="center"/>
    </xf>
    <xf numFmtId="165" fontId="4" fillId="0" borderId="0" xfId="0" quotePrefix="1" applyNumberFormat="1" applyFont="1" applyAlignment="1" applyProtection="1">
      <alignment horizontal="center" vertical="center"/>
    </xf>
    <xf numFmtId="165" fontId="4" fillId="0" borderId="0" xfId="0" quotePrefix="1" applyNumberFormat="1" applyFont="1" applyAlignment="1" applyProtection="1">
      <alignment horizontal="right" vertical="center"/>
    </xf>
    <xf numFmtId="165" fontId="4" fillId="2" borderId="0" xfId="0" applyNumberFormat="1" applyFont="1" applyFill="1" applyAlignment="1" applyProtection="1">
      <alignment horizontal="right" vertical="center"/>
    </xf>
    <xf numFmtId="0" fontId="19" fillId="0" borderId="0" xfId="0" applyFont="1" applyAlignment="1" applyProtection="1">
      <alignment vertical="center"/>
    </xf>
    <xf numFmtId="165" fontId="19" fillId="0" borderId="0" xfId="0" applyNumberFormat="1" applyFont="1" applyAlignment="1" applyProtection="1">
      <alignment horizontal="right" vertical="center"/>
    </xf>
    <xf numFmtId="165" fontId="19" fillId="0" borderId="0" xfId="0" applyNumberFormat="1" applyFont="1" applyAlignment="1" applyProtection="1">
      <alignment vertical="center"/>
    </xf>
    <xf numFmtId="0" fontId="19" fillId="0" borderId="0" xfId="0" applyFont="1" applyAlignment="1" applyProtection="1">
      <alignment horizontal="center" vertical="center"/>
    </xf>
    <xf numFmtId="4" fontId="19" fillId="0" borderId="0" xfId="0" applyNumberFormat="1" applyFont="1" applyAlignment="1" applyProtection="1">
      <alignment horizontal="right" vertical="center"/>
    </xf>
    <xf numFmtId="0" fontId="2" fillId="0" borderId="1" xfId="0" applyFont="1" applyFill="1" applyBorder="1" applyProtection="1"/>
    <xf numFmtId="0" fontId="2" fillId="0" borderId="2" xfId="0" applyFont="1" applyFill="1" applyBorder="1" applyProtection="1"/>
    <xf numFmtId="0" fontId="2" fillId="0" borderId="2" xfId="0" applyFont="1" applyFill="1" applyBorder="1" applyAlignment="1" applyProtection="1">
      <alignment horizontal="center"/>
    </xf>
    <xf numFmtId="4" fontId="2" fillId="0" borderId="2" xfId="0" applyNumberFormat="1" applyFont="1" applyFill="1" applyBorder="1" applyAlignment="1" applyProtection="1">
      <alignment horizontal="right"/>
    </xf>
    <xf numFmtId="0" fontId="2" fillId="0" borderId="3" xfId="0" applyFont="1" applyFill="1" applyBorder="1" applyProtection="1"/>
    <xf numFmtId="0" fontId="7" fillId="0" borderId="4" xfId="0" applyFont="1" applyFill="1" applyBorder="1" applyAlignment="1" applyProtection="1">
      <alignment horizontal="left" vertical="top" indent="1"/>
    </xf>
    <xf numFmtId="0" fontId="2" fillId="0" borderId="0" xfId="0" applyFont="1" applyFill="1" applyProtection="1"/>
    <xf numFmtId="164" fontId="4" fillId="0" borderId="0" xfId="3" applyFont="1" applyFill="1" applyAlignment="1" applyProtection="1">
      <alignment wrapText="1"/>
    </xf>
    <xf numFmtId="164" fontId="4" fillId="0" borderId="5" xfId="3" applyFont="1" applyFill="1" applyBorder="1" applyAlignment="1" applyProtection="1">
      <alignment wrapText="1"/>
    </xf>
    <xf numFmtId="164" fontId="4" fillId="0" borderId="0" xfId="3" applyFont="1" applyAlignment="1" applyProtection="1">
      <alignment wrapText="1"/>
    </xf>
    <xf numFmtId="0" fontId="7" fillId="0" borderId="4" xfId="0" applyFont="1" applyFill="1" applyBorder="1" applyAlignment="1" applyProtection="1">
      <alignment horizontal="left" indent="1"/>
    </xf>
    <xf numFmtId="0" fontId="5" fillId="0" borderId="0" xfId="0" applyFont="1" applyFill="1" applyAlignment="1" applyProtection="1">
      <alignment vertical="center"/>
    </xf>
    <xf numFmtId="164" fontId="4" fillId="0" borderId="0" xfId="3" applyFont="1" applyFill="1" applyAlignment="1" applyProtection="1">
      <alignment horizontal="right" wrapText="1"/>
    </xf>
    <xf numFmtId="164" fontId="4" fillId="0" borderId="0" xfId="3" applyFont="1" applyFill="1" applyAlignment="1" applyProtection="1">
      <alignment horizontal="center" wrapText="1"/>
    </xf>
    <xf numFmtId="164" fontId="4" fillId="0" borderId="5" xfId="3" applyFont="1" applyFill="1" applyBorder="1" applyAlignment="1" applyProtection="1">
      <alignment horizontal="right" wrapText="1"/>
    </xf>
    <xf numFmtId="164" fontId="4" fillId="0" borderId="0" xfId="3" applyFont="1" applyAlignment="1" applyProtection="1">
      <alignment horizontal="right" wrapText="1"/>
    </xf>
    <xf numFmtId="164" fontId="7" fillId="0" borderId="31" xfId="0" applyNumberFormat="1" applyFont="1" applyBorder="1" applyAlignment="1" applyProtection="1">
      <alignment horizontal="center" vertical="center"/>
    </xf>
    <xf numFmtId="164" fontId="7" fillId="0" borderId="60" xfId="0" applyNumberFormat="1" applyFont="1" applyBorder="1" applyAlignment="1" applyProtection="1">
      <alignment horizontal="center" vertical="center"/>
    </xf>
    <xf numFmtId="4" fontId="7" fillId="0" borderId="0" xfId="0" applyNumberFormat="1" applyFont="1" applyAlignment="1" applyProtection="1">
      <alignment horizontal="center" vertical="center"/>
    </xf>
    <xf numFmtId="164" fontId="7" fillId="0" borderId="20" xfId="0" applyNumberFormat="1" applyFont="1" applyBorder="1" applyAlignment="1" applyProtection="1">
      <alignment horizontal="center" vertical="center" wrapText="1"/>
    </xf>
    <xf numFmtId="0" fontId="2" fillId="0" borderId="0" xfId="0" applyFont="1" applyAlignment="1" applyProtection="1">
      <alignment horizontal="center"/>
    </xf>
    <xf numFmtId="0" fontId="8" fillId="0" borderId="31" xfId="0" applyFont="1" applyBorder="1" applyProtection="1"/>
    <xf numFmtId="0" fontId="4" fillId="2" borderId="60" xfId="0" applyFont="1" applyFill="1" applyBorder="1" applyAlignment="1" applyProtection="1">
      <alignment horizontal="left" wrapText="1" indent="1"/>
    </xf>
    <xf numFmtId="0" fontId="8" fillId="0" borderId="19" xfId="0" applyFont="1" applyBorder="1" applyAlignment="1" applyProtection="1">
      <alignment vertical="center"/>
    </xf>
    <xf numFmtId="0" fontId="8" fillId="0" borderId="19" xfId="0" applyFont="1" applyBorder="1" applyAlignment="1" applyProtection="1">
      <alignment horizontal="center" vertical="center"/>
    </xf>
    <xf numFmtId="4" fontId="8" fillId="0" borderId="4" xfId="0" applyNumberFormat="1" applyFont="1" applyBorder="1" applyAlignment="1" applyProtection="1">
      <alignment horizontal="right" vertical="center"/>
    </xf>
    <xf numFmtId="164" fontId="9" fillId="0" borderId="20" xfId="3" applyFont="1" applyBorder="1" applyAlignment="1" applyProtection="1">
      <alignment horizontal="right"/>
    </xf>
    <xf numFmtId="164" fontId="6" fillId="0" borderId="31" xfId="0" applyNumberFormat="1" applyFont="1" applyBorder="1" applyAlignment="1" applyProtection="1">
      <alignment horizontal="center" vertical="center"/>
    </xf>
    <xf numFmtId="0" fontId="8" fillId="0" borderId="60" xfId="0" applyFont="1" applyBorder="1" applyAlignment="1" applyProtection="1">
      <alignment horizontal="left" vertical="center" wrapText="1" indent="1"/>
    </xf>
    <xf numFmtId="164" fontId="6" fillId="0" borderId="5" xfId="0" applyNumberFormat="1" applyFont="1" applyBorder="1" applyAlignment="1" applyProtection="1">
      <alignment horizontal="center" vertical="center"/>
    </xf>
    <xf numFmtId="164" fontId="6" fillId="0" borderId="19" xfId="0" applyNumberFormat="1" applyFont="1" applyBorder="1" applyAlignment="1" applyProtection="1">
      <alignment horizontal="center" vertical="center"/>
    </xf>
    <xf numFmtId="4" fontId="6" fillId="0" borderId="0" xfId="0" applyNumberFormat="1" applyFont="1" applyAlignment="1" applyProtection="1">
      <alignment horizontal="center" vertical="center"/>
    </xf>
    <xf numFmtId="164" fontId="6" fillId="0" borderId="20" xfId="0" applyNumberFormat="1" applyFont="1" applyBorder="1" applyAlignment="1" applyProtection="1">
      <alignment horizontal="center" vertical="center" wrapText="1"/>
    </xf>
    <xf numFmtId="0" fontId="32" fillId="0" borderId="60" xfId="0" applyFont="1" applyBorder="1" applyAlignment="1" applyProtection="1">
      <alignment horizontal="left" vertical="center" wrapText="1" indent="1"/>
    </xf>
    <xf numFmtId="4" fontId="11" fillId="0" borderId="0" xfId="0" applyNumberFormat="1" applyFont="1" applyAlignment="1" applyProtection="1">
      <alignment horizontal="center" vertical="center"/>
    </xf>
    <xf numFmtId="0" fontId="2" fillId="0" borderId="0" xfId="0" applyFont="1" applyBorder="1" applyAlignment="1" applyProtection="1">
      <alignment horizontal="left" vertical="center" wrapText="1" indent="1"/>
    </xf>
    <xf numFmtId="0" fontId="10" fillId="2" borderId="0" xfId="4" applyFont="1" applyFill="1" applyBorder="1" applyAlignment="1" applyProtection="1">
      <alignment horizontal="left" vertical="top" wrapText="1" indent="1"/>
    </xf>
    <xf numFmtId="164" fontId="8" fillId="0" borderId="19" xfId="0" applyNumberFormat="1" applyFont="1" applyBorder="1" applyAlignment="1" applyProtection="1">
      <alignment horizontal="center" vertical="center"/>
    </xf>
    <xf numFmtId="2" fontId="8" fillId="0" borderId="19" xfId="0" applyNumberFormat="1" applyFont="1" applyBorder="1" applyAlignment="1" applyProtection="1">
      <alignment horizontal="center" vertical="center"/>
    </xf>
    <xf numFmtId="165" fontId="12" fillId="0" borderId="0" xfId="0" applyNumberFormat="1" applyFont="1" applyAlignment="1" applyProtection="1">
      <alignment horizontal="center" vertical="center"/>
    </xf>
    <xf numFmtId="0" fontId="8" fillId="0" borderId="0" xfId="0" applyFont="1" applyBorder="1" applyAlignment="1" applyProtection="1">
      <alignment horizontal="left" vertical="center" wrapText="1" indent="1"/>
    </xf>
    <xf numFmtId="1" fontId="2" fillId="0" borderId="31" xfId="0" applyNumberFormat="1" applyFont="1" applyBorder="1" applyAlignment="1" applyProtection="1">
      <alignment horizontal="center" vertical="center"/>
    </xf>
    <xf numFmtId="0" fontId="2" fillId="0" borderId="60" xfId="0" applyFont="1" applyFill="1" applyBorder="1" applyAlignment="1" applyProtection="1">
      <alignment horizontal="left" vertical="center" wrapText="1" indent="1"/>
    </xf>
    <xf numFmtId="3" fontId="2" fillId="0" borderId="19" xfId="0" quotePrefix="1" applyNumberFormat="1" applyFont="1" applyBorder="1" applyAlignment="1" applyProtection="1">
      <alignment horizontal="center" vertical="top"/>
    </xf>
    <xf numFmtId="175" fontId="12" fillId="0" borderId="0" xfId="1" applyNumberFormat="1" applyFont="1" applyAlignment="1" applyProtection="1">
      <alignment horizontal="center" vertical="center"/>
    </xf>
    <xf numFmtId="166" fontId="2" fillId="0" borderId="20" xfId="0" applyNumberFormat="1" applyFont="1" applyBorder="1" applyAlignment="1" applyProtection="1">
      <alignment horizontal="right" vertical="top"/>
    </xf>
    <xf numFmtId="0" fontId="8" fillId="0" borderId="60" xfId="0" applyFont="1" applyFill="1" applyBorder="1" applyAlignment="1" applyProtection="1">
      <alignment horizontal="left" vertical="center" wrapText="1" indent="1"/>
    </xf>
    <xf numFmtId="164" fontId="8" fillId="0" borderId="5"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3" fontId="2" fillId="0" borderId="19" xfId="0" quotePrefix="1" applyNumberFormat="1" applyFont="1" applyBorder="1" applyAlignment="1" applyProtection="1">
      <alignment horizontal="center" vertical="center"/>
    </xf>
    <xf numFmtId="164" fontId="8" fillId="0" borderId="60" xfId="0" applyNumberFormat="1" applyFont="1" applyFill="1" applyBorder="1" applyAlignment="1" applyProtection="1">
      <alignment horizontal="left" vertical="center" wrapText="1" indent="1"/>
    </xf>
    <xf numFmtId="2" fontId="2" fillId="0" borderId="0" xfId="0" applyNumberFormat="1" applyFont="1" applyProtection="1"/>
    <xf numFmtId="164" fontId="2" fillId="0" borderId="60" xfId="0" applyNumberFormat="1" applyFont="1" applyFill="1" applyBorder="1" applyAlignment="1" applyProtection="1">
      <alignment horizontal="left" vertical="center" wrapText="1" indent="1"/>
    </xf>
    <xf numFmtId="167" fontId="2" fillId="0" borderId="31" xfId="0" quotePrefix="1" applyNumberFormat="1" applyFont="1" applyBorder="1" applyAlignment="1" applyProtection="1">
      <alignment horizontal="center" vertical="top"/>
    </xf>
    <xf numFmtId="0" fontId="2" fillId="0" borderId="60" xfId="0" applyFont="1" applyFill="1" applyBorder="1" applyAlignment="1" applyProtection="1">
      <alignment horizontal="right" vertical="top" wrapText="1" indent="1"/>
    </xf>
    <xf numFmtId="3" fontId="2" fillId="0" borderId="19" xfId="0" applyNumberFormat="1" applyFont="1" applyBorder="1" applyAlignment="1" applyProtection="1">
      <alignment horizontal="center" vertical="top"/>
    </xf>
    <xf numFmtId="166" fontId="7" fillId="0" borderId="20" xfId="0" applyNumberFormat="1" applyFont="1" applyBorder="1" applyAlignment="1" applyProtection="1">
      <alignment horizontal="right" vertical="top"/>
    </xf>
    <xf numFmtId="164" fontId="2" fillId="0" borderId="60" xfId="0" applyNumberFormat="1" applyFont="1" applyBorder="1" applyAlignment="1" applyProtection="1">
      <alignment horizontal="center" vertical="top"/>
    </xf>
    <xf numFmtId="3" fontId="2" fillId="0" borderId="31" xfId="0" applyNumberFormat="1" applyFont="1" applyBorder="1" applyAlignment="1" applyProtection="1">
      <alignment horizontal="center" vertical="center"/>
    </xf>
    <xf numFmtId="2" fontId="8" fillId="0" borderId="31" xfId="0" applyNumberFormat="1" applyFont="1" applyBorder="1" applyAlignment="1" applyProtection="1">
      <alignment horizontal="center" vertical="center"/>
    </xf>
    <xf numFmtId="0" fontId="10" fillId="0" borderId="60" xfId="0" applyFont="1" applyBorder="1" applyAlignment="1" applyProtection="1">
      <alignment horizontal="left" vertical="center" wrapText="1" indent="1"/>
    </xf>
    <xf numFmtId="164" fontId="2" fillId="0" borderId="31" xfId="0" quotePrefix="1" applyNumberFormat="1" applyFont="1" applyBorder="1" applyAlignment="1" applyProtection="1">
      <alignment horizontal="center" vertical="center"/>
    </xf>
    <xf numFmtId="3" fontId="2" fillId="0" borderId="19" xfId="0" applyNumberFormat="1" applyFont="1" applyFill="1" applyBorder="1" applyAlignment="1" applyProtection="1">
      <alignment horizontal="center" vertical="center"/>
    </xf>
    <xf numFmtId="164" fontId="2" fillId="0" borderId="31" xfId="0" applyNumberFormat="1" applyFont="1" applyBorder="1" applyAlignment="1" applyProtection="1">
      <alignment horizontal="center" vertical="center"/>
    </xf>
    <xf numFmtId="164" fontId="8" fillId="0" borderId="5" xfId="0" applyNumberFormat="1" applyFont="1" applyFill="1" applyBorder="1" applyAlignment="1" applyProtection="1">
      <alignment horizontal="center" vertical="center"/>
    </xf>
    <xf numFmtId="2" fontId="8" fillId="0" borderId="31" xfId="0" applyNumberFormat="1" applyFont="1" applyFill="1" applyBorder="1" applyAlignment="1" applyProtection="1">
      <alignment horizontal="center" vertical="center"/>
    </xf>
    <xf numFmtId="0" fontId="32" fillId="0" borderId="60" xfId="0" applyFont="1" applyFill="1" applyBorder="1" applyAlignment="1" applyProtection="1">
      <alignment horizontal="left" vertical="center" wrapText="1" indent="1"/>
    </xf>
    <xf numFmtId="164" fontId="2" fillId="0" borderId="5" xfId="0" applyNumberFormat="1" applyFont="1" applyFill="1" applyBorder="1" applyAlignment="1" applyProtection="1">
      <alignment horizontal="center" vertical="top"/>
    </xf>
    <xf numFmtId="0" fontId="7" fillId="0" borderId="60" xfId="0" applyFont="1" applyFill="1" applyBorder="1" applyAlignment="1" applyProtection="1">
      <alignment horizontal="left" vertical="center" wrapText="1" indent="1"/>
    </xf>
    <xf numFmtId="164" fontId="2" fillId="0" borderId="60" xfId="0" applyNumberFormat="1" applyFont="1" applyFill="1" applyBorder="1" applyAlignment="1" applyProtection="1">
      <alignment horizontal="center" vertical="top"/>
    </xf>
    <xf numFmtId="3" fontId="2" fillId="0" borderId="31" xfId="0" applyNumberFormat="1" applyFont="1" applyFill="1" applyBorder="1" applyAlignment="1" applyProtection="1">
      <alignment horizontal="center" vertical="center"/>
    </xf>
    <xf numFmtId="0" fontId="10" fillId="0" borderId="60" xfId="0" applyFont="1" applyFill="1" applyBorder="1" applyAlignment="1" applyProtection="1">
      <alignment horizontal="left" vertical="center" wrapText="1" indent="1"/>
    </xf>
    <xf numFmtId="3" fontId="8" fillId="0" borderId="19" xfId="0" applyNumberFormat="1" applyFont="1" applyFill="1" applyBorder="1" applyAlignment="1" applyProtection="1">
      <alignment horizontal="center" vertical="center"/>
    </xf>
    <xf numFmtId="164" fontId="6" fillId="0" borderId="60" xfId="0" applyNumberFormat="1" applyFont="1" applyFill="1" applyBorder="1" applyAlignment="1" applyProtection="1">
      <alignment horizontal="center" vertical="center"/>
    </xf>
    <xf numFmtId="3" fontId="2" fillId="0" borderId="19" xfId="0" applyNumberFormat="1" applyFont="1" applyFill="1" applyBorder="1" applyAlignment="1" applyProtection="1">
      <alignment horizontal="center" vertical="top"/>
    </xf>
    <xf numFmtId="164" fontId="2" fillId="0" borderId="60" xfId="0" applyNumberFormat="1" applyFont="1" applyFill="1" applyBorder="1" applyAlignment="1" applyProtection="1">
      <alignment horizontal="center" vertical="center"/>
    </xf>
    <xf numFmtId="0" fontId="8" fillId="0" borderId="60" xfId="0" applyFont="1" applyFill="1" applyBorder="1" applyAlignment="1" applyProtection="1">
      <alignment horizontal="left" vertical="top" wrapText="1" indent="1"/>
    </xf>
    <xf numFmtId="164" fontId="8" fillId="0" borderId="60" xfId="0" applyNumberFormat="1" applyFont="1" applyFill="1" applyBorder="1" applyAlignment="1" applyProtection="1">
      <alignment horizontal="center" vertical="top"/>
    </xf>
    <xf numFmtId="1" fontId="2" fillId="0" borderId="31" xfId="0" quotePrefix="1" applyNumberFormat="1" applyFont="1" applyBorder="1" applyAlignment="1" applyProtection="1">
      <alignment horizontal="center" vertical="center"/>
    </xf>
    <xf numFmtId="0" fontId="2" fillId="0" borderId="60" xfId="0" applyFont="1" applyFill="1" applyBorder="1" applyAlignment="1" applyProtection="1">
      <alignment horizontal="left" vertical="top" wrapText="1" indent="1"/>
    </xf>
    <xf numFmtId="3" fontId="2" fillId="0" borderId="31" xfId="0" quotePrefix="1" applyNumberFormat="1" applyFont="1" applyFill="1" applyBorder="1" applyAlignment="1" applyProtection="1">
      <alignment horizontal="center" vertical="center"/>
    </xf>
    <xf numFmtId="0" fontId="2" fillId="2" borderId="60" xfId="0" applyFont="1" applyFill="1" applyBorder="1" applyAlignment="1" applyProtection="1">
      <alignment horizontal="left" vertical="top" wrapText="1" indent="1"/>
    </xf>
    <xf numFmtId="0" fontId="0" fillId="2" borderId="0" xfId="0" applyFill="1" applyProtection="1"/>
    <xf numFmtId="2" fontId="13" fillId="0" borderId="45" xfId="0" quotePrefix="1" applyNumberFormat="1" applyFont="1" applyBorder="1" applyAlignment="1" applyProtection="1">
      <alignment horizontal="center" vertical="center"/>
    </xf>
    <xf numFmtId="164" fontId="13" fillId="0" borderId="8" xfId="0" applyNumberFormat="1" applyFont="1" applyBorder="1" applyAlignment="1" applyProtection="1">
      <alignment horizontal="left" vertical="center" indent="1"/>
    </xf>
    <xf numFmtId="0" fontId="13" fillId="0" borderId="23" xfId="0" applyFont="1" applyBorder="1" applyAlignment="1" applyProtection="1">
      <alignment horizontal="center" vertical="center"/>
    </xf>
    <xf numFmtId="2" fontId="8" fillId="2" borderId="23" xfId="0" applyNumberFormat="1" applyFont="1" applyFill="1" applyBorder="1" applyAlignment="1" applyProtection="1">
      <alignment horizontal="center" vertical="top"/>
    </xf>
    <xf numFmtId="165" fontId="12" fillId="0" borderId="22" xfId="0" applyNumberFormat="1" applyFont="1" applyBorder="1" applyAlignment="1" applyProtection="1">
      <alignment horizontal="right" vertical="center"/>
    </xf>
    <xf numFmtId="165" fontId="2" fillId="0" borderId="24" xfId="0" applyNumberFormat="1" applyFont="1" applyBorder="1" applyAlignment="1" applyProtection="1">
      <alignment horizontal="right" vertical="center"/>
    </xf>
    <xf numFmtId="0" fontId="0" fillId="0" borderId="0" xfId="0" applyProtection="1"/>
    <xf numFmtId="0" fontId="14" fillId="2" borderId="0" xfId="0" applyFont="1" applyFill="1" applyProtection="1"/>
    <xf numFmtId="2" fontId="14" fillId="0" borderId="64" xfId="0" applyNumberFormat="1" applyFont="1" applyBorder="1" applyAlignment="1" applyProtection="1">
      <alignment vertical="center"/>
    </xf>
    <xf numFmtId="164" fontId="15" fillId="0" borderId="63" xfId="0" applyNumberFormat="1" applyFont="1" applyBorder="1" applyAlignment="1" applyProtection="1">
      <alignment horizontal="right" vertical="center"/>
    </xf>
    <xf numFmtId="164" fontId="15" fillId="0" borderId="25" xfId="0" quotePrefix="1" applyNumberFormat="1" applyFont="1" applyBorder="1" applyAlignment="1" applyProtection="1">
      <alignment horizontal="right" vertical="center"/>
    </xf>
    <xf numFmtId="2" fontId="15" fillId="0" borderId="25" xfId="0" quotePrefix="1" applyNumberFormat="1" applyFont="1" applyBorder="1" applyAlignment="1" applyProtection="1">
      <alignment horizontal="right" vertical="center"/>
    </xf>
    <xf numFmtId="165" fontId="16" fillId="0" borderId="26" xfId="0" quotePrefix="1" applyNumberFormat="1" applyFont="1" applyBorder="1" applyAlignment="1" applyProtection="1">
      <alignment horizontal="right" vertical="center"/>
    </xf>
    <xf numFmtId="165" fontId="15" fillId="2" borderId="27" xfId="0" applyNumberFormat="1" applyFont="1" applyFill="1" applyBorder="1" applyAlignment="1" applyProtection="1">
      <alignment horizontal="right" vertical="center"/>
    </xf>
    <xf numFmtId="168" fontId="14" fillId="2" borderId="0" xfId="5" applyFont="1" applyFill="1" applyProtection="1"/>
    <xf numFmtId="0" fontId="14" fillId="0" borderId="0" xfId="0" applyFont="1" applyProtection="1"/>
    <xf numFmtId="2" fontId="2" fillId="0" borderId="0" xfId="0" applyNumberFormat="1" applyFont="1" applyAlignment="1" applyProtection="1">
      <alignment vertical="center"/>
    </xf>
    <xf numFmtId="164" fontId="7" fillId="0" borderId="0" xfId="0" applyNumberFormat="1" applyFont="1" applyAlignment="1" applyProtection="1">
      <alignment horizontal="right" vertical="center"/>
    </xf>
    <xf numFmtId="164" fontId="7" fillId="0" borderId="0" xfId="0" quotePrefix="1" applyNumberFormat="1" applyFont="1" applyAlignment="1" applyProtection="1">
      <alignment horizontal="right" vertical="center"/>
    </xf>
    <xf numFmtId="2" fontId="2" fillId="0" borderId="0" xfId="0" applyNumberFormat="1" applyFont="1" applyAlignment="1" applyProtection="1">
      <alignment horizontal="center" vertical="center"/>
    </xf>
    <xf numFmtId="165" fontId="11" fillId="0" borderId="0" xfId="0" quotePrefix="1" applyNumberFormat="1" applyFont="1" applyAlignment="1" applyProtection="1">
      <alignment horizontal="right" vertical="center"/>
    </xf>
    <xf numFmtId="166" fontId="7" fillId="2" borderId="0" xfId="0" applyNumberFormat="1" applyFont="1" applyFill="1" applyAlignment="1" applyProtection="1">
      <alignment horizontal="right" vertical="center"/>
    </xf>
    <xf numFmtId="168" fontId="2" fillId="2" borderId="0" xfId="5" applyFont="1" applyFill="1" applyProtection="1"/>
    <xf numFmtId="2" fontId="17" fillId="0" borderId="0" xfId="0" quotePrefix="1" applyNumberFormat="1" applyFont="1" applyAlignment="1" applyProtection="1">
      <alignment horizontal="left" vertical="center"/>
    </xf>
    <xf numFmtId="164" fontId="7" fillId="0" borderId="0" xfId="0" applyNumberFormat="1" applyFont="1" applyAlignment="1" applyProtection="1">
      <alignment horizontal="left" vertical="center" wrapText="1"/>
    </xf>
    <xf numFmtId="164" fontId="2" fillId="0" borderId="0" xfId="0" applyNumberFormat="1" applyFont="1" applyAlignment="1" applyProtection="1">
      <alignment horizontal="center" vertical="center"/>
    </xf>
    <xf numFmtId="165" fontId="12" fillId="0" borderId="0" xfId="0" applyNumberFormat="1" applyFont="1" applyAlignment="1" applyProtection="1">
      <alignment horizontal="right" vertical="center"/>
    </xf>
    <xf numFmtId="166" fontId="2" fillId="0" borderId="0" xfId="0" applyNumberFormat="1" applyFont="1" applyAlignment="1" applyProtection="1">
      <alignment horizontal="right" vertical="center"/>
    </xf>
    <xf numFmtId="4" fontId="2" fillId="0" borderId="0" xfId="0" applyNumberFormat="1" applyFont="1" applyAlignment="1" applyProtection="1">
      <alignment vertical="center"/>
    </xf>
    <xf numFmtId="165" fontId="12" fillId="0" borderId="0" xfId="0" applyNumberFormat="1" applyFont="1" applyAlignment="1" applyProtection="1">
      <alignment vertical="center"/>
    </xf>
    <xf numFmtId="0" fontId="2" fillId="0" borderId="0" xfId="0" applyFont="1" applyAlignment="1" applyProtection="1">
      <alignment horizontal="center" vertical="center"/>
    </xf>
    <xf numFmtId="4" fontId="2" fillId="0" borderId="0" xfId="0" applyNumberFormat="1" applyFont="1" applyAlignment="1" applyProtection="1">
      <alignment horizontal="right" vertical="center"/>
    </xf>
    <xf numFmtId="4" fontId="2" fillId="0" borderId="0" xfId="0" applyNumberFormat="1" applyFont="1" applyAlignment="1" applyProtection="1">
      <alignment horizontal="right"/>
    </xf>
    <xf numFmtId="0" fontId="2" fillId="0" borderId="32" xfId="0" applyFont="1" applyFill="1" applyBorder="1" applyProtection="1"/>
    <xf numFmtId="0" fontId="2" fillId="0" borderId="33" xfId="0" applyFont="1" applyFill="1" applyBorder="1" applyProtection="1"/>
    <xf numFmtId="0" fontId="2" fillId="0" borderId="33" xfId="0" applyFont="1" applyFill="1" applyBorder="1" applyAlignment="1" applyProtection="1">
      <alignment horizontal="center"/>
    </xf>
    <xf numFmtId="4" fontId="2" fillId="0" borderId="33" xfId="0" applyNumberFormat="1" applyFont="1" applyFill="1" applyBorder="1" applyAlignment="1" applyProtection="1">
      <alignment horizontal="right"/>
    </xf>
    <xf numFmtId="0" fontId="2" fillId="0" borderId="34" xfId="0" applyFont="1" applyFill="1" applyBorder="1" applyProtection="1"/>
    <xf numFmtId="0" fontId="7" fillId="0" borderId="6" xfId="0" applyFont="1" applyFill="1" applyBorder="1" applyAlignment="1" applyProtection="1">
      <alignment horizontal="left" vertical="top" indent="1"/>
    </xf>
    <xf numFmtId="0" fontId="2" fillId="0" borderId="0" xfId="0" applyFont="1" applyFill="1" applyBorder="1" applyProtection="1"/>
    <xf numFmtId="164" fontId="4" fillId="0" borderId="0" xfId="3" applyFont="1" applyFill="1" applyBorder="1" applyAlignment="1" applyProtection="1">
      <alignment wrapText="1"/>
    </xf>
    <xf numFmtId="164" fontId="4" fillId="0" borderId="35" xfId="3" applyFont="1" applyFill="1" applyBorder="1" applyAlignment="1" applyProtection="1">
      <alignment wrapText="1"/>
    </xf>
    <xf numFmtId="0" fontId="5" fillId="0" borderId="0" xfId="0" applyFont="1" applyFill="1" applyBorder="1" applyAlignment="1" applyProtection="1">
      <alignment vertical="center"/>
    </xf>
    <xf numFmtId="164" fontId="4" fillId="0" borderId="0" xfId="3" applyFont="1" applyFill="1" applyBorder="1" applyAlignment="1" applyProtection="1">
      <alignment horizontal="right" wrapText="1"/>
    </xf>
    <xf numFmtId="164" fontId="4" fillId="0" borderId="0" xfId="3" applyFont="1" applyFill="1" applyBorder="1" applyAlignment="1" applyProtection="1">
      <alignment horizontal="center" wrapText="1"/>
    </xf>
    <xf numFmtId="164" fontId="4" fillId="0" borderId="35" xfId="3" applyFont="1" applyFill="1" applyBorder="1" applyAlignment="1" applyProtection="1">
      <alignment horizontal="right" wrapText="1"/>
    </xf>
    <xf numFmtId="164" fontId="7" fillId="0" borderId="40" xfId="0" applyNumberFormat="1" applyFont="1" applyBorder="1" applyAlignment="1" applyProtection="1">
      <alignment horizontal="center" vertical="center"/>
    </xf>
    <xf numFmtId="4" fontId="7" fillId="0" borderId="0" xfId="0" applyNumberFormat="1" applyFont="1" applyBorder="1" applyAlignment="1" applyProtection="1">
      <alignment horizontal="center" vertical="center"/>
    </xf>
    <xf numFmtId="164" fontId="7" fillId="0" borderId="41" xfId="0" applyNumberFormat="1" applyFont="1" applyBorder="1" applyAlignment="1" applyProtection="1">
      <alignment horizontal="center" vertical="center" wrapText="1"/>
    </xf>
    <xf numFmtId="0" fontId="8" fillId="0" borderId="40" xfId="0" applyFont="1" applyBorder="1" applyProtection="1"/>
    <xf numFmtId="0" fontId="4" fillId="2" borderId="31" xfId="0" applyFont="1" applyFill="1" applyBorder="1" applyAlignment="1" applyProtection="1">
      <alignment horizontal="left" wrapText="1" indent="1"/>
    </xf>
    <xf numFmtId="0" fontId="8" fillId="0" borderId="31" xfId="0" applyFont="1" applyBorder="1" applyAlignment="1" applyProtection="1">
      <alignment vertical="center"/>
    </xf>
    <xf numFmtId="0" fontId="8" fillId="0" borderId="31" xfId="0" applyFont="1" applyBorder="1" applyAlignment="1" applyProtection="1">
      <alignment horizontal="center" vertical="center"/>
    </xf>
    <xf numFmtId="164" fontId="9" fillId="0" borderId="41" xfId="3" applyFont="1" applyBorder="1" applyAlignment="1" applyProtection="1">
      <alignment horizontal="right"/>
    </xf>
    <xf numFmtId="164" fontId="6" fillId="0" borderId="69" xfId="0" applyNumberFormat="1" applyFont="1" applyBorder="1" applyAlignment="1" applyProtection="1">
      <alignment horizontal="center" vertical="center"/>
    </xf>
    <xf numFmtId="0" fontId="8" fillId="0" borderId="21" xfId="0" applyFont="1" applyBorder="1" applyAlignment="1" applyProtection="1">
      <alignment horizontal="left" vertical="center" wrapText="1" indent="1"/>
    </xf>
    <xf numFmtId="164" fontId="6" fillId="0" borderId="60" xfId="0" applyNumberFormat="1" applyFont="1" applyBorder="1" applyAlignment="1" applyProtection="1">
      <alignment horizontal="center" vertical="center"/>
    </xf>
    <xf numFmtId="4" fontId="6" fillId="0" borderId="0" xfId="0" applyNumberFormat="1" applyFont="1" applyBorder="1" applyAlignment="1" applyProtection="1">
      <alignment horizontal="center" vertical="center"/>
    </xf>
    <xf numFmtId="164" fontId="6" fillId="0" borderId="41" xfId="0" applyNumberFormat="1" applyFont="1" applyBorder="1" applyAlignment="1" applyProtection="1">
      <alignment horizontal="center" vertical="center" wrapText="1"/>
    </xf>
    <xf numFmtId="164" fontId="6" fillId="0" borderId="6" xfId="0" applyNumberFormat="1" applyFont="1" applyBorder="1" applyAlignment="1" applyProtection="1">
      <alignment horizontal="center" vertical="center"/>
    </xf>
    <xf numFmtId="0" fontId="28" fillId="0" borderId="74" xfId="0" applyFont="1" applyBorder="1" applyAlignment="1" applyProtection="1">
      <alignment horizontal="left" vertical="center" wrapText="1" indent="1"/>
    </xf>
    <xf numFmtId="4" fontId="11" fillId="0" borderId="0" xfId="0" applyNumberFormat="1" applyFont="1" applyBorder="1" applyAlignment="1" applyProtection="1">
      <alignment horizontal="center" vertical="center"/>
    </xf>
    <xf numFmtId="0" fontId="18" fillId="0" borderId="4" xfId="0" applyFont="1" applyFill="1" applyBorder="1" applyAlignment="1" applyProtection="1">
      <alignment horizontal="left" vertical="center" wrapText="1" indent="1"/>
    </xf>
    <xf numFmtId="164" fontId="7" fillId="0" borderId="69" xfId="0" applyNumberFormat="1" applyFont="1" applyBorder="1" applyAlignment="1" applyProtection="1">
      <alignment horizontal="center" vertical="center"/>
    </xf>
    <xf numFmtId="0" fontId="28" fillId="0" borderId="4" xfId="0" applyFont="1" applyBorder="1" applyAlignment="1" applyProtection="1">
      <alignment horizontal="left" vertical="center" wrapText="1" indent="1"/>
    </xf>
    <xf numFmtId="0" fontId="2" fillId="0" borderId="4" xfId="0" applyFont="1" applyBorder="1" applyAlignment="1" applyProtection="1">
      <alignment horizontal="left" vertical="center" wrapText="1" indent="1"/>
    </xf>
    <xf numFmtId="0" fontId="10" fillId="2" borderId="4" xfId="4" applyFont="1" applyFill="1" applyBorder="1" applyAlignment="1" applyProtection="1">
      <alignment horizontal="left" vertical="top" wrapText="1" indent="1"/>
    </xf>
    <xf numFmtId="164" fontId="8" fillId="0" borderId="31" xfId="0" applyNumberFormat="1" applyFont="1" applyBorder="1" applyAlignment="1" applyProtection="1">
      <alignment horizontal="center" vertical="center"/>
    </xf>
    <xf numFmtId="165" fontId="12" fillId="0" borderId="0" xfId="0" applyNumberFormat="1" applyFont="1" applyBorder="1" applyAlignment="1" applyProtection="1">
      <alignment horizontal="center" vertical="center"/>
    </xf>
    <xf numFmtId="0" fontId="8" fillId="0" borderId="4" xfId="0" applyFont="1" applyBorder="1" applyAlignment="1" applyProtection="1">
      <alignment horizontal="left" vertical="center" wrapText="1" indent="1"/>
    </xf>
    <xf numFmtId="1" fontId="2" fillId="0" borderId="6" xfId="0" applyNumberFormat="1" applyFont="1" applyFill="1" applyBorder="1" applyAlignment="1" applyProtection="1">
      <alignment horizontal="center" vertical="center"/>
    </xf>
    <xf numFmtId="0" fontId="2" fillId="0" borderId="31" xfId="0" applyFont="1" applyFill="1" applyBorder="1" applyAlignment="1" applyProtection="1">
      <alignment horizontal="left" vertical="center" wrapText="1" indent="1"/>
    </xf>
    <xf numFmtId="166" fontId="2" fillId="0" borderId="41" xfId="0" applyNumberFormat="1" applyFont="1" applyBorder="1" applyAlignment="1" applyProtection="1">
      <alignment horizontal="right" vertical="top"/>
    </xf>
    <xf numFmtId="164" fontId="6" fillId="0" borderId="6" xfId="0" applyNumberFormat="1" applyFont="1" applyFill="1" applyBorder="1" applyAlignment="1" applyProtection="1">
      <alignment horizontal="center" vertical="center"/>
    </xf>
    <xf numFmtId="164" fontId="2" fillId="0" borderId="31" xfId="0" applyNumberFormat="1" applyFont="1" applyFill="1" applyBorder="1" applyAlignment="1" applyProtection="1">
      <alignment horizontal="left" vertical="center" wrapText="1" indent="1"/>
    </xf>
    <xf numFmtId="3" fontId="2" fillId="0" borderId="31" xfId="0" quotePrefix="1" applyNumberFormat="1" applyFont="1" applyFill="1" applyBorder="1" applyAlignment="1" applyProtection="1">
      <alignment horizontal="center" vertical="top"/>
    </xf>
    <xf numFmtId="167" fontId="2" fillId="0" borderId="6" xfId="0" quotePrefix="1" applyNumberFormat="1" applyFont="1" applyFill="1" applyBorder="1" applyAlignment="1" applyProtection="1">
      <alignment horizontal="center" vertical="top"/>
    </xf>
    <xf numFmtId="0" fontId="2" fillId="0" borderId="31" xfId="0" applyFont="1" applyFill="1" applyBorder="1" applyAlignment="1" applyProtection="1">
      <alignment horizontal="right" vertical="top" wrapText="1" indent="1"/>
    </xf>
    <xf numFmtId="3" fontId="2" fillId="0" borderId="31" xfId="0" applyNumberFormat="1" applyFont="1" applyFill="1" applyBorder="1" applyAlignment="1" applyProtection="1">
      <alignment horizontal="center" vertical="top"/>
    </xf>
    <xf numFmtId="166" fontId="7" fillId="0" borderId="41" xfId="0" applyNumberFormat="1" applyFont="1" applyBorder="1" applyAlignment="1" applyProtection="1">
      <alignment horizontal="right" vertical="top"/>
    </xf>
    <xf numFmtId="1" fontId="2" fillId="0" borderId="6" xfId="0" applyNumberFormat="1" applyFont="1" applyBorder="1" applyAlignment="1" applyProtection="1">
      <alignment horizontal="center" vertical="center"/>
    </xf>
    <xf numFmtId="166" fontId="2" fillId="0" borderId="41" xfId="0" applyNumberFormat="1" applyFont="1" applyFill="1" applyBorder="1" applyAlignment="1" applyProtection="1">
      <alignment horizontal="right" vertical="top"/>
    </xf>
    <xf numFmtId="2" fontId="2" fillId="0" borderId="0" xfId="0" applyNumberFormat="1" applyFont="1" applyFill="1" applyProtection="1"/>
    <xf numFmtId="166" fontId="7" fillId="0" borderId="41" xfId="0" applyNumberFormat="1" applyFont="1" applyFill="1" applyBorder="1" applyAlignment="1" applyProtection="1">
      <alignment horizontal="right" vertical="top"/>
    </xf>
    <xf numFmtId="0" fontId="2" fillId="0" borderId="74" xfId="0" applyFont="1" applyFill="1" applyBorder="1" applyAlignment="1" applyProtection="1">
      <alignment horizontal="left" vertical="center" wrapText="1" indent="1"/>
    </xf>
    <xf numFmtId="3" fontId="2" fillId="0" borderId="74" xfId="0" quotePrefix="1" applyNumberFormat="1" applyFont="1" applyFill="1" applyBorder="1" applyAlignment="1" applyProtection="1">
      <alignment horizontal="center" vertical="top"/>
    </xf>
    <xf numFmtId="1" fontId="2" fillId="2" borderId="40" xfId="0" quotePrefix="1" applyNumberFormat="1" applyFont="1" applyFill="1" applyBorder="1" applyAlignment="1" applyProtection="1">
      <alignment horizontal="center" vertical="top"/>
    </xf>
    <xf numFmtId="164" fontId="36" fillId="0" borderId="31" xfId="0" applyNumberFormat="1" applyFont="1" applyFill="1" applyBorder="1" applyAlignment="1" applyProtection="1">
      <alignment horizontal="left" vertical="center" wrapText="1" indent="1"/>
    </xf>
    <xf numFmtId="4" fontId="2" fillId="0" borderId="31" xfId="0" applyNumberFormat="1" applyFont="1" applyBorder="1" applyAlignment="1" applyProtection="1">
      <alignment horizontal="center" vertical="top"/>
    </xf>
    <xf numFmtId="44" fontId="8" fillId="0" borderId="41" xfId="2" applyFont="1" applyBorder="1" applyAlignment="1" applyProtection="1">
      <alignment horizontal="right" vertical="top"/>
    </xf>
    <xf numFmtId="2" fontId="2" fillId="0" borderId="0" xfId="0" applyNumberFormat="1" applyFont="1" applyAlignment="1" applyProtection="1">
      <alignment vertical="top"/>
    </xf>
    <xf numFmtId="2" fontId="2" fillId="0" borderId="0" xfId="0" applyNumberFormat="1" applyFont="1" applyAlignment="1" applyProtection="1">
      <alignment horizontal="center" vertical="top"/>
    </xf>
    <xf numFmtId="0" fontId="2" fillId="0" borderId="60" xfId="0" applyFont="1" applyBorder="1" applyAlignment="1" applyProtection="1">
      <alignment horizontal="left" vertical="center" wrapText="1" indent="1"/>
    </xf>
    <xf numFmtId="164" fontId="2" fillId="0" borderId="60" xfId="0" applyNumberFormat="1" applyFont="1" applyBorder="1" applyAlignment="1" applyProtection="1">
      <alignment horizontal="center" vertical="center"/>
    </xf>
    <xf numFmtId="2" fontId="2" fillId="0" borderId="31" xfId="0" applyNumberFormat="1" applyFont="1" applyBorder="1" applyAlignment="1" applyProtection="1">
      <alignment horizontal="center" vertical="center"/>
    </xf>
    <xf numFmtId="164" fontId="6" fillId="0" borderId="40" xfId="0" applyNumberFormat="1" applyFont="1" applyBorder="1" applyAlignment="1" applyProtection="1">
      <alignment horizontal="center" vertical="center"/>
    </xf>
    <xf numFmtId="0" fontId="10" fillId="2" borderId="60" xfId="4" applyFont="1" applyFill="1" applyBorder="1" applyAlignment="1" applyProtection="1">
      <alignment horizontal="left" vertical="top" wrapText="1" indent="1"/>
    </xf>
    <xf numFmtId="2" fontId="2" fillId="0" borderId="74" xfId="0" applyNumberFormat="1" applyFont="1" applyBorder="1" applyAlignment="1" applyProtection="1">
      <alignment horizontal="center" vertical="center"/>
    </xf>
    <xf numFmtId="2" fontId="2" fillId="0" borderId="31" xfId="0" applyNumberFormat="1" applyFont="1" applyFill="1" applyBorder="1" applyAlignment="1" applyProtection="1">
      <alignment horizontal="center" vertical="center"/>
    </xf>
    <xf numFmtId="0" fontId="10" fillId="0" borderId="60" xfId="4" applyFont="1" applyFill="1" applyBorder="1" applyAlignment="1" applyProtection="1">
      <alignment horizontal="left" vertical="top" wrapText="1" indent="1"/>
    </xf>
    <xf numFmtId="2" fontId="2" fillId="0" borderId="74" xfId="0" applyNumberFormat="1" applyFont="1" applyFill="1" applyBorder="1" applyAlignment="1" applyProtection="1">
      <alignment horizontal="center" vertical="center"/>
    </xf>
    <xf numFmtId="4" fontId="2" fillId="0" borderId="31" xfId="0" applyNumberFormat="1" applyFont="1" applyFill="1" applyBorder="1" applyAlignment="1" applyProtection="1">
      <alignment horizontal="center" vertical="top"/>
    </xf>
    <xf numFmtId="0" fontId="10" fillId="0" borderId="5" xfId="4" applyFont="1" applyFill="1" applyBorder="1" applyAlignment="1" applyProtection="1">
      <alignment horizontal="left" vertical="top" wrapText="1" indent="1"/>
    </xf>
    <xf numFmtId="0" fontId="2" fillId="0" borderId="5" xfId="0" applyFont="1" applyFill="1" applyBorder="1" applyAlignment="1" applyProtection="1">
      <alignment horizontal="left" vertical="center" wrapText="1" indent="1"/>
    </xf>
    <xf numFmtId="0" fontId="2" fillId="0" borderId="5" xfId="0" applyFont="1" applyBorder="1" applyAlignment="1" applyProtection="1">
      <alignment horizontal="left" vertical="center" wrapText="1" indent="1"/>
    </xf>
    <xf numFmtId="3" fontId="2" fillId="0" borderId="74" xfId="0" applyNumberFormat="1" applyFont="1" applyBorder="1" applyAlignment="1" applyProtection="1">
      <alignment horizontal="center" vertical="center"/>
    </xf>
    <xf numFmtId="164" fontId="36" fillId="0" borderId="5" xfId="0" applyNumberFormat="1" applyFont="1" applyFill="1" applyBorder="1" applyAlignment="1" applyProtection="1">
      <alignment horizontal="left" vertical="center" wrapText="1" indent="1"/>
    </xf>
    <xf numFmtId="1" fontId="2" fillId="0" borderId="40" xfId="0" applyNumberFormat="1" applyFont="1" applyBorder="1" applyAlignment="1" applyProtection="1">
      <alignment horizontal="center" vertical="center"/>
    </xf>
    <xf numFmtId="0" fontId="10" fillId="2" borderId="5" xfId="4" applyFont="1" applyFill="1" applyBorder="1" applyAlignment="1" applyProtection="1">
      <alignment horizontal="left" vertical="top" wrapText="1" indent="1"/>
    </xf>
    <xf numFmtId="164" fontId="2" fillId="0" borderId="5" xfId="0" applyNumberFormat="1" applyFont="1" applyFill="1" applyBorder="1" applyAlignment="1" applyProtection="1">
      <alignment horizontal="left" vertical="center" wrapText="1" indent="1"/>
    </xf>
    <xf numFmtId="3" fontId="2" fillId="0" borderId="31" xfId="0" quotePrefix="1" applyNumberFormat="1" applyFont="1" applyBorder="1" applyAlignment="1" applyProtection="1">
      <alignment horizontal="center" vertical="center"/>
    </xf>
    <xf numFmtId="0" fontId="2" fillId="2" borderId="0" xfId="0" applyFont="1" applyFill="1" applyAlignment="1" applyProtection="1">
      <alignment vertical="top"/>
    </xf>
    <xf numFmtId="0" fontId="2" fillId="0" borderId="0" xfId="0" applyFont="1" applyAlignment="1" applyProtection="1">
      <alignment vertical="top"/>
    </xf>
    <xf numFmtId="0" fontId="2" fillId="0" borderId="0" xfId="0" applyFont="1" applyFill="1" applyBorder="1" applyAlignment="1" applyProtection="1">
      <alignment horizontal="left" vertical="top" wrapText="1" indent="1"/>
    </xf>
    <xf numFmtId="164" fontId="2" fillId="0" borderId="31" xfId="0" applyNumberFormat="1" applyFont="1" applyBorder="1" applyAlignment="1" applyProtection="1">
      <alignment horizontal="center" vertical="top"/>
    </xf>
    <xf numFmtId="2" fontId="2" fillId="0" borderId="31" xfId="0" applyNumberFormat="1" applyFont="1" applyBorder="1" applyAlignment="1" applyProtection="1">
      <alignment horizontal="center" vertical="top"/>
    </xf>
    <xf numFmtId="0" fontId="2" fillId="0" borderId="0" xfId="4" applyFont="1" applyFill="1" applyBorder="1" applyAlignment="1" applyProtection="1">
      <alignment horizontal="left" vertical="top" wrapText="1" indent="1"/>
    </xf>
    <xf numFmtId="0" fontId="2" fillId="2" borderId="31" xfId="4" applyFont="1" applyFill="1" applyBorder="1" applyAlignment="1" applyProtection="1">
      <alignment horizontal="center" vertical="top" wrapText="1"/>
    </xf>
    <xf numFmtId="165" fontId="2" fillId="2" borderId="0" xfId="0" applyNumberFormat="1" applyFont="1" applyFill="1" applyBorder="1" applyAlignment="1" applyProtection="1">
      <alignment horizontal="right" vertical="top"/>
    </xf>
    <xf numFmtId="164" fontId="6" fillId="0" borderId="72" xfId="0" applyNumberFormat="1" applyFont="1" applyBorder="1" applyAlignment="1" applyProtection="1">
      <alignment horizontal="center" vertical="center"/>
    </xf>
    <xf numFmtId="0" fontId="10" fillId="2" borderId="74" xfId="4" applyFont="1" applyFill="1" applyBorder="1" applyAlignment="1" applyProtection="1">
      <alignment horizontal="left" vertical="top" wrapText="1" indent="1"/>
    </xf>
    <xf numFmtId="0" fontId="2" fillId="2" borderId="0" xfId="4" applyFont="1" applyFill="1" applyBorder="1" applyAlignment="1" applyProtection="1">
      <alignment horizontal="left" vertical="top" wrapText="1" indent="1"/>
    </xf>
    <xf numFmtId="1" fontId="2" fillId="0" borderId="69" xfId="0" quotePrefix="1" applyNumberFormat="1" applyFont="1" applyBorder="1" applyAlignment="1" applyProtection="1">
      <alignment horizontal="center" vertical="center"/>
    </xf>
    <xf numFmtId="164" fontId="8" fillId="0" borderId="60" xfId="0" applyNumberFormat="1" applyFont="1" applyBorder="1" applyAlignment="1" applyProtection="1">
      <alignment horizontal="center" vertical="center"/>
    </xf>
    <xf numFmtId="165" fontId="12" fillId="0" borderId="0" xfId="0" applyNumberFormat="1" applyFont="1" applyBorder="1" applyAlignment="1" applyProtection="1">
      <alignment horizontal="right" vertical="center"/>
    </xf>
    <xf numFmtId="165" fontId="12" fillId="0" borderId="0" xfId="0" applyNumberFormat="1" applyFont="1" applyBorder="1" applyAlignment="1" applyProtection="1">
      <alignment horizontal="right" vertical="top"/>
    </xf>
    <xf numFmtId="2" fontId="13" fillId="0" borderId="44" xfId="0" quotePrefix="1" applyNumberFormat="1" applyFont="1" applyBorder="1" applyAlignment="1" applyProtection="1">
      <alignment horizontal="center" vertical="center"/>
    </xf>
    <xf numFmtId="0" fontId="13" fillId="0" borderId="8" xfId="0" applyFont="1" applyBorder="1" applyAlignment="1" applyProtection="1">
      <alignment horizontal="center" vertical="center"/>
    </xf>
    <xf numFmtId="2" fontId="8" fillId="2" borderId="45" xfId="0" applyNumberFormat="1" applyFont="1" applyFill="1" applyBorder="1" applyAlignment="1" applyProtection="1">
      <alignment horizontal="center" vertical="top"/>
    </xf>
    <xf numFmtId="2" fontId="14" fillId="0" borderId="47" xfId="0" applyNumberFormat="1" applyFont="1" applyBorder="1" applyAlignment="1" applyProtection="1">
      <alignment vertical="center"/>
    </xf>
    <xf numFmtId="164" fontId="15" fillId="0" borderId="48" xfId="0" applyNumberFormat="1" applyFont="1" applyBorder="1" applyAlignment="1" applyProtection="1">
      <alignment horizontal="right" vertical="center"/>
    </xf>
    <xf numFmtId="164" fontId="15" fillId="0" borderId="48" xfId="0" quotePrefix="1" applyNumberFormat="1" applyFont="1" applyBorder="1" applyAlignment="1" applyProtection="1">
      <alignment horizontal="right" vertical="center"/>
    </xf>
    <xf numFmtId="2" fontId="15" fillId="0" borderId="48" xfId="0" quotePrefix="1" applyNumberFormat="1" applyFont="1" applyBorder="1" applyAlignment="1" applyProtection="1">
      <alignment horizontal="right" vertical="center"/>
    </xf>
    <xf numFmtId="165" fontId="16" fillId="0" borderId="70" xfId="0" quotePrefix="1" applyNumberFormat="1" applyFont="1" applyBorder="1" applyAlignment="1" applyProtection="1">
      <alignment horizontal="right" vertical="center"/>
    </xf>
    <xf numFmtId="165" fontId="15" fillId="2" borderId="50" xfId="0" applyNumberFormat="1" applyFont="1" applyFill="1" applyBorder="1" applyAlignment="1" applyProtection="1">
      <alignment horizontal="right" vertical="center"/>
    </xf>
    <xf numFmtId="164" fontId="6" fillId="0" borderId="74" xfId="0" applyNumberFormat="1" applyFont="1" applyBorder="1" applyAlignment="1" applyProtection="1">
      <alignment horizontal="center" vertical="center"/>
    </xf>
    <xf numFmtId="1" fontId="14" fillId="0" borderId="6" xfId="0" quotePrefix="1" applyNumberFormat="1" applyFont="1" applyBorder="1" applyAlignment="1" applyProtection="1">
      <alignment horizontal="center" vertical="top"/>
    </xf>
    <xf numFmtId="0" fontId="36" fillId="2" borderId="31" xfId="0" applyFont="1" applyFill="1" applyBorder="1" applyAlignment="1" applyProtection="1">
      <alignment horizontal="left" wrapText="1" indent="1"/>
    </xf>
    <xf numFmtId="0" fontId="14" fillId="0" borderId="60" xfId="0" applyFont="1" applyBorder="1" applyAlignment="1" applyProtection="1">
      <alignment horizontal="center" vertical="center" wrapText="1"/>
    </xf>
    <xf numFmtId="2" fontId="14" fillId="0" borderId="60" xfId="0" applyNumberFormat="1" applyFont="1" applyBorder="1" applyAlignment="1" applyProtection="1">
      <alignment horizontal="center" vertical="top"/>
    </xf>
    <xf numFmtId="175" fontId="14" fillId="0" borderId="31" xfId="0" applyNumberFormat="1" applyFont="1" applyBorder="1" applyAlignment="1" applyProtection="1">
      <alignment horizontal="center" vertical="top"/>
    </xf>
    <xf numFmtId="1" fontId="14" fillId="0" borderId="40" xfId="0" quotePrefix="1" applyNumberFormat="1" applyFont="1" applyBorder="1" applyAlignment="1" applyProtection="1">
      <alignment horizontal="center" vertical="top"/>
    </xf>
    <xf numFmtId="167" fontId="14" fillId="0" borderId="31" xfId="0" quotePrefix="1" applyNumberFormat="1" applyFont="1" applyBorder="1" applyAlignment="1" applyProtection="1">
      <alignment horizontal="left" vertical="top" wrapText="1" indent="2"/>
    </xf>
    <xf numFmtId="164" fontId="10" fillId="0" borderId="21" xfId="0" applyNumberFormat="1" applyFont="1" applyBorder="1" applyAlignment="1" applyProtection="1">
      <alignment horizontal="left" vertical="center" wrapText="1" indent="1"/>
    </xf>
    <xf numFmtId="0" fontId="2" fillId="2" borderId="40" xfId="0" applyFont="1" applyFill="1" applyBorder="1" applyAlignment="1" applyProtection="1">
      <alignment horizontal="center" vertical="center"/>
    </xf>
    <xf numFmtId="0" fontId="2" fillId="2" borderId="31" xfId="0" applyFont="1" applyFill="1" applyBorder="1" applyAlignment="1" applyProtection="1">
      <alignment horizontal="center" wrapText="1"/>
    </xf>
    <xf numFmtId="175" fontId="29" fillId="2" borderId="4" xfId="9" applyNumberFormat="1" applyFont="1" applyFill="1" applyBorder="1" applyAlignment="1" applyProtection="1"/>
    <xf numFmtId="0" fontId="2" fillId="2" borderId="40" xfId="0" quotePrefix="1" applyFont="1" applyFill="1" applyBorder="1" applyAlignment="1" applyProtection="1">
      <alignment horizontal="center" vertical="center"/>
    </xf>
    <xf numFmtId="0" fontId="2" fillId="2" borderId="31"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0" borderId="60" xfId="0" quotePrefix="1" applyFont="1" applyFill="1" applyBorder="1" applyAlignment="1" applyProtection="1">
      <alignment horizontal="left" vertical="top" wrapText="1" indent="1"/>
    </xf>
    <xf numFmtId="3" fontId="8" fillId="0" borderId="31" xfId="0" applyNumberFormat="1" applyFont="1" applyFill="1" applyBorder="1" applyAlignment="1" applyProtection="1">
      <alignment horizontal="center" vertical="center"/>
    </xf>
    <xf numFmtId="3" fontId="14" fillId="0" borderId="60" xfId="0" applyNumberFormat="1" applyFont="1" applyBorder="1" applyAlignment="1" applyProtection="1">
      <alignment horizontal="center" vertical="top"/>
    </xf>
    <xf numFmtId="0" fontId="35" fillId="2" borderId="74" xfId="0" applyFont="1" applyFill="1" applyBorder="1" applyAlignment="1" applyProtection="1">
      <alignment horizontal="left" vertical="center" wrapText="1" indent="1"/>
    </xf>
    <xf numFmtId="0" fontId="8" fillId="0" borderId="0" xfId="4" applyFont="1" applyFill="1" applyBorder="1" applyAlignment="1" applyProtection="1">
      <alignment horizontal="left" vertical="top" wrapText="1" indent="1"/>
    </xf>
    <xf numFmtId="4" fontId="8" fillId="0" borderId="31" xfId="0" applyNumberFormat="1" applyFont="1" applyBorder="1" applyAlignment="1" applyProtection="1">
      <alignment horizontal="center" vertical="top"/>
    </xf>
    <xf numFmtId="0" fontId="8" fillId="2" borderId="0" xfId="4" applyFont="1" applyFill="1" applyBorder="1" applyAlignment="1" applyProtection="1">
      <alignment horizontal="left" vertical="top" wrapText="1" indent="1"/>
    </xf>
    <xf numFmtId="164" fontId="7" fillId="0" borderId="72" xfId="0" applyNumberFormat="1" applyFont="1" applyBorder="1" applyAlignment="1" applyProtection="1">
      <alignment horizontal="center" vertical="center"/>
    </xf>
    <xf numFmtId="0" fontId="8" fillId="0" borderId="72" xfId="0" applyFont="1" applyBorder="1" applyProtection="1"/>
    <xf numFmtId="0" fontId="36" fillId="0" borderId="4" xfId="0" applyFont="1" applyBorder="1" applyAlignment="1" applyProtection="1">
      <alignment horizontal="left" vertical="center" wrapText="1" indent="1"/>
    </xf>
    <xf numFmtId="0" fontId="2" fillId="0" borderId="71" xfId="0" applyFont="1" applyFill="1" applyBorder="1" applyAlignment="1" applyProtection="1">
      <alignment horizontal="left" vertical="center" wrapText="1" indent="1"/>
    </xf>
    <xf numFmtId="3" fontId="2" fillId="0" borderId="71" xfId="0" applyNumberFormat="1" applyFont="1" applyFill="1" applyBorder="1" applyAlignment="1" applyProtection="1">
      <alignment horizontal="center" vertical="center"/>
    </xf>
    <xf numFmtId="3" fontId="2" fillId="0" borderId="74"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left" vertical="center" wrapText="1" indent="1"/>
    </xf>
    <xf numFmtId="164" fontId="8" fillId="0" borderId="60" xfId="0" applyNumberFormat="1" applyFont="1" applyFill="1" applyBorder="1" applyAlignment="1" applyProtection="1">
      <alignment horizontal="center" vertical="center"/>
    </xf>
    <xf numFmtId="0" fontId="36" fillId="0" borderId="31" xfId="0" applyFont="1" applyBorder="1" applyAlignment="1" applyProtection="1">
      <alignment horizontal="left" vertical="center" wrapText="1" indent="1"/>
    </xf>
    <xf numFmtId="0" fontId="19" fillId="2" borderId="40" xfId="0" applyFont="1" applyFill="1" applyBorder="1" applyAlignment="1" applyProtection="1">
      <alignment horizontal="center" vertical="center"/>
    </xf>
    <xf numFmtId="0" fontId="15" fillId="2" borderId="31" xfId="0" applyFont="1" applyFill="1" applyBorder="1" applyAlignment="1" applyProtection="1">
      <alignment horizontal="left" vertical="center" wrapText="1" indent="1"/>
    </xf>
    <xf numFmtId="0" fontId="19" fillId="2" borderId="31" xfId="0" applyFont="1" applyFill="1" applyBorder="1" applyAlignment="1" applyProtection="1">
      <alignment horizontal="center" wrapText="1"/>
    </xf>
    <xf numFmtId="0" fontId="19" fillId="2" borderId="31" xfId="0" applyFont="1" applyFill="1" applyBorder="1" applyAlignment="1" applyProtection="1">
      <alignment horizontal="left" wrapText="1" indent="1"/>
    </xf>
    <xf numFmtId="1" fontId="2" fillId="0" borderId="6" xfId="0" quotePrefix="1" applyNumberFormat="1" applyFont="1" applyBorder="1" applyAlignment="1" applyProtection="1">
      <alignment horizontal="center" vertical="center"/>
    </xf>
    <xf numFmtId="166" fontId="2" fillId="0" borderId="41" xfId="0" applyNumberFormat="1" applyFont="1" applyBorder="1" applyAlignment="1" applyProtection="1">
      <alignment horizontal="right" vertical="center"/>
    </xf>
    <xf numFmtId="0" fontId="0" fillId="0" borderId="0" xfId="0" applyAlignment="1" applyProtection="1">
      <alignment vertical="center"/>
    </xf>
    <xf numFmtId="164" fontId="8" fillId="0" borderId="5" xfId="0" applyNumberFormat="1" applyFont="1" applyFill="1" applyBorder="1" applyAlignment="1" applyProtection="1">
      <alignment horizontal="left" vertical="center" wrapText="1" indent="1"/>
    </xf>
    <xf numFmtId="1" fontId="8" fillId="0" borderId="69" xfId="0" quotePrefix="1" applyNumberFormat="1" applyFont="1" applyBorder="1" applyAlignment="1" applyProtection="1">
      <alignment horizontal="center" vertical="center"/>
    </xf>
    <xf numFmtId="4" fontId="11" fillId="0" borderId="0" xfId="0" applyNumberFormat="1" applyFont="1" applyBorder="1" applyAlignment="1" applyProtection="1">
      <alignment horizontal="center" vertical="center"/>
      <protection locked="0"/>
    </xf>
    <xf numFmtId="0" fontId="2" fillId="0" borderId="32" xfId="0" applyFont="1" applyBorder="1" applyProtection="1"/>
    <xf numFmtId="0" fontId="2" fillId="0" borderId="33" xfId="0" applyFont="1" applyBorder="1" applyProtection="1"/>
    <xf numFmtId="0" fontId="2" fillId="0" borderId="33" xfId="0" applyFont="1" applyBorder="1" applyAlignment="1" applyProtection="1">
      <alignment horizontal="center"/>
    </xf>
    <xf numFmtId="4" fontId="2" fillId="0" borderId="33" xfId="0" applyNumberFormat="1" applyFont="1" applyBorder="1" applyAlignment="1" applyProtection="1">
      <alignment horizontal="right"/>
    </xf>
    <xf numFmtId="0" fontId="2" fillId="0" borderId="34" xfId="0" applyFont="1" applyBorder="1" applyProtection="1"/>
    <xf numFmtId="164" fontId="4" fillId="0" borderId="35" xfId="3" applyFont="1" applyBorder="1" applyAlignment="1" applyProtection="1">
      <alignment wrapText="1"/>
    </xf>
    <xf numFmtId="0" fontId="7" fillId="0" borderId="6" xfId="0" applyFont="1" applyBorder="1" applyAlignment="1" applyProtection="1">
      <alignment horizontal="left" indent="1"/>
    </xf>
    <xf numFmtId="0" fontId="5" fillId="0" borderId="0" xfId="0" applyFont="1" applyAlignment="1" applyProtection="1">
      <alignment vertical="center"/>
    </xf>
    <xf numFmtId="164" fontId="4" fillId="0" borderId="0" xfId="3" applyFont="1" applyAlignment="1" applyProtection="1">
      <alignment horizontal="center" wrapText="1"/>
    </xf>
    <xf numFmtId="164" fontId="4" fillId="0" borderId="35" xfId="3" applyFont="1" applyBorder="1" applyAlignment="1" applyProtection="1">
      <alignment horizontal="right" wrapText="1"/>
    </xf>
    <xf numFmtId="164" fontId="7" fillId="0" borderId="71" xfId="0" applyNumberFormat="1" applyFont="1" applyBorder="1" applyAlignment="1" applyProtection="1">
      <alignment horizontal="center" vertical="center"/>
    </xf>
    <xf numFmtId="0" fontId="4" fillId="2" borderId="71" xfId="0" applyFont="1" applyFill="1" applyBorder="1" applyAlignment="1" applyProtection="1">
      <alignment horizontal="left" wrapText="1" indent="1"/>
    </xf>
    <xf numFmtId="0" fontId="8" fillId="0" borderId="71" xfId="0" applyFont="1" applyBorder="1" applyAlignment="1" applyProtection="1">
      <alignment vertical="center"/>
    </xf>
    <xf numFmtId="0" fontId="8" fillId="0" borderId="71" xfId="0" applyFont="1" applyBorder="1" applyAlignment="1" applyProtection="1">
      <alignment horizontal="center" vertical="center"/>
    </xf>
    <xf numFmtId="0" fontId="8" fillId="0" borderId="73" xfId="0" applyFont="1" applyBorder="1" applyAlignment="1" applyProtection="1">
      <alignment horizontal="left" vertical="center" wrapText="1" indent="1"/>
    </xf>
    <xf numFmtId="164" fontId="7" fillId="0" borderId="6" xfId="0" applyNumberFormat="1" applyFont="1" applyBorder="1" applyAlignment="1" applyProtection="1">
      <alignment horizontal="center" vertical="center"/>
    </xf>
    <xf numFmtId="164" fontId="7" fillId="0" borderId="74" xfId="0" applyNumberFormat="1" applyFont="1" applyBorder="1" applyAlignment="1" applyProtection="1">
      <alignment horizontal="center" vertical="center"/>
    </xf>
    <xf numFmtId="3" fontId="2" fillId="0" borderId="74" xfId="0" applyNumberFormat="1" applyFont="1" applyBorder="1" applyAlignment="1" applyProtection="1">
      <alignment horizontal="center" vertical="top"/>
    </xf>
    <xf numFmtId="0" fontId="8" fillId="0" borderId="74" xfId="0" applyFont="1" applyBorder="1" applyAlignment="1" applyProtection="1">
      <alignment horizontal="left" vertical="center" wrapText="1" indent="1"/>
    </xf>
    <xf numFmtId="3" fontId="8" fillId="0" borderId="74" xfId="0" applyNumberFormat="1" applyFont="1" applyBorder="1" applyAlignment="1" applyProtection="1">
      <alignment horizontal="center" vertical="center"/>
    </xf>
    <xf numFmtId="164" fontId="2" fillId="0" borderId="74" xfId="0" applyNumberFormat="1" applyFont="1" applyFill="1" applyBorder="1" applyAlignment="1" applyProtection="1">
      <alignment horizontal="left" vertical="center" wrapText="1" indent="1"/>
    </xf>
    <xf numFmtId="164" fontId="8" fillId="0" borderId="74" xfId="0" applyNumberFormat="1" applyFont="1" applyFill="1" applyBorder="1" applyAlignment="1" applyProtection="1">
      <alignment horizontal="left" vertical="center" wrapText="1" indent="1"/>
    </xf>
    <xf numFmtId="3" fontId="8" fillId="0" borderId="74" xfId="0" applyNumberFormat="1" applyFont="1" applyFill="1" applyBorder="1" applyAlignment="1" applyProtection="1">
      <alignment horizontal="center" vertical="center"/>
    </xf>
    <xf numFmtId="2" fontId="8" fillId="0" borderId="74" xfId="0" applyNumberFormat="1" applyFont="1" applyFill="1" applyBorder="1" applyAlignment="1" applyProtection="1">
      <alignment horizontal="center" vertical="center"/>
    </xf>
    <xf numFmtId="0" fontId="8" fillId="0" borderId="74" xfId="0" applyFont="1" applyFill="1" applyBorder="1" applyAlignment="1" applyProtection="1">
      <alignment horizontal="left" vertical="center" wrapText="1" indent="1"/>
    </xf>
    <xf numFmtId="3" fontId="2" fillId="0" borderId="74" xfId="0" applyNumberFormat="1" applyFont="1" applyFill="1" applyBorder="1" applyAlignment="1" applyProtection="1">
      <alignment horizontal="center" vertical="top"/>
    </xf>
    <xf numFmtId="167" fontId="2" fillId="0" borderId="6" xfId="0" quotePrefix="1" applyNumberFormat="1" applyFont="1" applyBorder="1" applyAlignment="1" applyProtection="1">
      <alignment horizontal="center" vertical="top"/>
    </xf>
    <xf numFmtId="0" fontId="2" fillId="0" borderId="74" xfId="0" applyFont="1" applyFill="1" applyBorder="1" applyAlignment="1" applyProtection="1">
      <alignment horizontal="right" vertical="top" wrapText="1" indent="1"/>
    </xf>
    <xf numFmtId="0" fontId="10" fillId="0" borderId="74" xfId="4" applyFont="1" applyFill="1" applyBorder="1" applyAlignment="1" applyProtection="1">
      <alignment horizontal="left" vertical="top" wrapText="1" indent="1"/>
    </xf>
    <xf numFmtId="2" fontId="2" fillId="0" borderId="74" xfId="0" applyNumberFormat="1" applyFont="1" applyBorder="1" applyAlignment="1" applyProtection="1">
      <alignment horizontal="center" vertical="top"/>
    </xf>
    <xf numFmtId="165" fontId="12" fillId="0" borderId="0" xfId="0" applyNumberFormat="1" applyFont="1" applyAlignment="1" applyProtection="1">
      <alignment horizontal="right" vertical="top"/>
    </xf>
    <xf numFmtId="0" fontId="13" fillId="0" borderId="45" xfId="0" applyFont="1" applyBorder="1" applyAlignment="1" applyProtection="1">
      <alignment horizontal="center" vertical="center"/>
    </xf>
    <xf numFmtId="165" fontId="18" fillId="2" borderId="50" xfId="0" applyNumberFormat="1" applyFont="1" applyFill="1" applyBorder="1" applyAlignment="1" applyProtection="1">
      <alignment horizontal="right" vertical="center"/>
    </xf>
    <xf numFmtId="0" fontId="7" fillId="2" borderId="0" xfId="0" applyFont="1" applyFill="1" applyProtection="1"/>
    <xf numFmtId="0" fontId="7" fillId="0" borderId="0" xfId="0" applyFont="1" applyFill="1" applyBorder="1" applyProtection="1"/>
    <xf numFmtId="0" fontId="7" fillId="0" borderId="0" xfId="0" applyFont="1" applyProtection="1"/>
    <xf numFmtId="0" fontId="18" fillId="0" borderId="0" xfId="0" applyFont="1" applyFill="1" applyBorder="1" applyAlignment="1" applyProtection="1">
      <alignment vertical="center"/>
    </xf>
    <xf numFmtId="0" fontId="2" fillId="2" borderId="72" xfId="0" quotePrefix="1" applyFont="1" applyFill="1" applyBorder="1" applyAlignment="1" applyProtection="1">
      <alignment horizontal="center" vertical="center"/>
    </xf>
    <xf numFmtId="0" fontId="2" fillId="2" borderId="60" xfId="0" applyFont="1" applyFill="1" applyBorder="1" applyAlignment="1" applyProtection="1">
      <alignment horizontal="center" vertical="center" wrapText="1"/>
    </xf>
    <xf numFmtId="1" fontId="14" fillId="0" borderId="72" xfId="0" quotePrefix="1" applyNumberFormat="1" applyFont="1" applyBorder="1" applyAlignment="1" applyProtection="1">
      <alignment horizontal="center" vertical="top"/>
    </xf>
    <xf numFmtId="0" fontId="36" fillId="2" borderId="60" xfId="0" applyFont="1" applyFill="1" applyBorder="1" applyAlignment="1" applyProtection="1">
      <alignment horizontal="left" wrapText="1" indent="1"/>
    </xf>
    <xf numFmtId="0" fontId="2" fillId="2" borderId="5" xfId="0" applyFont="1" applyFill="1" applyBorder="1" applyAlignment="1" applyProtection="1">
      <alignment horizontal="center" vertical="center" wrapText="1"/>
    </xf>
    <xf numFmtId="3" fontId="2" fillId="0" borderId="31" xfId="0" applyNumberFormat="1" applyFont="1" applyBorder="1" applyAlignment="1" applyProtection="1">
      <alignment horizontal="center" vertical="top"/>
    </xf>
    <xf numFmtId="0" fontId="2" fillId="0" borderId="31" xfId="0" applyFont="1" applyBorder="1" applyAlignment="1" applyProtection="1">
      <alignment horizontal="left" vertical="center" wrapText="1" indent="1"/>
    </xf>
    <xf numFmtId="0" fontId="2" fillId="2" borderId="60" xfId="4" applyFont="1" applyFill="1" applyBorder="1" applyAlignment="1" applyProtection="1">
      <alignment horizontal="center" vertical="center" wrapText="1"/>
    </xf>
    <xf numFmtId="0" fontId="8" fillId="0" borderId="31" xfId="0" applyFont="1" applyFill="1" applyBorder="1" applyAlignment="1" applyProtection="1">
      <alignment horizontal="left" vertical="center" wrapText="1" indent="1"/>
    </xf>
    <xf numFmtId="3" fontId="8" fillId="0" borderId="31" xfId="0" applyNumberFormat="1" applyFont="1" applyBorder="1" applyAlignment="1" applyProtection="1">
      <alignment horizontal="center" vertical="center"/>
    </xf>
    <xf numFmtId="1" fontId="2" fillId="0" borderId="72" xfId="0" quotePrefix="1" applyNumberFormat="1" applyFont="1" applyBorder="1" applyAlignment="1" applyProtection="1">
      <alignment horizontal="center" vertical="top"/>
    </xf>
    <xf numFmtId="0" fontId="2" fillId="2" borderId="4" xfId="4" applyFont="1" applyFill="1" applyBorder="1" applyAlignment="1" applyProtection="1">
      <alignment horizontal="left" vertical="top" wrapText="1" indent="1"/>
    </xf>
    <xf numFmtId="164" fontId="10" fillId="0" borderId="5" xfId="0" applyNumberFormat="1" applyFont="1" applyBorder="1" applyAlignment="1" applyProtection="1">
      <alignment horizontal="left" vertical="center" wrapText="1" indent="1"/>
    </xf>
    <xf numFmtId="0" fontId="2" fillId="0" borderId="42" xfId="0" applyFont="1" applyBorder="1" applyAlignment="1" applyProtection="1">
      <alignment horizontal="left" vertical="center" wrapText="1" indent="1"/>
    </xf>
    <xf numFmtId="3" fontId="2" fillId="0" borderId="19" xfId="0" applyNumberFormat="1" applyFont="1" applyBorder="1" applyAlignment="1" applyProtection="1">
      <alignment horizontal="center" vertical="center" wrapText="1"/>
    </xf>
    <xf numFmtId="0" fontId="7" fillId="0" borderId="32" xfId="0" applyFont="1" applyBorder="1" applyProtection="1"/>
    <xf numFmtId="0" fontId="7" fillId="0" borderId="33" xfId="0" applyFont="1" applyBorder="1" applyProtection="1"/>
    <xf numFmtId="0" fontId="7" fillId="0" borderId="34" xfId="0" applyFont="1" applyBorder="1" applyProtection="1"/>
    <xf numFmtId="0" fontId="7" fillId="0" borderId="6" xfId="0" applyFont="1" applyBorder="1" applyAlignment="1" applyProtection="1">
      <alignment horizontal="left" vertical="center" indent="1"/>
    </xf>
    <xf numFmtId="0" fontId="7" fillId="0" borderId="0" xfId="0" applyFont="1" applyAlignment="1" applyProtection="1">
      <alignment vertical="center"/>
    </xf>
    <xf numFmtId="0" fontId="7" fillId="0" borderId="35" xfId="0" applyFont="1" applyBorder="1" applyAlignment="1" applyProtection="1">
      <alignment vertical="center"/>
    </xf>
    <xf numFmtId="0" fontId="4" fillId="0" borderId="0" xfId="0" applyFont="1" applyProtection="1"/>
    <xf numFmtId="0" fontId="4" fillId="0" borderId="35" xfId="0" applyFont="1" applyBorder="1" applyProtection="1"/>
    <xf numFmtId="164" fontId="7" fillId="0" borderId="64" xfId="0" applyNumberFormat="1" applyFont="1" applyBorder="1" applyAlignment="1" applyProtection="1">
      <alignment horizontal="center" vertical="center"/>
    </xf>
    <xf numFmtId="164" fontId="4" fillId="0" borderId="72" xfId="0" applyNumberFormat="1" applyFont="1" applyBorder="1" applyAlignment="1" applyProtection="1">
      <alignment horizontal="center" vertical="center"/>
    </xf>
    <xf numFmtId="164" fontId="4" fillId="0" borderId="60" xfId="0" applyNumberFormat="1" applyFont="1" applyBorder="1" applyAlignment="1" applyProtection="1">
      <alignment horizontal="center" vertical="center"/>
    </xf>
    <xf numFmtId="164" fontId="4" fillId="0" borderId="74" xfId="0" applyNumberFormat="1" applyFont="1" applyBorder="1" applyAlignment="1" applyProtection="1">
      <alignment horizontal="center" vertical="center"/>
    </xf>
    <xf numFmtId="0" fontId="19" fillId="0" borderId="72" xfId="0" applyFont="1" applyBorder="1" applyProtection="1"/>
    <xf numFmtId="0" fontId="4" fillId="2" borderId="60" xfId="0" applyFont="1" applyFill="1" applyBorder="1" applyAlignment="1" applyProtection="1">
      <alignment horizontal="left" indent="1"/>
    </xf>
    <xf numFmtId="0" fontId="19" fillId="0" borderId="74" xfId="0" applyFont="1" applyBorder="1" applyAlignment="1" applyProtection="1">
      <alignment vertical="center"/>
    </xf>
    <xf numFmtId="165" fontId="19" fillId="0" borderId="74" xfId="0" applyNumberFormat="1" applyFont="1" applyBorder="1" applyAlignment="1" applyProtection="1">
      <alignment horizontal="center" vertical="center"/>
    </xf>
    <xf numFmtId="1" fontId="19" fillId="0" borderId="72" xfId="0" quotePrefix="1" applyNumberFormat="1" applyFont="1" applyBorder="1" applyAlignment="1" applyProtection="1">
      <alignment horizontal="center" vertical="center"/>
    </xf>
    <xf numFmtId="0" fontId="28" fillId="0" borderId="42" xfId="0" applyFont="1" applyBorder="1" applyAlignment="1" applyProtection="1">
      <alignment horizontal="left" vertical="center" wrapText="1" indent="1"/>
    </xf>
    <xf numFmtId="165" fontId="2" fillId="2" borderId="74" xfId="0" applyNumberFormat="1" applyFont="1" applyFill="1" applyBorder="1" applyAlignment="1" applyProtection="1">
      <alignment horizontal="center"/>
    </xf>
    <xf numFmtId="1" fontId="2" fillId="0" borderId="72" xfId="0" quotePrefix="1" applyNumberFormat="1" applyFont="1" applyBorder="1" applyAlignment="1" applyProtection="1">
      <alignment horizontal="center" vertical="center"/>
    </xf>
    <xf numFmtId="0" fontId="2" fillId="0" borderId="42" xfId="0" applyFont="1" applyBorder="1" applyAlignment="1" applyProtection="1">
      <alignment horizontal="left" vertical="center" wrapText="1" indent="2"/>
    </xf>
    <xf numFmtId="0" fontId="22" fillId="0" borderId="32"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4" fillId="0" borderId="6" xfId="0" applyFont="1" applyBorder="1" applyAlignment="1" applyProtection="1">
      <alignment horizontal="left" vertical="center"/>
    </xf>
    <xf numFmtId="0" fontId="24" fillId="6" borderId="35" xfId="0" applyFont="1" applyFill="1" applyBorder="1" applyAlignment="1" applyProtection="1">
      <alignment horizontal="center" vertical="center" wrapText="1"/>
      <protection locked="0"/>
    </xf>
    <xf numFmtId="164" fontId="15" fillId="0" borderId="52" xfId="0" quotePrefix="1" applyNumberFormat="1" applyFont="1" applyBorder="1" applyAlignment="1">
      <alignment horizontal="center" vertical="center" wrapText="1"/>
    </xf>
    <xf numFmtId="164" fontId="15" fillId="0" borderId="40" xfId="0" quotePrefix="1" applyNumberFormat="1" applyFont="1" applyBorder="1" applyAlignment="1">
      <alignment horizontal="center" vertical="center" wrapText="1"/>
    </xf>
    <xf numFmtId="164" fontId="15" fillId="0" borderId="54" xfId="0" quotePrefix="1" applyNumberFormat="1" applyFont="1" applyBorder="1" applyAlignment="1">
      <alignment horizontal="center" vertical="center" wrapText="1"/>
    </xf>
    <xf numFmtId="164" fontId="15" fillId="0" borderId="33" xfId="0" applyNumberFormat="1" applyFont="1" applyBorder="1" applyAlignment="1">
      <alignment horizontal="center" vertical="center"/>
    </xf>
    <xf numFmtId="164" fontId="15" fillId="0" borderId="30" xfId="0" applyNumberFormat="1" applyFont="1" applyBorder="1" applyAlignment="1">
      <alignment horizontal="center" vertical="center"/>
    </xf>
    <xf numFmtId="164" fontId="15" fillId="0" borderId="0" xfId="0" applyNumberFormat="1" applyFont="1" applyAlignment="1">
      <alignment horizontal="center" vertical="center"/>
    </xf>
    <xf numFmtId="164" fontId="15" fillId="0" borderId="5" xfId="0" applyNumberFormat="1" applyFont="1" applyBorder="1" applyAlignment="1">
      <alignment horizontal="center" vertical="center"/>
    </xf>
    <xf numFmtId="164" fontId="15" fillId="0" borderId="28" xfId="0" applyNumberFormat="1" applyFont="1" applyBorder="1" applyAlignment="1">
      <alignment horizontal="center" vertical="center"/>
    </xf>
    <xf numFmtId="164" fontId="15" fillId="0" borderId="56" xfId="0" applyNumberFormat="1" applyFont="1" applyBorder="1" applyAlignment="1">
      <alignment horizontal="center" vertical="center"/>
    </xf>
    <xf numFmtId="4" fontId="15" fillId="0" borderId="53" xfId="0" applyNumberFormat="1" applyFont="1" applyBorder="1" applyAlignment="1">
      <alignment horizontal="center" vertical="center"/>
    </xf>
    <xf numFmtId="4" fontId="15" fillId="0" borderId="34" xfId="0" applyNumberFormat="1" applyFont="1" applyBorder="1" applyAlignment="1">
      <alignment horizontal="center" vertical="center"/>
    </xf>
    <xf numFmtId="4" fontId="15" fillId="0" borderId="4" xfId="0" applyNumberFormat="1" applyFont="1" applyBorder="1" applyAlignment="1">
      <alignment horizontal="center" vertical="center"/>
    </xf>
    <xf numFmtId="4" fontId="15" fillId="0" borderId="35" xfId="0" applyNumberFormat="1" applyFont="1" applyBorder="1" applyAlignment="1">
      <alignment horizontal="center" vertical="center"/>
    </xf>
    <xf numFmtId="4" fontId="15" fillId="0" borderId="55" xfId="0" applyNumberFormat="1" applyFont="1" applyBorder="1" applyAlignment="1">
      <alignment horizontal="center" vertical="center"/>
    </xf>
    <xf numFmtId="4" fontId="15" fillId="0" borderId="57" xfId="0" applyNumberFormat="1" applyFont="1" applyBorder="1" applyAlignment="1">
      <alignment horizontal="center" vertical="center"/>
    </xf>
    <xf numFmtId="0" fontId="15" fillId="0" borderId="0" xfId="0" applyFont="1" applyFill="1" applyAlignment="1">
      <alignment horizontal="left" wrapText="1"/>
    </xf>
    <xf numFmtId="0" fontId="7" fillId="0" borderId="6" xfId="0" applyFont="1" applyFill="1" applyBorder="1" applyAlignment="1" applyProtection="1">
      <alignment horizontal="left" wrapText="1" indent="1"/>
    </xf>
    <xf numFmtId="0" fontId="7" fillId="0" borderId="0" xfId="0" applyFont="1" applyFill="1" applyAlignment="1" applyProtection="1">
      <alignment horizontal="left" wrapText="1" indent="1"/>
    </xf>
    <xf numFmtId="164" fontId="7" fillId="0" borderId="13" xfId="0" applyNumberFormat="1" applyFont="1" applyBorder="1" applyAlignment="1" applyProtection="1">
      <alignment horizontal="center" vertical="center" wrapText="1"/>
    </xf>
    <xf numFmtId="164" fontId="7" fillId="0" borderId="18" xfId="0" applyNumberFormat="1" applyFont="1" applyBorder="1" applyAlignment="1" applyProtection="1">
      <alignment horizontal="center" vertical="center" wrapText="1"/>
    </xf>
    <xf numFmtId="164" fontId="7" fillId="0" borderId="11" xfId="0" applyNumberFormat="1" applyFont="1" applyBorder="1" applyAlignment="1" applyProtection="1">
      <alignment horizontal="center" vertical="center"/>
    </xf>
    <xf numFmtId="164" fontId="7" fillId="0" borderId="16" xfId="0" applyNumberFormat="1" applyFont="1" applyBorder="1" applyAlignment="1" applyProtection="1">
      <alignment horizontal="center" vertical="center"/>
    </xf>
    <xf numFmtId="164" fontId="7" fillId="0" borderId="61" xfId="0" applyNumberFormat="1" applyFont="1" applyBorder="1" applyAlignment="1" applyProtection="1">
      <alignment horizontal="center" vertical="center"/>
    </xf>
    <xf numFmtId="164" fontId="7" fillId="0" borderId="62" xfId="0" applyNumberFormat="1" applyFont="1" applyBorder="1" applyAlignment="1" applyProtection="1">
      <alignment horizontal="center" vertical="center"/>
    </xf>
    <xf numFmtId="164" fontId="7" fillId="0" borderId="10" xfId="0" applyNumberFormat="1" applyFont="1" applyBorder="1" applyAlignment="1" applyProtection="1">
      <alignment horizontal="center" vertical="center"/>
    </xf>
    <xf numFmtId="164" fontId="7" fillId="0" borderId="15" xfId="0" applyNumberFormat="1" applyFont="1" applyBorder="1" applyAlignment="1" applyProtection="1">
      <alignment horizontal="center" vertical="center"/>
    </xf>
    <xf numFmtId="4" fontId="7" fillId="0" borderId="12" xfId="0" applyNumberFormat="1" applyFont="1" applyBorder="1" applyAlignment="1" applyProtection="1">
      <alignment horizontal="center" vertical="center"/>
    </xf>
    <xf numFmtId="4" fontId="7" fillId="0" borderId="17" xfId="0" applyNumberFormat="1" applyFont="1" applyBorder="1" applyAlignment="1" applyProtection="1">
      <alignment horizontal="center" vertical="center"/>
    </xf>
    <xf numFmtId="164" fontId="7" fillId="0" borderId="66" xfId="0" applyNumberFormat="1" applyFont="1" applyBorder="1" applyAlignment="1" applyProtection="1">
      <alignment horizontal="center" vertical="center" wrapText="1"/>
    </xf>
    <xf numFmtId="164" fontId="7" fillId="0" borderId="68" xfId="0" applyNumberFormat="1" applyFont="1" applyBorder="1" applyAlignment="1" applyProtection="1">
      <alignment horizontal="center" vertical="center" wrapText="1"/>
    </xf>
    <xf numFmtId="164" fontId="7" fillId="0" borderId="65" xfId="0" applyNumberFormat="1" applyFont="1" applyBorder="1" applyAlignment="1" applyProtection="1">
      <alignment horizontal="center" vertical="center"/>
    </xf>
    <xf numFmtId="164" fontId="7" fillId="0" borderId="67" xfId="0" applyNumberFormat="1" applyFont="1" applyBorder="1" applyAlignment="1" applyProtection="1">
      <alignment horizontal="center" vertical="center"/>
    </xf>
    <xf numFmtId="164" fontId="7" fillId="0" borderId="9" xfId="0" applyNumberFormat="1" applyFont="1" applyBorder="1" applyAlignment="1" applyProtection="1">
      <alignment horizontal="center" vertical="center"/>
    </xf>
    <xf numFmtId="164" fontId="7" fillId="0" borderId="14" xfId="0" applyNumberFormat="1" applyFont="1" applyBorder="1" applyAlignment="1" applyProtection="1">
      <alignment horizontal="center" vertical="center"/>
    </xf>
    <xf numFmtId="0" fontId="18" fillId="0" borderId="75" xfId="0" applyFont="1" applyBorder="1" applyAlignment="1" applyProtection="1">
      <alignment horizontal="right" vertical="center"/>
    </xf>
    <xf numFmtId="0" fontId="18" fillId="0" borderId="76" xfId="0" applyFont="1" applyBorder="1" applyAlignment="1" applyProtection="1">
      <alignment horizontal="right" vertical="center"/>
    </xf>
    <xf numFmtId="0" fontId="18" fillId="0" borderId="77" xfId="0" applyFont="1" applyBorder="1" applyAlignment="1" applyProtection="1">
      <alignment horizontal="right" vertical="center"/>
    </xf>
    <xf numFmtId="0" fontId="7" fillId="0" borderId="6" xfId="0" quotePrefix="1" applyFont="1" applyBorder="1" applyAlignment="1" applyProtection="1">
      <alignment horizontal="left" wrapText="1" indent="1"/>
    </xf>
    <xf numFmtId="0" fontId="7" fillId="0" borderId="0" xfId="0" applyFont="1" applyAlignment="1" applyProtection="1">
      <alignment horizontal="left" wrapText="1" indent="1"/>
    </xf>
  </cellXfs>
  <cellStyles count="12">
    <cellStyle name="Comma" xfId="1" builtinId="3"/>
    <cellStyle name="Comma 2 2 26" xfId="5" xr:uid="{B60B1F61-965B-42EF-9D1D-8D4BDC7EC88C}"/>
    <cellStyle name="Comma 2 5" xfId="7" xr:uid="{EE2C063D-EBC5-4167-97B1-9BF5F2FC00A1}"/>
    <cellStyle name="Comma 2 7 7" xfId="9" xr:uid="{8896BE2A-DB46-4668-AC50-91D086D8C87E}"/>
    <cellStyle name="Comma 74" xfId="6" xr:uid="{9900097A-28C1-4678-802C-C5113C3F5A37}"/>
    <cellStyle name="Comma_5.1.2 Activity Schedule" xfId="8" xr:uid="{97C7B757-53C8-4034-BD78-C09E3677634A}"/>
    <cellStyle name="Currency" xfId="2" builtinId="4"/>
    <cellStyle name="Normal" xfId="0" builtinId="0"/>
    <cellStyle name="Normal 45" xfId="4" xr:uid="{017C9075-9FDB-4518-8340-4D01AC71A1D6}"/>
    <cellStyle name="Normal_BILL2F~1" xfId="3" xr:uid="{DED6259B-A6F3-45B3-ACBF-30BFBCCA42AA}"/>
    <cellStyle name="Normal_C3-b+c" xfId="10" xr:uid="{9276B79F-0206-4406-8C90-047E2D57934B}"/>
    <cellStyle name="Normal_C4" xfId="11" xr:uid="{56C4EBDB-2647-4666-BD11-F164C227C0F6}"/>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2247900</xdr:colOff>
      <xdr:row>1</xdr:row>
      <xdr:rowOff>114299</xdr:rowOff>
    </xdr:from>
    <xdr:to>
      <xdr:col>6</xdr:col>
      <xdr:colOff>961453</xdr:colOff>
      <xdr:row>7</xdr:row>
      <xdr:rowOff>57150</xdr:rowOff>
    </xdr:to>
    <xdr:pic>
      <xdr:nvPicPr>
        <xdr:cNvPr id="3" name="Picture 2">
          <a:extLst>
            <a:ext uri="{FF2B5EF4-FFF2-40B4-BE49-F238E27FC236}">
              <a16:creationId xmlns:a16="http://schemas.microsoft.com/office/drawing/2014/main" id="{38030E5C-8281-4095-8154-05BCFF01C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8025" y="285749"/>
          <a:ext cx="2037778" cy="91440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13</xdr:row>
      <xdr:rowOff>30940</xdr:rowOff>
    </xdr:to>
    <xdr:pic>
      <xdr:nvPicPr>
        <xdr:cNvPr id="2" name="Picture 1">
          <a:extLst>
            <a:ext uri="{FF2B5EF4-FFF2-40B4-BE49-F238E27FC236}">
              <a16:creationId xmlns:a16="http://schemas.microsoft.com/office/drawing/2014/main" id="{69EAA303-06CB-449A-9B07-FF59F38E98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669240"/>
        </a:xfrm>
        <a:prstGeom prst="rect">
          <a:avLst/>
        </a:prstGeom>
      </xdr:spPr>
    </xdr:pic>
    <xdr:clientData/>
  </xdr:twoCellAnchor>
  <xdr:twoCellAnchor editAs="oneCell">
    <xdr:from>
      <xdr:col>2</xdr:col>
      <xdr:colOff>0</xdr:colOff>
      <xdr:row>1</xdr:row>
      <xdr:rowOff>0</xdr:rowOff>
    </xdr:from>
    <xdr:to>
      <xdr:col>2</xdr:col>
      <xdr:colOff>4083</xdr:colOff>
      <xdr:row>15</xdr:row>
      <xdr:rowOff>5994</xdr:rowOff>
    </xdr:to>
    <xdr:pic>
      <xdr:nvPicPr>
        <xdr:cNvPr id="3" name="Picture 2">
          <a:extLst>
            <a:ext uri="{FF2B5EF4-FFF2-40B4-BE49-F238E27FC236}">
              <a16:creationId xmlns:a16="http://schemas.microsoft.com/office/drawing/2014/main" id="{95918A87-EA45-46C7-829E-78B5CC8FB7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2011006"/>
        </a:xfrm>
        <a:prstGeom prst="rect">
          <a:avLst/>
        </a:prstGeom>
      </xdr:spPr>
    </xdr:pic>
    <xdr:clientData/>
  </xdr:twoCellAnchor>
  <xdr:twoCellAnchor editAs="oneCell">
    <xdr:from>
      <xdr:col>5</xdr:col>
      <xdr:colOff>981075</xdr:colOff>
      <xdr:row>1</xdr:row>
      <xdr:rowOff>76842</xdr:rowOff>
    </xdr:from>
    <xdr:to>
      <xdr:col>6</xdr:col>
      <xdr:colOff>1402556</xdr:colOff>
      <xdr:row>4</xdr:row>
      <xdr:rowOff>105539</xdr:rowOff>
    </xdr:to>
    <xdr:pic>
      <xdr:nvPicPr>
        <xdr:cNvPr id="4" name="Picture 3">
          <a:extLst>
            <a:ext uri="{FF2B5EF4-FFF2-40B4-BE49-F238E27FC236}">
              <a16:creationId xmlns:a16="http://schemas.microsoft.com/office/drawing/2014/main" id="{9998156A-77E5-4467-BF5A-2FFFBBC8D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314967"/>
          <a:ext cx="1793081" cy="5144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21</xdr:row>
      <xdr:rowOff>4482</xdr:rowOff>
    </xdr:to>
    <xdr:pic>
      <xdr:nvPicPr>
        <xdr:cNvPr id="2" name="Picture 1">
          <a:extLst>
            <a:ext uri="{FF2B5EF4-FFF2-40B4-BE49-F238E27FC236}">
              <a16:creationId xmlns:a16="http://schemas.microsoft.com/office/drawing/2014/main" id="{6A39F15E-3E67-4141-BBA1-BC161E31F1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3643032"/>
        </a:xfrm>
        <a:prstGeom prst="rect">
          <a:avLst/>
        </a:prstGeom>
      </xdr:spPr>
    </xdr:pic>
    <xdr:clientData/>
  </xdr:twoCellAnchor>
  <xdr:twoCellAnchor editAs="oneCell">
    <xdr:from>
      <xdr:col>2</xdr:col>
      <xdr:colOff>0</xdr:colOff>
      <xdr:row>1</xdr:row>
      <xdr:rowOff>0</xdr:rowOff>
    </xdr:from>
    <xdr:to>
      <xdr:col>2</xdr:col>
      <xdr:colOff>4083</xdr:colOff>
      <xdr:row>24</xdr:row>
      <xdr:rowOff>194907</xdr:rowOff>
    </xdr:to>
    <xdr:pic>
      <xdr:nvPicPr>
        <xdr:cNvPr id="3" name="Picture 2">
          <a:extLst>
            <a:ext uri="{FF2B5EF4-FFF2-40B4-BE49-F238E27FC236}">
              <a16:creationId xmlns:a16="http://schemas.microsoft.com/office/drawing/2014/main" id="{7A19BECB-75F6-40CC-9ED6-FC952EEACA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4462107"/>
        </a:xfrm>
        <a:prstGeom prst="rect">
          <a:avLst/>
        </a:prstGeom>
      </xdr:spPr>
    </xdr:pic>
    <xdr:clientData/>
  </xdr:twoCellAnchor>
  <xdr:twoCellAnchor editAs="oneCell">
    <xdr:from>
      <xdr:col>5</xdr:col>
      <xdr:colOff>1323975</xdr:colOff>
      <xdr:row>1</xdr:row>
      <xdr:rowOff>92485</xdr:rowOff>
    </xdr:from>
    <xdr:to>
      <xdr:col>6</xdr:col>
      <xdr:colOff>1381125</xdr:colOff>
      <xdr:row>4</xdr:row>
      <xdr:rowOff>66676</xdr:rowOff>
    </xdr:to>
    <xdr:pic>
      <xdr:nvPicPr>
        <xdr:cNvPr id="4" name="Picture 3">
          <a:extLst>
            <a:ext uri="{FF2B5EF4-FFF2-40B4-BE49-F238E27FC236}">
              <a16:creationId xmlns:a16="http://schemas.microsoft.com/office/drawing/2014/main" id="{0CF52DAF-2C75-49AC-BB81-D46804B025B0}"/>
            </a:ext>
          </a:extLst>
        </xdr:cNvPr>
        <xdr:cNvPicPr>
          <a:picLocks noChangeAspect="1"/>
        </xdr:cNvPicPr>
      </xdr:nvPicPr>
      <xdr:blipFill>
        <a:blip xmlns:r="http://schemas.openxmlformats.org/officeDocument/2006/relationships" r:embed="rId2"/>
        <a:stretch>
          <a:fillRect/>
        </a:stretch>
      </xdr:blipFill>
      <xdr:spPr>
        <a:xfrm>
          <a:off x="7781925" y="330610"/>
          <a:ext cx="1428750" cy="459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5693834</xdr:colOff>
      <xdr:row>1</xdr:row>
      <xdr:rowOff>95251</xdr:rowOff>
    </xdr:from>
    <xdr:to>
      <xdr:col>2</xdr:col>
      <xdr:colOff>7022349</xdr:colOff>
      <xdr:row>4</xdr:row>
      <xdr:rowOff>133350</xdr:rowOff>
    </xdr:to>
    <xdr:pic>
      <xdr:nvPicPr>
        <xdr:cNvPr id="2" name="Picture 1">
          <a:extLst>
            <a:ext uri="{FF2B5EF4-FFF2-40B4-BE49-F238E27FC236}">
              <a16:creationId xmlns:a16="http://schemas.microsoft.com/office/drawing/2014/main" id="{87332E59-8FCB-4D07-A8A7-4BADB24C9958}"/>
            </a:ext>
          </a:extLst>
        </xdr:cNvPr>
        <xdr:cNvPicPr>
          <a:picLocks noChangeAspect="1"/>
        </xdr:cNvPicPr>
      </xdr:nvPicPr>
      <xdr:blipFill>
        <a:blip xmlns:r="http://schemas.openxmlformats.org/officeDocument/2006/relationships" r:embed="rId1"/>
        <a:stretch>
          <a:fillRect/>
        </a:stretch>
      </xdr:blipFill>
      <xdr:spPr>
        <a:xfrm>
          <a:off x="6389159" y="266701"/>
          <a:ext cx="1328515"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5543550</xdr:colOff>
      <xdr:row>2</xdr:row>
      <xdr:rowOff>0</xdr:rowOff>
    </xdr:from>
    <xdr:to>
      <xdr:col>2</xdr:col>
      <xdr:colOff>7256</xdr:colOff>
      <xdr:row>9</xdr:row>
      <xdr:rowOff>64710</xdr:rowOff>
    </xdr:to>
    <xdr:pic>
      <xdr:nvPicPr>
        <xdr:cNvPr id="2" name="Picture 1">
          <a:extLst>
            <a:ext uri="{FF2B5EF4-FFF2-40B4-BE49-F238E27FC236}">
              <a16:creationId xmlns:a16="http://schemas.microsoft.com/office/drawing/2014/main" id="{682E8BDB-337B-4FBC-84F4-D012DF1B03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533400"/>
          <a:ext cx="7256" cy="1090332"/>
        </a:xfrm>
        <a:prstGeom prst="rect">
          <a:avLst/>
        </a:prstGeom>
      </xdr:spPr>
    </xdr:pic>
    <xdr:clientData/>
  </xdr:twoCellAnchor>
  <xdr:twoCellAnchor editAs="oneCell">
    <xdr:from>
      <xdr:col>2</xdr:col>
      <xdr:colOff>0</xdr:colOff>
      <xdr:row>1</xdr:row>
      <xdr:rowOff>0</xdr:rowOff>
    </xdr:from>
    <xdr:to>
      <xdr:col>2</xdr:col>
      <xdr:colOff>4083</xdr:colOff>
      <xdr:row>9</xdr:row>
      <xdr:rowOff>111201</xdr:rowOff>
    </xdr:to>
    <xdr:pic>
      <xdr:nvPicPr>
        <xdr:cNvPr id="3" name="Picture 2">
          <a:extLst>
            <a:ext uri="{FF2B5EF4-FFF2-40B4-BE49-F238E27FC236}">
              <a16:creationId xmlns:a16="http://schemas.microsoft.com/office/drawing/2014/main" id="{17E759D3-F4C4-4832-8F31-B82A8B6F09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312" t="29809" r="22849" b="25269"/>
        <a:stretch/>
      </xdr:blipFill>
      <xdr:spPr>
        <a:xfrm>
          <a:off x="657225" y="238125"/>
          <a:ext cx="4083" cy="1359073"/>
        </a:xfrm>
        <a:prstGeom prst="rect">
          <a:avLst/>
        </a:prstGeom>
      </xdr:spPr>
    </xdr:pic>
    <xdr:clientData/>
  </xdr:twoCellAnchor>
  <xdr:twoCellAnchor editAs="oneCell">
    <xdr:from>
      <xdr:col>5</xdr:col>
      <xdr:colOff>978477</xdr:colOff>
      <xdr:row>1</xdr:row>
      <xdr:rowOff>98271</xdr:rowOff>
    </xdr:from>
    <xdr:to>
      <xdr:col>6</xdr:col>
      <xdr:colOff>1411431</xdr:colOff>
      <xdr:row>4</xdr:row>
      <xdr:rowOff>69272</xdr:rowOff>
    </xdr:to>
    <xdr:pic>
      <xdr:nvPicPr>
        <xdr:cNvPr id="5" name="Picture 4">
          <a:extLst>
            <a:ext uri="{FF2B5EF4-FFF2-40B4-BE49-F238E27FC236}">
              <a16:creationId xmlns:a16="http://schemas.microsoft.com/office/drawing/2014/main" id="{731730C1-17ED-42DD-93BF-DFBFFD915E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3522" y="340726"/>
          <a:ext cx="1801091" cy="5944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233795</xdr:colOff>
      <xdr:row>0</xdr:row>
      <xdr:rowOff>138546</xdr:rowOff>
    </xdr:from>
    <xdr:to>
      <xdr:col>6</xdr:col>
      <xdr:colOff>1144159</xdr:colOff>
      <xdr:row>3</xdr:row>
      <xdr:rowOff>104777</xdr:rowOff>
    </xdr:to>
    <xdr:pic>
      <xdr:nvPicPr>
        <xdr:cNvPr id="3" name="Picture 2">
          <a:extLst>
            <a:ext uri="{FF2B5EF4-FFF2-40B4-BE49-F238E27FC236}">
              <a16:creationId xmlns:a16="http://schemas.microsoft.com/office/drawing/2014/main" id="{44D182E1-8B50-4C97-88D2-700D717A96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4045" y="138546"/>
          <a:ext cx="1828228" cy="58102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247650</xdr:colOff>
      <xdr:row>0</xdr:row>
      <xdr:rowOff>57150</xdr:rowOff>
    </xdr:from>
    <xdr:to>
      <xdr:col>6</xdr:col>
      <xdr:colOff>1161478</xdr:colOff>
      <xdr:row>3</xdr:row>
      <xdr:rowOff>150936</xdr:rowOff>
    </xdr:to>
    <xdr:pic>
      <xdr:nvPicPr>
        <xdr:cNvPr id="3" name="Picture 2">
          <a:extLst>
            <a:ext uri="{FF2B5EF4-FFF2-40B4-BE49-F238E27FC236}">
              <a16:creationId xmlns:a16="http://schemas.microsoft.com/office/drawing/2014/main" id="{AAE0DFBD-2F11-4669-9C40-2B1B06198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57150"/>
          <a:ext cx="1828228" cy="581026"/>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0</xdr:row>
      <xdr:rowOff>38100</xdr:rowOff>
    </xdr:from>
    <xdr:to>
      <xdr:col>6</xdr:col>
      <xdr:colOff>1161478</xdr:colOff>
      <xdr:row>3</xdr:row>
      <xdr:rowOff>133351</xdr:rowOff>
    </xdr:to>
    <xdr:pic>
      <xdr:nvPicPr>
        <xdr:cNvPr id="3" name="Picture 2">
          <a:extLst>
            <a:ext uri="{FF2B5EF4-FFF2-40B4-BE49-F238E27FC236}">
              <a16:creationId xmlns:a16="http://schemas.microsoft.com/office/drawing/2014/main" id="{0ADF4C01-36EC-4F85-A893-31BB469335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38100"/>
          <a:ext cx="1828228" cy="58102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500061</xdr:colOff>
      <xdr:row>0</xdr:row>
      <xdr:rowOff>47625</xdr:rowOff>
    </xdr:from>
    <xdr:to>
      <xdr:col>6</xdr:col>
      <xdr:colOff>1171002</xdr:colOff>
      <xdr:row>3</xdr:row>
      <xdr:rowOff>95250</xdr:rowOff>
    </xdr:to>
    <xdr:pic>
      <xdr:nvPicPr>
        <xdr:cNvPr id="3" name="Picture 2">
          <a:extLst>
            <a:ext uri="{FF2B5EF4-FFF2-40B4-BE49-F238E27FC236}">
              <a16:creationId xmlns:a16="http://schemas.microsoft.com/office/drawing/2014/main" id="{E7E39AF2-92C3-4434-934D-1AE15DDAC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2374" y="47625"/>
          <a:ext cx="1583753" cy="5080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304800</xdr:colOff>
      <xdr:row>0</xdr:row>
      <xdr:rowOff>57150</xdr:rowOff>
    </xdr:from>
    <xdr:to>
      <xdr:col>6</xdr:col>
      <xdr:colOff>1123378</xdr:colOff>
      <xdr:row>3</xdr:row>
      <xdr:rowOff>133350</xdr:rowOff>
    </xdr:to>
    <xdr:pic>
      <xdr:nvPicPr>
        <xdr:cNvPr id="2" name="Picture 1">
          <a:extLst>
            <a:ext uri="{FF2B5EF4-FFF2-40B4-BE49-F238E27FC236}">
              <a16:creationId xmlns:a16="http://schemas.microsoft.com/office/drawing/2014/main" id="{C8FAC320-8B7A-4ED1-87CE-340BBBC4AB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5050" y="57150"/>
          <a:ext cx="1732978" cy="5619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352425</xdr:colOff>
      <xdr:row>0</xdr:row>
      <xdr:rowOff>114300</xdr:rowOff>
    </xdr:from>
    <xdr:to>
      <xdr:col>6</xdr:col>
      <xdr:colOff>1094803</xdr:colOff>
      <xdr:row>3</xdr:row>
      <xdr:rowOff>104775</xdr:rowOff>
    </xdr:to>
    <xdr:pic>
      <xdr:nvPicPr>
        <xdr:cNvPr id="3" name="Picture 2">
          <a:extLst>
            <a:ext uri="{FF2B5EF4-FFF2-40B4-BE49-F238E27FC236}">
              <a16:creationId xmlns:a16="http://schemas.microsoft.com/office/drawing/2014/main" id="{67F5A73A-F74D-4CE6-B646-BC91B79E2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14300"/>
          <a:ext cx="1656778" cy="476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khelkj\Documents\Northern%20Grid\Ararat%20Cap%20Banks\Civil%20Works\Ararat%20SS%20-%20Cap%20Banks%20-%20Civil%20Works%20-%20Tender%20BoQ%20-%20Rev2.xlsx" TargetMode="External"/><Relationship Id="rId1" Type="http://schemas.openxmlformats.org/officeDocument/2006/relationships/externalLinkPath" Target="/Users/mokhelkj/Documents/Northern%20Grid/Ararat%20Cap%20Banks/Civil%20Works/Ararat%20SS%20-%20Cap%20Banks%20-%20Civil%20Works%20-%20Tender%20BoQ%20-%20Re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Preambles"/>
      <sheetName val="Bill 1 - P&amp;G"/>
      <sheetName val="Bill 2 - Earthworks"/>
      <sheetName val="Bill 3 - Bund Area"/>
      <sheetName val="Bill 4 - Foundations"/>
      <sheetName val="Bill 5 - Fencing"/>
      <sheetName val="Bill 6 - Sump"/>
      <sheetName val="Bill 7 - Support Steel"/>
      <sheetName val="Bill 8 - Yardworks &amp; Earthing"/>
      <sheetName val="Bill 9 - Cable Trenches"/>
      <sheetName val="Bill 10 - Drainage"/>
      <sheetName val="Summary"/>
      <sheetName val="Sheet1"/>
    </sheetNames>
    <sheetDataSet>
      <sheetData sheetId="0"/>
      <sheetData sheetId="1">
        <row r="3">
          <cell r="B3" t="str">
            <v>NATIONAL TRANSMISION COMPANY SOUTH AFRICA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C864-8D68-4349-9E82-32EFFA33E0EB}">
  <dimension ref="B1:C22"/>
  <sheetViews>
    <sheetView showGridLines="0" view="pageBreakPreview" zoomScaleNormal="100" zoomScaleSheetLayoutView="100" workbookViewId="0">
      <selection activeCell="F16" sqref="F16"/>
    </sheetView>
  </sheetViews>
  <sheetFormatPr defaultRowHeight="12.75"/>
  <cols>
    <col min="1" max="1" width="2.5703125" style="170" customWidth="1"/>
    <col min="2" max="2" width="52.42578125" style="170" customWidth="1"/>
    <col min="3" max="3" width="50.140625" style="170" customWidth="1"/>
    <col min="4" max="256" width="9.140625" style="170"/>
    <col min="257" max="257" width="2.5703125" style="170" customWidth="1"/>
    <col min="258" max="258" width="52.42578125" style="170" customWidth="1"/>
    <col min="259" max="259" width="50.140625" style="170" customWidth="1"/>
    <col min="260" max="512" width="9.140625" style="170"/>
    <col min="513" max="513" width="2.5703125" style="170" customWidth="1"/>
    <col min="514" max="514" width="52.42578125" style="170" customWidth="1"/>
    <col min="515" max="515" width="50.140625" style="170" customWidth="1"/>
    <col min="516" max="768" width="9.140625" style="170"/>
    <col min="769" max="769" width="2.5703125" style="170" customWidth="1"/>
    <col min="770" max="770" width="52.42578125" style="170" customWidth="1"/>
    <col min="771" max="771" width="50.140625" style="170" customWidth="1"/>
    <col min="772" max="1024" width="9.140625" style="170"/>
    <col min="1025" max="1025" width="2.5703125" style="170" customWidth="1"/>
    <col min="1026" max="1026" width="52.42578125" style="170" customWidth="1"/>
    <col min="1027" max="1027" width="50.140625" style="170" customWidth="1"/>
    <col min="1028" max="1280" width="9.140625" style="170"/>
    <col min="1281" max="1281" width="2.5703125" style="170" customWidth="1"/>
    <col min="1282" max="1282" width="52.42578125" style="170" customWidth="1"/>
    <col min="1283" max="1283" width="50.140625" style="170" customWidth="1"/>
    <col min="1284" max="1536" width="9.140625" style="170"/>
    <col min="1537" max="1537" width="2.5703125" style="170" customWidth="1"/>
    <col min="1538" max="1538" width="52.42578125" style="170" customWidth="1"/>
    <col min="1539" max="1539" width="50.140625" style="170" customWidth="1"/>
    <col min="1540" max="1792" width="9.140625" style="170"/>
    <col min="1793" max="1793" width="2.5703125" style="170" customWidth="1"/>
    <col min="1794" max="1794" width="52.42578125" style="170" customWidth="1"/>
    <col min="1795" max="1795" width="50.140625" style="170" customWidth="1"/>
    <col min="1796" max="2048" width="9.140625" style="170"/>
    <col min="2049" max="2049" width="2.5703125" style="170" customWidth="1"/>
    <col min="2050" max="2050" width="52.42578125" style="170" customWidth="1"/>
    <col min="2051" max="2051" width="50.140625" style="170" customWidth="1"/>
    <col min="2052" max="2304" width="9.140625" style="170"/>
    <col min="2305" max="2305" width="2.5703125" style="170" customWidth="1"/>
    <col min="2306" max="2306" width="52.42578125" style="170" customWidth="1"/>
    <col min="2307" max="2307" width="50.140625" style="170" customWidth="1"/>
    <col min="2308" max="2560" width="9.140625" style="170"/>
    <col min="2561" max="2561" width="2.5703125" style="170" customWidth="1"/>
    <col min="2562" max="2562" width="52.42578125" style="170" customWidth="1"/>
    <col min="2563" max="2563" width="50.140625" style="170" customWidth="1"/>
    <col min="2564" max="2816" width="9.140625" style="170"/>
    <col min="2817" max="2817" width="2.5703125" style="170" customWidth="1"/>
    <col min="2818" max="2818" width="52.42578125" style="170" customWidth="1"/>
    <col min="2819" max="2819" width="50.140625" style="170" customWidth="1"/>
    <col min="2820" max="3072" width="9.140625" style="170"/>
    <col min="3073" max="3073" width="2.5703125" style="170" customWidth="1"/>
    <col min="3074" max="3074" width="52.42578125" style="170" customWidth="1"/>
    <col min="3075" max="3075" width="50.140625" style="170" customWidth="1"/>
    <col min="3076" max="3328" width="9.140625" style="170"/>
    <col min="3329" max="3329" width="2.5703125" style="170" customWidth="1"/>
    <col min="3330" max="3330" width="52.42578125" style="170" customWidth="1"/>
    <col min="3331" max="3331" width="50.140625" style="170" customWidth="1"/>
    <col min="3332" max="3584" width="9.140625" style="170"/>
    <col min="3585" max="3585" width="2.5703125" style="170" customWidth="1"/>
    <col min="3586" max="3586" width="52.42578125" style="170" customWidth="1"/>
    <col min="3587" max="3587" width="50.140625" style="170" customWidth="1"/>
    <col min="3588" max="3840" width="9.140625" style="170"/>
    <col min="3841" max="3841" width="2.5703125" style="170" customWidth="1"/>
    <col min="3842" max="3842" width="52.42578125" style="170" customWidth="1"/>
    <col min="3843" max="3843" width="50.140625" style="170" customWidth="1"/>
    <col min="3844" max="4096" width="9.140625" style="170"/>
    <col min="4097" max="4097" width="2.5703125" style="170" customWidth="1"/>
    <col min="4098" max="4098" width="52.42578125" style="170" customWidth="1"/>
    <col min="4099" max="4099" width="50.140625" style="170" customWidth="1"/>
    <col min="4100" max="4352" width="9.140625" style="170"/>
    <col min="4353" max="4353" width="2.5703125" style="170" customWidth="1"/>
    <col min="4354" max="4354" width="52.42578125" style="170" customWidth="1"/>
    <col min="4355" max="4355" width="50.140625" style="170" customWidth="1"/>
    <col min="4356" max="4608" width="9.140625" style="170"/>
    <col min="4609" max="4609" width="2.5703125" style="170" customWidth="1"/>
    <col min="4610" max="4610" width="52.42578125" style="170" customWidth="1"/>
    <col min="4611" max="4611" width="50.140625" style="170" customWidth="1"/>
    <col min="4612" max="4864" width="9.140625" style="170"/>
    <col min="4865" max="4865" width="2.5703125" style="170" customWidth="1"/>
    <col min="4866" max="4866" width="52.42578125" style="170" customWidth="1"/>
    <col min="4867" max="4867" width="50.140625" style="170" customWidth="1"/>
    <col min="4868" max="5120" width="9.140625" style="170"/>
    <col min="5121" max="5121" width="2.5703125" style="170" customWidth="1"/>
    <col min="5122" max="5122" width="52.42578125" style="170" customWidth="1"/>
    <col min="5123" max="5123" width="50.140625" style="170" customWidth="1"/>
    <col min="5124" max="5376" width="9.140625" style="170"/>
    <col min="5377" max="5377" width="2.5703125" style="170" customWidth="1"/>
    <col min="5378" max="5378" width="52.42578125" style="170" customWidth="1"/>
    <col min="5379" max="5379" width="50.140625" style="170" customWidth="1"/>
    <col min="5380" max="5632" width="9.140625" style="170"/>
    <col min="5633" max="5633" width="2.5703125" style="170" customWidth="1"/>
    <col min="5634" max="5634" width="52.42578125" style="170" customWidth="1"/>
    <col min="5635" max="5635" width="50.140625" style="170" customWidth="1"/>
    <col min="5636" max="5888" width="9.140625" style="170"/>
    <col min="5889" max="5889" width="2.5703125" style="170" customWidth="1"/>
    <col min="5890" max="5890" width="52.42578125" style="170" customWidth="1"/>
    <col min="5891" max="5891" width="50.140625" style="170" customWidth="1"/>
    <col min="5892" max="6144" width="9.140625" style="170"/>
    <col min="6145" max="6145" width="2.5703125" style="170" customWidth="1"/>
    <col min="6146" max="6146" width="52.42578125" style="170" customWidth="1"/>
    <col min="6147" max="6147" width="50.140625" style="170" customWidth="1"/>
    <col min="6148" max="6400" width="9.140625" style="170"/>
    <col min="6401" max="6401" width="2.5703125" style="170" customWidth="1"/>
    <col min="6402" max="6402" width="52.42578125" style="170" customWidth="1"/>
    <col min="6403" max="6403" width="50.140625" style="170" customWidth="1"/>
    <col min="6404" max="6656" width="9.140625" style="170"/>
    <col min="6657" max="6657" width="2.5703125" style="170" customWidth="1"/>
    <col min="6658" max="6658" width="52.42578125" style="170" customWidth="1"/>
    <col min="6659" max="6659" width="50.140625" style="170" customWidth="1"/>
    <col min="6660" max="6912" width="9.140625" style="170"/>
    <col min="6913" max="6913" width="2.5703125" style="170" customWidth="1"/>
    <col min="6914" max="6914" width="52.42578125" style="170" customWidth="1"/>
    <col min="6915" max="6915" width="50.140625" style="170" customWidth="1"/>
    <col min="6916" max="7168" width="9.140625" style="170"/>
    <col min="7169" max="7169" width="2.5703125" style="170" customWidth="1"/>
    <col min="7170" max="7170" width="52.42578125" style="170" customWidth="1"/>
    <col min="7171" max="7171" width="50.140625" style="170" customWidth="1"/>
    <col min="7172" max="7424" width="9.140625" style="170"/>
    <col min="7425" max="7425" width="2.5703125" style="170" customWidth="1"/>
    <col min="7426" max="7426" width="52.42578125" style="170" customWidth="1"/>
    <col min="7427" max="7427" width="50.140625" style="170" customWidth="1"/>
    <col min="7428" max="7680" width="9.140625" style="170"/>
    <col min="7681" max="7681" width="2.5703125" style="170" customWidth="1"/>
    <col min="7682" max="7682" width="52.42578125" style="170" customWidth="1"/>
    <col min="7683" max="7683" width="50.140625" style="170" customWidth="1"/>
    <col min="7684" max="7936" width="9.140625" style="170"/>
    <col min="7937" max="7937" width="2.5703125" style="170" customWidth="1"/>
    <col min="7938" max="7938" width="52.42578125" style="170" customWidth="1"/>
    <col min="7939" max="7939" width="50.140625" style="170" customWidth="1"/>
    <col min="7940" max="8192" width="9.140625" style="170"/>
    <col min="8193" max="8193" width="2.5703125" style="170" customWidth="1"/>
    <col min="8194" max="8194" width="52.42578125" style="170" customWidth="1"/>
    <col min="8195" max="8195" width="50.140625" style="170" customWidth="1"/>
    <col min="8196" max="8448" width="9.140625" style="170"/>
    <col min="8449" max="8449" width="2.5703125" style="170" customWidth="1"/>
    <col min="8450" max="8450" width="52.42578125" style="170" customWidth="1"/>
    <col min="8451" max="8451" width="50.140625" style="170" customWidth="1"/>
    <col min="8452" max="8704" width="9.140625" style="170"/>
    <col min="8705" max="8705" width="2.5703125" style="170" customWidth="1"/>
    <col min="8706" max="8706" width="52.42578125" style="170" customWidth="1"/>
    <col min="8707" max="8707" width="50.140625" style="170" customWidth="1"/>
    <col min="8708" max="8960" width="9.140625" style="170"/>
    <col min="8961" max="8961" width="2.5703125" style="170" customWidth="1"/>
    <col min="8962" max="8962" width="52.42578125" style="170" customWidth="1"/>
    <col min="8963" max="8963" width="50.140625" style="170" customWidth="1"/>
    <col min="8964" max="9216" width="9.140625" style="170"/>
    <col min="9217" max="9217" width="2.5703125" style="170" customWidth="1"/>
    <col min="9218" max="9218" width="52.42578125" style="170" customWidth="1"/>
    <col min="9219" max="9219" width="50.140625" style="170" customWidth="1"/>
    <col min="9220" max="9472" width="9.140625" style="170"/>
    <col min="9473" max="9473" width="2.5703125" style="170" customWidth="1"/>
    <col min="9474" max="9474" width="52.42578125" style="170" customWidth="1"/>
    <col min="9475" max="9475" width="50.140625" style="170" customWidth="1"/>
    <col min="9476" max="9728" width="9.140625" style="170"/>
    <col min="9729" max="9729" width="2.5703125" style="170" customWidth="1"/>
    <col min="9730" max="9730" width="52.42578125" style="170" customWidth="1"/>
    <col min="9731" max="9731" width="50.140625" style="170" customWidth="1"/>
    <col min="9732" max="9984" width="9.140625" style="170"/>
    <col min="9985" max="9985" width="2.5703125" style="170" customWidth="1"/>
    <col min="9986" max="9986" width="52.42578125" style="170" customWidth="1"/>
    <col min="9987" max="9987" width="50.140625" style="170" customWidth="1"/>
    <col min="9988" max="10240" width="9.140625" style="170"/>
    <col min="10241" max="10241" width="2.5703125" style="170" customWidth="1"/>
    <col min="10242" max="10242" width="52.42578125" style="170" customWidth="1"/>
    <col min="10243" max="10243" width="50.140625" style="170" customWidth="1"/>
    <col min="10244" max="10496" width="9.140625" style="170"/>
    <col min="10497" max="10497" width="2.5703125" style="170" customWidth="1"/>
    <col min="10498" max="10498" width="52.42578125" style="170" customWidth="1"/>
    <col min="10499" max="10499" width="50.140625" style="170" customWidth="1"/>
    <col min="10500" max="10752" width="9.140625" style="170"/>
    <col min="10753" max="10753" width="2.5703125" style="170" customWidth="1"/>
    <col min="10754" max="10754" width="52.42578125" style="170" customWidth="1"/>
    <col min="10755" max="10755" width="50.140625" style="170" customWidth="1"/>
    <col min="10756" max="11008" width="9.140625" style="170"/>
    <col min="11009" max="11009" width="2.5703125" style="170" customWidth="1"/>
    <col min="11010" max="11010" width="52.42578125" style="170" customWidth="1"/>
    <col min="11011" max="11011" width="50.140625" style="170" customWidth="1"/>
    <col min="11012" max="11264" width="9.140625" style="170"/>
    <col min="11265" max="11265" width="2.5703125" style="170" customWidth="1"/>
    <col min="11266" max="11266" width="52.42578125" style="170" customWidth="1"/>
    <col min="11267" max="11267" width="50.140625" style="170" customWidth="1"/>
    <col min="11268" max="11520" width="9.140625" style="170"/>
    <col min="11521" max="11521" width="2.5703125" style="170" customWidth="1"/>
    <col min="11522" max="11522" width="52.42578125" style="170" customWidth="1"/>
    <col min="11523" max="11523" width="50.140625" style="170" customWidth="1"/>
    <col min="11524" max="11776" width="9.140625" style="170"/>
    <col min="11777" max="11777" width="2.5703125" style="170" customWidth="1"/>
    <col min="11778" max="11778" width="52.42578125" style="170" customWidth="1"/>
    <col min="11779" max="11779" width="50.140625" style="170" customWidth="1"/>
    <col min="11780" max="12032" width="9.140625" style="170"/>
    <col min="12033" max="12033" width="2.5703125" style="170" customWidth="1"/>
    <col min="12034" max="12034" width="52.42578125" style="170" customWidth="1"/>
    <col min="12035" max="12035" width="50.140625" style="170" customWidth="1"/>
    <col min="12036" max="12288" width="9.140625" style="170"/>
    <col min="12289" max="12289" width="2.5703125" style="170" customWidth="1"/>
    <col min="12290" max="12290" width="52.42578125" style="170" customWidth="1"/>
    <col min="12291" max="12291" width="50.140625" style="170" customWidth="1"/>
    <col min="12292" max="12544" width="9.140625" style="170"/>
    <col min="12545" max="12545" width="2.5703125" style="170" customWidth="1"/>
    <col min="12546" max="12546" width="52.42578125" style="170" customWidth="1"/>
    <col min="12547" max="12547" width="50.140625" style="170" customWidth="1"/>
    <col min="12548" max="12800" width="9.140625" style="170"/>
    <col min="12801" max="12801" width="2.5703125" style="170" customWidth="1"/>
    <col min="12802" max="12802" width="52.42578125" style="170" customWidth="1"/>
    <col min="12803" max="12803" width="50.140625" style="170" customWidth="1"/>
    <col min="12804" max="13056" width="9.140625" style="170"/>
    <col min="13057" max="13057" width="2.5703125" style="170" customWidth="1"/>
    <col min="13058" max="13058" width="52.42578125" style="170" customWidth="1"/>
    <col min="13059" max="13059" width="50.140625" style="170" customWidth="1"/>
    <col min="13060" max="13312" width="9.140625" style="170"/>
    <col min="13313" max="13313" width="2.5703125" style="170" customWidth="1"/>
    <col min="13314" max="13314" width="52.42578125" style="170" customWidth="1"/>
    <col min="13315" max="13315" width="50.140625" style="170" customWidth="1"/>
    <col min="13316" max="13568" width="9.140625" style="170"/>
    <col min="13569" max="13569" width="2.5703125" style="170" customWidth="1"/>
    <col min="13570" max="13570" width="52.42578125" style="170" customWidth="1"/>
    <col min="13571" max="13571" width="50.140625" style="170" customWidth="1"/>
    <col min="13572" max="13824" width="9.140625" style="170"/>
    <col min="13825" max="13825" width="2.5703125" style="170" customWidth="1"/>
    <col min="13826" max="13826" width="52.42578125" style="170" customWidth="1"/>
    <col min="13827" max="13827" width="50.140625" style="170" customWidth="1"/>
    <col min="13828" max="14080" width="9.140625" style="170"/>
    <col min="14081" max="14081" width="2.5703125" style="170" customWidth="1"/>
    <col min="14082" max="14082" width="52.42578125" style="170" customWidth="1"/>
    <col min="14083" max="14083" width="50.140625" style="170" customWidth="1"/>
    <col min="14084" max="14336" width="9.140625" style="170"/>
    <col min="14337" max="14337" width="2.5703125" style="170" customWidth="1"/>
    <col min="14338" max="14338" width="52.42578125" style="170" customWidth="1"/>
    <col min="14339" max="14339" width="50.140625" style="170" customWidth="1"/>
    <col min="14340" max="14592" width="9.140625" style="170"/>
    <col min="14593" max="14593" width="2.5703125" style="170" customWidth="1"/>
    <col min="14594" max="14594" width="52.42578125" style="170" customWidth="1"/>
    <col min="14595" max="14595" width="50.140625" style="170" customWidth="1"/>
    <col min="14596" max="14848" width="9.140625" style="170"/>
    <col min="14849" max="14849" width="2.5703125" style="170" customWidth="1"/>
    <col min="14850" max="14850" width="52.42578125" style="170" customWidth="1"/>
    <col min="14851" max="14851" width="50.140625" style="170" customWidth="1"/>
    <col min="14852" max="15104" width="9.140625" style="170"/>
    <col min="15105" max="15105" width="2.5703125" style="170" customWidth="1"/>
    <col min="15106" max="15106" width="52.42578125" style="170" customWidth="1"/>
    <col min="15107" max="15107" width="50.140625" style="170" customWidth="1"/>
    <col min="15108" max="15360" width="9.140625" style="170"/>
    <col min="15361" max="15361" width="2.5703125" style="170" customWidth="1"/>
    <col min="15362" max="15362" width="52.42578125" style="170" customWidth="1"/>
    <col min="15363" max="15363" width="50.140625" style="170" customWidth="1"/>
    <col min="15364" max="15616" width="9.140625" style="170"/>
    <col min="15617" max="15617" width="2.5703125" style="170" customWidth="1"/>
    <col min="15618" max="15618" width="52.42578125" style="170" customWidth="1"/>
    <col min="15619" max="15619" width="50.140625" style="170" customWidth="1"/>
    <col min="15620" max="15872" width="9.140625" style="170"/>
    <col min="15873" max="15873" width="2.5703125" style="170" customWidth="1"/>
    <col min="15874" max="15874" width="52.42578125" style="170" customWidth="1"/>
    <col min="15875" max="15875" width="50.140625" style="170" customWidth="1"/>
    <col min="15876" max="16128" width="9.140625" style="170"/>
    <col min="16129" max="16129" width="2.5703125" style="170" customWidth="1"/>
    <col min="16130" max="16130" width="52.42578125" style="170" customWidth="1"/>
    <col min="16131" max="16131" width="50.140625" style="170" customWidth="1"/>
    <col min="16132" max="16384" width="9.140625" style="170"/>
  </cols>
  <sheetData>
    <row r="1" spans="2:3" ht="13.5" thickBot="1"/>
    <row r="2" spans="2:3" ht="85.5" customHeight="1">
      <c r="B2" s="624" t="s">
        <v>272</v>
      </c>
      <c r="C2" s="625"/>
    </row>
    <row r="3" spans="2:3">
      <c r="B3" s="171"/>
      <c r="C3" s="172"/>
    </row>
    <row r="4" spans="2:3">
      <c r="B4" s="171"/>
      <c r="C4" s="172"/>
    </row>
    <row r="5" spans="2:3" ht="33">
      <c r="B5" s="173"/>
      <c r="C5" s="174"/>
    </row>
    <row r="6" spans="2:3" ht="26.25">
      <c r="B6" s="175" t="s">
        <v>273</v>
      </c>
      <c r="C6" s="176"/>
    </row>
    <row r="7" spans="2:3" ht="26.25">
      <c r="B7" s="173"/>
      <c r="C7" s="177"/>
    </row>
    <row r="8" spans="2:3" ht="18">
      <c r="B8" s="178" t="s">
        <v>41</v>
      </c>
      <c r="C8" s="59"/>
    </row>
    <row r="9" spans="2:3" ht="18">
      <c r="B9" s="178"/>
      <c r="C9" s="179"/>
    </row>
    <row r="10" spans="2:3" ht="18">
      <c r="B10" s="180" t="s">
        <v>42</v>
      </c>
      <c r="C10" s="627"/>
    </row>
    <row r="11" spans="2:3" ht="18">
      <c r="B11" s="178"/>
      <c r="C11" s="627"/>
    </row>
    <row r="12" spans="2:3">
      <c r="B12" s="181"/>
      <c r="C12" s="182"/>
    </row>
    <row r="13" spans="2:3" ht="18">
      <c r="B13" s="178" t="s">
        <v>43</v>
      </c>
      <c r="C13" s="183">
        <f>'Final Summary'!G34</f>
        <v>2700000</v>
      </c>
    </row>
    <row r="14" spans="2:3">
      <c r="B14" s="184" t="s">
        <v>44</v>
      </c>
      <c r="C14" s="182"/>
    </row>
    <row r="15" spans="2:3">
      <c r="B15" s="626" t="s">
        <v>45</v>
      </c>
      <c r="C15" s="60"/>
    </row>
    <row r="16" spans="2:3">
      <c r="B16" s="626"/>
      <c r="C16" s="60"/>
    </row>
    <row r="17" spans="2:3">
      <c r="B17" s="626"/>
      <c r="C17" s="60"/>
    </row>
    <row r="18" spans="2:3" ht="18">
      <c r="B18" s="626"/>
      <c r="C18" s="61"/>
    </row>
    <row r="19" spans="2:3" ht="15.75">
      <c r="B19" s="185"/>
      <c r="C19" s="186"/>
    </row>
    <row r="20" spans="2:3" ht="18">
      <c r="B20" s="180" t="s">
        <v>46</v>
      </c>
      <c r="C20" s="59"/>
    </row>
    <row r="21" spans="2:3" ht="15.75">
      <c r="B21" s="185"/>
      <c r="C21" s="186"/>
    </row>
    <row r="22" spans="2:3" ht="18.75" thickBot="1">
      <c r="B22" s="187"/>
      <c r="C22" s="188"/>
    </row>
  </sheetData>
  <sheetProtection algorithmName="SHA-512" hashValue="iwy/Id+n4oZVc3wnuYaUCkaE8gfpEioLvZWcrSKzo5CkgSrhXtCTAaOgzHoj2juRuO17+0F9dHqUMmKV6VMo1g==" saltValue="JlnlBmtV8+9plsXzd2s6xA==" spinCount="100000" sheet="1" objects="1" scenarios="1"/>
  <mergeCells count="3">
    <mergeCell ref="B2:C2"/>
    <mergeCell ref="B15:B18"/>
    <mergeCell ref="C10:C11"/>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117-C3B1-4B6E-BF7A-8452CED9BDD5}">
  <dimension ref="A1:N215"/>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1:13">
      <c r="B1" s="408"/>
      <c r="C1" s="409"/>
      <c r="D1" s="409"/>
      <c r="E1" s="410"/>
      <c r="F1" s="411"/>
      <c r="G1" s="412"/>
    </row>
    <row r="2" spans="1:13" s="586" customFormat="1" ht="12.75" customHeight="1">
      <c r="A2" s="584"/>
      <c r="B2" s="413" t="str">
        <f>'Bill 6 - Supply &amp; Install Clamp'!B2</f>
        <v xml:space="preserve">NATIONAL TRANSMISSION COMPANY SOUTH AFRICA </v>
      </c>
      <c r="C2" s="585"/>
      <c r="D2" s="415"/>
      <c r="E2" s="415"/>
      <c r="F2" s="415"/>
      <c r="G2" s="416"/>
      <c r="H2" s="301"/>
      <c r="I2" s="301"/>
    </row>
    <row r="3" spans="1:13" s="586" customFormat="1" ht="12.75" customHeight="1">
      <c r="A3" s="584"/>
      <c r="B3" s="205" t="s">
        <v>274</v>
      </c>
      <c r="C3" s="587"/>
      <c r="D3" s="415"/>
      <c r="E3" s="415"/>
      <c r="F3" s="415"/>
      <c r="G3" s="416"/>
      <c r="H3" s="301"/>
      <c r="I3" s="301"/>
    </row>
    <row r="4" spans="1:13" s="586" customFormat="1" ht="12.75" customHeight="1">
      <c r="A4" s="584"/>
      <c r="B4" s="205" t="str">
        <f>'Bill 1 - P&amp;G'!B5</f>
        <v>ELECTRICAL WORKS</v>
      </c>
      <c r="C4" s="587"/>
      <c r="D4" s="418"/>
      <c r="E4" s="419"/>
      <c r="F4" s="418"/>
      <c r="G4" s="420"/>
      <c r="H4" s="307"/>
      <c r="I4" s="307"/>
    </row>
    <row r="5" spans="1:13" ht="12.95" customHeight="1">
      <c r="B5" s="658" t="s">
        <v>0</v>
      </c>
      <c r="C5" s="660" t="s">
        <v>1</v>
      </c>
      <c r="D5" s="652" t="s">
        <v>2</v>
      </c>
      <c r="E5" s="648" t="s">
        <v>3</v>
      </c>
      <c r="F5" s="654" t="s">
        <v>4</v>
      </c>
      <c r="G5" s="656" t="s">
        <v>5</v>
      </c>
    </row>
    <row r="6" spans="1:13" ht="12.95" customHeight="1" thickBot="1">
      <c r="B6" s="659"/>
      <c r="C6" s="661"/>
      <c r="D6" s="653"/>
      <c r="E6" s="649"/>
      <c r="F6" s="655"/>
      <c r="G6" s="657"/>
    </row>
    <row r="7" spans="1:13">
      <c r="B7" s="421"/>
      <c r="C7" s="308"/>
      <c r="D7" s="308"/>
      <c r="E7" s="308"/>
      <c r="F7" s="422"/>
      <c r="G7" s="423"/>
      <c r="K7" s="312"/>
      <c r="M7" s="312"/>
    </row>
    <row r="8" spans="1:13">
      <c r="B8" s="421"/>
      <c r="C8" s="308"/>
      <c r="D8" s="308"/>
      <c r="E8" s="308"/>
      <c r="F8" s="422"/>
      <c r="G8" s="423"/>
      <c r="K8" s="312"/>
      <c r="M8" s="312"/>
    </row>
    <row r="9" spans="1:13" ht="18">
      <c r="B9" s="424"/>
      <c r="C9" s="425" t="s">
        <v>301</v>
      </c>
      <c r="D9" s="426"/>
      <c r="E9" s="427"/>
      <c r="F9" s="317"/>
      <c r="G9" s="428"/>
      <c r="K9" s="312"/>
      <c r="M9" s="312"/>
    </row>
    <row r="10" spans="1:13">
      <c r="B10" s="429"/>
      <c r="C10" s="430"/>
      <c r="D10" s="431"/>
      <c r="E10" s="319"/>
      <c r="F10" s="432"/>
      <c r="G10" s="433"/>
    </row>
    <row r="11" spans="1:13" ht="51">
      <c r="B11" s="438"/>
      <c r="C11" s="435" t="s">
        <v>179</v>
      </c>
      <c r="D11" s="309"/>
      <c r="E11" s="308"/>
      <c r="F11" s="436"/>
      <c r="G11" s="423"/>
    </row>
    <row r="12" spans="1:13">
      <c r="B12" s="434"/>
      <c r="C12" s="440"/>
      <c r="D12" s="319"/>
      <c r="E12" s="319"/>
      <c r="F12" s="436"/>
      <c r="G12" s="433"/>
    </row>
    <row r="13" spans="1:13" ht="15.75">
      <c r="B13" s="511"/>
      <c r="C13" s="512" t="s">
        <v>246</v>
      </c>
      <c r="D13" s="513"/>
      <c r="E13" s="514"/>
      <c r="F13" s="515"/>
      <c r="G13" s="68"/>
    </row>
    <row r="14" spans="1:13" ht="14.25">
      <c r="B14" s="516"/>
      <c r="C14" s="517"/>
      <c r="D14" s="513"/>
      <c r="E14" s="514"/>
      <c r="F14" s="515"/>
      <c r="G14" s="68"/>
    </row>
    <row r="15" spans="1:13">
      <c r="B15" s="434"/>
      <c r="C15" s="518" t="s">
        <v>380</v>
      </c>
      <c r="D15" s="442"/>
      <c r="E15" s="351"/>
      <c r="F15" s="443"/>
      <c r="G15" s="433"/>
    </row>
    <row r="16" spans="1:13">
      <c r="B16" s="519"/>
      <c r="C16" s="74"/>
      <c r="D16" s="520"/>
      <c r="E16" s="72"/>
      <c r="F16" s="521"/>
      <c r="G16" s="71"/>
    </row>
    <row r="17" spans="2:7" ht="25.5">
      <c r="B17" s="522" t="s">
        <v>10</v>
      </c>
      <c r="C17" s="118" t="s">
        <v>247</v>
      </c>
      <c r="D17" s="523" t="s">
        <v>11</v>
      </c>
      <c r="E17" s="75" t="s">
        <v>365</v>
      </c>
      <c r="F17" s="76"/>
      <c r="G17" s="77">
        <f t="shared" ref="G17" si="0">E17*F17</f>
        <v>0</v>
      </c>
    </row>
    <row r="18" spans="2:7">
      <c r="B18" s="522"/>
      <c r="C18" s="118"/>
      <c r="D18" s="524"/>
      <c r="E18" s="115"/>
      <c r="F18" s="76"/>
      <c r="G18" s="77"/>
    </row>
    <row r="19" spans="2:7">
      <c r="B19" s="522">
        <f>B17+1</f>
        <v>2</v>
      </c>
      <c r="C19" s="119" t="s">
        <v>248</v>
      </c>
      <c r="D19" s="523" t="s">
        <v>11</v>
      </c>
      <c r="E19" s="69" t="s">
        <v>254</v>
      </c>
      <c r="F19" s="70"/>
      <c r="G19" s="71">
        <f t="shared" ref="G19" si="1">E19*F19</f>
        <v>0</v>
      </c>
    </row>
    <row r="20" spans="2:7">
      <c r="B20" s="522"/>
      <c r="C20" s="119"/>
      <c r="D20" s="524"/>
      <c r="E20" s="116"/>
      <c r="F20" s="70"/>
      <c r="G20" s="71"/>
    </row>
    <row r="21" spans="2:7">
      <c r="B21" s="522">
        <f>1+B19</f>
        <v>3</v>
      </c>
      <c r="C21" s="119" t="s">
        <v>370</v>
      </c>
      <c r="D21" s="523" t="s">
        <v>11</v>
      </c>
      <c r="E21" s="75" t="s">
        <v>254</v>
      </c>
      <c r="F21" s="76"/>
      <c r="G21" s="77">
        <f t="shared" ref="G21" si="2">E21*F21</f>
        <v>0</v>
      </c>
    </row>
    <row r="22" spans="2:7">
      <c r="B22" s="522"/>
      <c r="C22" s="119"/>
      <c r="D22" s="524"/>
      <c r="E22" s="115"/>
      <c r="F22" s="76"/>
      <c r="G22" s="77"/>
    </row>
    <row r="23" spans="2:7">
      <c r="B23" s="588">
        <f>1+B21</f>
        <v>4</v>
      </c>
      <c r="C23" s="118" t="s">
        <v>257</v>
      </c>
      <c r="D23" s="523" t="s">
        <v>11</v>
      </c>
      <c r="E23" s="69" t="s">
        <v>373</v>
      </c>
      <c r="F23" s="70"/>
      <c r="G23" s="71">
        <f t="shared" ref="G23" si="3">E23*F23</f>
        <v>0</v>
      </c>
    </row>
    <row r="24" spans="2:7">
      <c r="B24" s="588"/>
      <c r="C24" s="118"/>
      <c r="D24" s="524"/>
      <c r="E24" s="116"/>
      <c r="F24" s="70"/>
      <c r="G24" s="71"/>
    </row>
    <row r="25" spans="2:7">
      <c r="B25" s="588">
        <f>1+B23</f>
        <v>5</v>
      </c>
      <c r="C25" s="118" t="s">
        <v>320</v>
      </c>
      <c r="D25" s="523" t="s">
        <v>11</v>
      </c>
      <c r="E25" s="69" t="s">
        <v>254</v>
      </c>
      <c r="F25" s="70"/>
      <c r="G25" s="71">
        <f t="shared" ref="G25" si="4">E25*F25</f>
        <v>0</v>
      </c>
    </row>
    <row r="26" spans="2:7">
      <c r="B26" s="588"/>
      <c r="C26" s="118"/>
      <c r="D26" s="524"/>
      <c r="E26" s="116"/>
      <c r="F26" s="70"/>
      <c r="G26" s="71"/>
    </row>
    <row r="27" spans="2:7">
      <c r="B27" s="588">
        <f>1+B25</f>
        <v>6</v>
      </c>
      <c r="C27" s="118" t="s">
        <v>369</v>
      </c>
      <c r="D27" s="523" t="s">
        <v>11</v>
      </c>
      <c r="E27" s="69" t="s">
        <v>102</v>
      </c>
      <c r="F27" s="70"/>
      <c r="G27" s="71">
        <f t="shared" ref="G27" si="5">E27*F27</f>
        <v>0</v>
      </c>
    </row>
    <row r="28" spans="2:7">
      <c r="B28" s="588"/>
      <c r="C28" s="118"/>
      <c r="D28" s="524"/>
      <c r="E28" s="116"/>
      <c r="F28" s="70"/>
      <c r="G28" s="71"/>
    </row>
    <row r="29" spans="2:7">
      <c r="B29" s="588"/>
      <c r="C29" s="118"/>
      <c r="D29" s="589"/>
      <c r="E29" s="120"/>
      <c r="F29" s="70"/>
      <c r="G29" s="71"/>
    </row>
    <row r="30" spans="2:7">
      <c r="B30" s="434"/>
      <c r="C30" s="518" t="s">
        <v>380</v>
      </c>
      <c r="D30" s="442"/>
      <c r="E30" s="351"/>
      <c r="F30" s="83"/>
      <c r="G30" s="433"/>
    </row>
    <row r="31" spans="2:7">
      <c r="B31" s="519"/>
      <c r="C31" s="74"/>
      <c r="D31" s="520"/>
      <c r="E31" s="72"/>
      <c r="F31" s="73"/>
      <c r="G31" s="71"/>
    </row>
    <row r="32" spans="2:7" ht="25.5">
      <c r="B32" s="522">
        <f>B27+1</f>
        <v>7</v>
      </c>
      <c r="C32" s="118" t="s">
        <v>247</v>
      </c>
      <c r="D32" s="523" t="s">
        <v>11</v>
      </c>
      <c r="E32" s="75" t="s">
        <v>365</v>
      </c>
      <c r="F32" s="76"/>
      <c r="G32" s="77">
        <f t="shared" ref="G32" si="6">E32*F32</f>
        <v>0</v>
      </c>
    </row>
    <row r="33" spans="2:7">
      <c r="B33" s="522"/>
      <c r="C33" s="118"/>
      <c r="D33" s="524"/>
      <c r="E33" s="115"/>
      <c r="F33" s="76"/>
      <c r="G33" s="77"/>
    </row>
    <row r="34" spans="2:7">
      <c r="B34" s="522">
        <f>B32+1</f>
        <v>8</v>
      </c>
      <c r="C34" s="119" t="s">
        <v>248</v>
      </c>
      <c r="D34" s="523" t="s">
        <v>11</v>
      </c>
      <c r="E34" s="69" t="s">
        <v>254</v>
      </c>
      <c r="F34" s="70"/>
      <c r="G34" s="71">
        <f t="shared" ref="G34" si="7">E34*F34</f>
        <v>0</v>
      </c>
    </row>
    <row r="35" spans="2:7">
      <c r="B35" s="522"/>
      <c r="C35" s="119"/>
      <c r="D35" s="524"/>
      <c r="E35" s="116"/>
      <c r="F35" s="70"/>
      <c r="G35" s="71"/>
    </row>
    <row r="36" spans="2:7">
      <c r="B36" s="522">
        <f>1+B34</f>
        <v>9</v>
      </c>
      <c r="C36" s="119" t="s">
        <v>370</v>
      </c>
      <c r="D36" s="523" t="s">
        <v>11</v>
      </c>
      <c r="E36" s="75" t="s">
        <v>254</v>
      </c>
      <c r="F36" s="76"/>
      <c r="G36" s="77">
        <f t="shared" ref="G36" si="8">E36*F36</f>
        <v>0</v>
      </c>
    </row>
    <row r="37" spans="2:7">
      <c r="B37" s="522"/>
      <c r="C37" s="119"/>
      <c r="D37" s="524"/>
      <c r="E37" s="115"/>
      <c r="F37" s="76"/>
      <c r="G37" s="77"/>
    </row>
    <row r="38" spans="2:7">
      <c r="B38" s="588">
        <f>1+B36</f>
        <v>10</v>
      </c>
      <c r="C38" s="118" t="s">
        <v>257</v>
      </c>
      <c r="D38" s="523" t="s">
        <v>11</v>
      </c>
      <c r="E38" s="69" t="s">
        <v>373</v>
      </c>
      <c r="F38" s="70"/>
      <c r="G38" s="71">
        <f t="shared" ref="G38" si="9">E38*F38</f>
        <v>0</v>
      </c>
    </row>
    <row r="39" spans="2:7">
      <c r="B39" s="588"/>
      <c r="C39" s="118"/>
      <c r="D39" s="524"/>
      <c r="E39" s="116"/>
      <c r="F39" s="70"/>
      <c r="G39" s="71"/>
    </row>
    <row r="40" spans="2:7">
      <c r="B40" s="588">
        <f>1+B38</f>
        <v>11</v>
      </c>
      <c r="C40" s="118" t="s">
        <v>320</v>
      </c>
      <c r="D40" s="523" t="s">
        <v>11</v>
      </c>
      <c r="E40" s="69" t="s">
        <v>254</v>
      </c>
      <c r="F40" s="70"/>
      <c r="G40" s="71">
        <f t="shared" ref="G40" si="10">E40*F40</f>
        <v>0</v>
      </c>
    </row>
    <row r="41" spans="2:7">
      <c r="B41" s="588"/>
      <c r="C41" s="118"/>
      <c r="D41" s="524"/>
      <c r="E41" s="116"/>
      <c r="F41" s="70"/>
      <c r="G41" s="71"/>
    </row>
    <row r="42" spans="2:7">
      <c r="B42" s="588">
        <f>1+B40</f>
        <v>12</v>
      </c>
      <c r="C42" s="118" t="s">
        <v>369</v>
      </c>
      <c r="D42" s="523" t="s">
        <v>11</v>
      </c>
      <c r="E42" s="69" t="s">
        <v>102</v>
      </c>
      <c r="F42" s="70"/>
      <c r="G42" s="71">
        <f t="shared" ref="G42" si="11">E42*F42</f>
        <v>0</v>
      </c>
    </row>
    <row r="43" spans="2:7">
      <c r="B43" s="588"/>
      <c r="C43" s="118"/>
      <c r="D43" s="524"/>
      <c r="E43" s="116"/>
      <c r="F43" s="70"/>
      <c r="G43" s="71"/>
    </row>
    <row r="44" spans="2:7">
      <c r="B44" s="588"/>
      <c r="C44" s="118"/>
      <c r="D44" s="589"/>
      <c r="E44" s="120"/>
      <c r="F44" s="70"/>
      <c r="G44" s="71"/>
    </row>
    <row r="45" spans="2:7" ht="15.75">
      <c r="B45" s="590"/>
      <c r="C45" s="591" t="s">
        <v>81</v>
      </c>
      <c r="D45" s="513"/>
      <c r="E45" s="514"/>
      <c r="F45" s="67"/>
      <c r="G45" s="68"/>
    </row>
    <row r="46" spans="2:7" ht="14.25">
      <c r="B46" s="516"/>
      <c r="C46" s="517"/>
      <c r="D46" s="513"/>
      <c r="E46" s="514"/>
      <c r="F46" s="67"/>
      <c r="G46" s="68"/>
    </row>
    <row r="47" spans="2:7" ht="25.5">
      <c r="B47" s="522">
        <f>1+B42</f>
        <v>13</v>
      </c>
      <c r="C47" s="118" t="s">
        <v>250</v>
      </c>
      <c r="D47" s="523" t="s">
        <v>11</v>
      </c>
      <c r="E47" s="136">
        <v>40</v>
      </c>
      <c r="F47" s="76"/>
      <c r="G47" s="77">
        <f t="shared" ref="G47" si="12">E47*F47</f>
        <v>0</v>
      </c>
    </row>
    <row r="48" spans="2:7">
      <c r="B48" s="522"/>
      <c r="C48" s="118"/>
      <c r="D48" s="524"/>
      <c r="E48" s="137"/>
      <c r="F48" s="76"/>
      <c r="G48" s="77"/>
    </row>
    <row r="49" spans="1:14">
      <c r="B49" s="522">
        <f>1+B47</f>
        <v>14</v>
      </c>
      <c r="C49" s="344" t="s">
        <v>251</v>
      </c>
      <c r="D49" s="523" t="s">
        <v>11</v>
      </c>
      <c r="E49" s="138" t="s">
        <v>160</v>
      </c>
      <c r="F49" s="70"/>
      <c r="G49" s="71">
        <f t="shared" ref="G49" si="13">E49*F49</f>
        <v>0</v>
      </c>
    </row>
    <row r="50" spans="1:14">
      <c r="B50" s="494"/>
      <c r="C50" s="342"/>
      <c r="D50" s="524"/>
      <c r="E50" s="139"/>
      <c r="F50" s="70"/>
      <c r="G50" s="71"/>
    </row>
    <row r="51" spans="1:14" ht="25.5">
      <c r="B51" s="522">
        <f>1+B49</f>
        <v>15</v>
      </c>
      <c r="C51" s="118" t="s">
        <v>252</v>
      </c>
      <c r="D51" s="523" t="s">
        <v>11</v>
      </c>
      <c r="E51" s="136">
        <v>3200</v>
      </c>
      <c r="F51" s="76"/>
      <c r="G51" s="77">
        <f t="shared" ref="G51" si="14">E51*F51</f>
        <v>0</v>
      </c>
    </row>
    <row r="52" spans="1:14">
      <c r="B52" s="588"/>
      <c r="C52" s="168"/>
      <c r="D52" s="592"/>
      <c r="E52" s="137"/>
      <c r="F52" s="169"/>
      <c r="G52" s="77"/>
    </row>
    <row r="53" spans="1:14" ht="25.5">
      <c r="B53" s="455">
        <f>1+B51</f>
        <v>16</v>
      </c>
      <c r="C53" s="594" t="s">
        <v>12</v>
      </c>
      <c r="D53" s="595" t="s">
        <v>14</v>
      </c>
      <c r="E53" s="485">
        <v>18</v>
      </c>
      <c r="F53" s="83"/>
      <c r="G53" s="447">
        <f>E53*F53</f>
        <v>0</v>
      </c>
    </row>
    <row r="54" spans="1:14">
      <c r="B54" s="434"/>
      <c r="C54" s="594"/>
      <c r="D54" s="349"/>
      <c r="E54" s="593"/>
      <c r="F54" s="83"/>
      <c r="G54" s="447"/>
    </row>
    <row r="55" spans="1:14" ht="25.5">
      <c r="B55" s="455">
        <f>1+B53</f>
        <v>17</v>
      </c>
      <c r="C55" s="594" t="s">
        <v>13</v>
      </c>
      <c r="D55" s="595" t="s">
        <v>8</v>
      </c>
      <c r="E55" s="350">
        <v>60</v>
      </c>
      <c r="F55" s="83"/>
      <c r="G55" s="447">
        <f>E55*F55</f>
        <v>0</v>
      </c>
    </row>
    <row r="56" spans="1:14">
      <c r="B56" s="434"/>
      <c r="C56" s="596"/>
      <c r="D56" s="498"/>
      <c r="E56" s="597"/>
      <c r="F56" s="83"/>
      <c r="G56" s="447"/>
    </row>
    <row r="57" spans="1:14">
      <c r="B57" s="522">
        <f>1+B55</f>
        <v>18</v>
      </c>
      <c r="C57" s="118" t="s">
        <v>253</v>
      </c>
      <c r="D57" s="523" t="s">
        <v>11</v>
      </c>
      <c r="E57" s="138" t="s">
        <v>101</v>
      </c>
      <c r="F57" s="70"/>
      <c r="G57" s="71">
        <f t="shared" ref="G57" si="15">E57*F57</f>
        <v>0</v>
      </c>
    </row>
    <row r="58" spans="1:14">
      <c r="B58" s="522"/>
      <c r="C58" s="119"/>
      <c r="D58" s="524"/>
      <c r="E58" s="139"/>
      <c r="F58" s="70"/>
      <c r="G58" s="71"/>
    </row>
    <row r="59" spans="1:14">
      <c r="B59" s="522">
        <f>1+B57</f>
        <v>19</v>
      </c>
      <c r="C59" s="118" t="s">
        <v>255</v>
      </c>
      <c r="D59" s="523" t="s">
        <v>256</v>
      </c>
      <c r="E59" s="138" t="s">
        <v>146</v>
      </c>
      <c r="F59" s="70"/>
      <c r="G59" s="71">
        <f t="shared" ref="G59" si="16">E59*F59</f>
        <v>0</v>
      </c>
    </row>
    <row r="60" spans="1:14">
      <c r="B60" s="549"/>
      <c r="C60" s="320"/>
      <c r="D60" s="498"/>
      <c r="E60" s="351"/>
      <c r="F60" s="499"/>
      <c r="G60" s="447"/>
    </row>
    <row r="61" spans="1:14">
      <c r="B61" s="598"/>
      <c r="C61" s="599"/>
      <c r="D61" s="492"/>
      <c r="E61" s="593"/>
      <c r="F61" s="493"/>
      <c r="G61" s="447"/>
      <c r="J61" s="465"/>
      <c r="K61" s="466"/>
      <c r="L61" s="465"/>
      <c r="M61" s="466"/>
      <c r="N61" s="343"/>
    </row>
    <row r="62" spans="1:14" s="390" customFormat="1" ht="15" customHeight="1" thickBot="1">
      <c r="A62" s="382"/>
      <c r="B62" s="504"/>
      <c r="C62" s="505" t="s">
        <v>9</v>
      </c>
      <c r="D62" s="506"/>
      <c r="E62" s="507"/>
      <c r="F62" s="508"/>
      <c r="G62" s="509">
        <f>SUM(G17:G61)</f>
        <v>0</v>
      </c>
      <c r="H62" s="389"/>
    </row>
    <row r="63" spans="1:14" ht="15" customHeight="1">
      <c r="B63" s="391"/>
      <c r="C63" s="392"/>
      <c r="D63" s="393"/>
      <c r="E63" s="394"/>
      <c r="F63" s="395"/>
      <c r="G63" s="396"/>
      <c r="H63" s="397"/>
    </row>
    <row r="64" spans="1:14" ht="12" customHeight="1">
      <c r="B64" s="398"/>
      <c r="C64" s="399"/>
      <c r="D64" s="400"/>
      <c r="E64" s="394"/>
      <c r="F64" s="401"/>
      <c r="G64" s="402"/>
    </row>
    <row r="65" spans="2:9">
      <c r="B65" s="391"/>
      <c r="C65" s="200"/>
      <c r="D65" s="200"/>
      <c r="E65" s="394"/>
      <c r="F65" s="401"/>
      <c r="G65" s="403"/>
    </row>
    <row r="66" spans="2:9">
      <c r="B66" s="391"/>
      <c r="C66" s="200"/>
      <c r="D66" s="200"/>
      <c r="E66" s="394"/>
      <c r="F66" s="401"/>
      <c r="G66" s="403"/>
    </row>
    <row r="67" spans="2:9">
      <c r="B67" s="391"/>
      <c r="C67" s="391"/>
      <c r="D67" s="391"/>
      <c r="E67" s="391"/>
      <c r="F67" s="404"/>
      <c r="G67" s="391"/>
    </row>
    <row r="68" spans="2:9">
      <c r="B68" s="391"/>
      <c r="C68" s="200"/>
      <c r="D68" s="200"/>
      <c r="E68" s="394"/>
      <c r="F68" s="401"/>
      <c r="G68" s="403"/>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403"/>
      <c r="I81" s="170"/>
    </row>
    <row r="82" spans="2:9" s="204" customFormat="1">
      <c r="B82" s="391"/>
      <c r="C82" s="200"/>
      <c r="D82" s="200"/>
      <c r="E82" s="394"/>
      <c r="F82" s="401"/>
      <c r="G82" s="403"/>
      <c r="I82" s="170"/>
    </row>
    <row r="83" spans="2:9" s="204" customFormat="1">
      <c r="B83" s="391"/>
      <c r="C83" s="200"/>
      <c r="D83" s="200"/>
      <c r="E83" s="394"/>
      <c r="F83" s="401"/>
      <c r="G83" s="403"/>
      <c r="I83" s="170"/>
    </row>
    <row r="84" spans="2:9" s="204" customFormat="1">
      <c r="B84" s="391"/>
      <c r="C84" s="200"/>
      <c r="D84" s="200"/>
      <c r="E84" s="394"/>
      <c r="F84" s="401"/>
      <c r="G84" s="403"/>
      <c r="I84" s="170"/>
    </row>
    <row r="85" spans="2:9" s="204" customFormat="1">
      <c r="B85" s="391"/>
      <c r="C85" s="200"/>
      <c r="D85" s="200"/>
      <c r="E85" s="394"/>
      <c r="F85" s="401"/>
      <c r="G85" s="403"/>
      <c r="I85" s="170"/>
    </row>
    <row r="86" spans="2:9" s="204" customFormat="1">
      <c r="B86" s="391"/>
      <c r="C86" s="200"/>
      <c r="D86" s="200"/>
      <c r="E86" s="394"/>
      <c r="F86" s="401"/>
      <c r="G86" s="403"/>
      <c r="I86" s="170"/>
    </row>
    <row r="87" spans="2:9" s="204" customFormat="1">
      <c r="B87" s="391"/>
      <c r="C87" s="200"/>
      <c r="D87" s="200"/>
      <c r="E87" s="394"/>
      <c r="F87" s="401"/>
      <c r="G87" s="403"/>
      <c r="I87" s="170"/>
    </row>
    <row r="88" spans="2:9" s="204" customFormat="1">
      <c r="B88" s="391"/>
      <c r="C88" s="200"/>
      <c r="D88" s="200"/>
      <c r="E88" s="394"/>
      <c r="F88" s="401"/>
      <c r="G88" s="403"/>
      <c r="I88" s="170"/>
    </row>
    <row r="89" spans="2:9" s="204" customFormat="1">
      <c r="B89" s="391"/>
      <c r="C89" s="200"/>
      <c r="D89" s="200"/>
      <c r="E89" s="394"/>
      <c r="F89" s="401"/>
      <c r="G89" s="403"/>
      <c r="I89" s="170"/>
    </row>
    <row r="90" spans="2:9" s="204" customFormat="1">
      <c r="B90" s="391"/>
      <c r="C90" s="200"/>
      <c r="D90" s="200"/>
      <c r="E90" s="394"/>
      <c r="F90" s="401"/>
      <c r="G90" s="403"/>
      <c r="I90" s="170"/>
    </row>
    <row r="91" spans="2:9" s="204" customFormat="1">
      <c r="B91" s="391"/>
      <c r="C91" s="200"/>
      <c r="D91" s="200"/>
      <c r="E91" s="394"/>
      <c r="F91" s="401"/>
      <c r="G91" s="403"/>
      <c r="I91" s="170"/>
    </row>
    <row r="92" spans="2:9" s="204" customFormat="1">
      <c r="B92" s="391"/>
      <c r="C92" s="200"/>
      <c r="D92" s="200"/>
      <c r="E92" s="394"/>
      <c r="F92" s="401"/>
      <c r="G92" s="403"/>
      <c r="I92" s="170"/>
    </row>
    <row r="93" spans="2:9" s="204" customFormat="1">
      <c r="B93" s="391"/>
      <c r="C93" s="200"/>
      <c r="D93" s="200"/>
      <c r="E93" s="394"/>
      <c r="F93" s="401"/>
      <c r="G93" s="200"/>
      <c r="I93" s="170"/>
    </row>
    <row r="94" spans="2:9" s="204" customFormat="1">
      <c r="B94" s="391"/>
      <c r="C94" s="200"/>
      <c r="D94" s="200"/>
      <c r="E94" s="394"/>
      <c r="F94" s="401"/>
      <c r="G94" s="200"/>
      <c r="I94" s="170"/>
    </row>
    <row r="95" spans="2:9" s="204" customFormat="1">
      <c r="B95" s="391"/>
      <c r="C95" s="200"/>
      <c r="D95" s="200"/>
      <c r="E95" s="394"/>
      <c r="F95" s="401"/>
      <c r="G95" s="200"/>
      <c r="I95" s="170"/>
    </row>
    <row r="96" spans="2:9" s="204" customFormat="1">
      <c r="B96" s="391"/>
      <c r="C96" s="200"/>
      <c r="D96" s="200"/>
      <c r="E96" s="394"/>
      <c r="F96" s="401"/>
      <c r="G96" s="200"/>
      <c r="I96" s="170"/>
    </row>
    <row r="97" spans="2:9" s="204" customFormat="1">
      <c r="B97" s="391"/>
      <c r="C97" s="200"/>
      <c r="D97" s="200"/>
      <c r="E97" s="394"/>
      <c r="F97" s="401"/>
      <c r="G97" s="200"/>
      <c r="I97" s="170"/>
    </row>
    <row r="98" spans="2:9" s="204" customFormat="1">
      <c r="B98" s="391"/>
      <c r="C98" s="200"/>
      <c r="D98" s="200"/>
      <c r="E98" s="394"/>
      <c r="F98" s="401"/>
      <c r="G98" s="200"/>
      <c r="I98" s="170"/>
    </row>
    <row r="99" spans="2:9" s="204" customFormat="1">
      <c r="B99" s="391"/>
      <c r="C99" s="200"/>
      <c r="D99" s="200"/>
      <c r="E99" s="394"/>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391"/>
      <c r="C136" s="200"/>
      <c r="D136" s="200"/>
      <c r="E136" s="405"/>
      <c r="F136" s="401"/>
      <c r="G136" s="200"/>
      <c r="I136" s="170"/>
    </row>
    <row r="137" spans="2:9" s="204" customFormat="1">
      <c r="B137" s="391"/>
      <c r="C137" s="200"/>
      <c r="D137" s="200"/>
      <c r="E137" s="405"/>
      <c r="F137" s="401"/>
      <c r="G137" s="200"/>
      <c r="I137" s="170"/>
    </row>
    <row r="138" spans="2:9" s="204" customFormat="1">
      <c r="B138" s="391"/>
      <c r="C138" s="200"/>
      <c r="D138" s="200"/>
      <c r="E138" s="405"/>
      <c r="F138" s="401"/>
      <c r="G138" s="200"/>
      <c r="I138" s="170"/>
    </row>
    <row r="139" spans="2:9" s="204" customFormat="1">
      <c r="B139" s="391"/>
      <c r="C139" s="200"/>
      <c r="D139" s="200"/>
      <c r="E139" s="405"/>
      <c r="F139" s="401"/>
      <c r="G139" s="200"/>
      <c r="I139" s="170"/>
    </row>
    <row r="140" spans="2:9" s="204" customFormat="1">
      <c r="B140" s="391"/>
      <c r="C140" s="200"/>
      <c r="D140" s="200"/>
      <c r="E140" s="405"/>
      <c r="F140" s="401"/>
      <c r="G140" s="200"/>
      <c r="I140" s="170"/>
    </row>
    <row r="141" spans="2:9" s="204" customFormat="1">
      <c r="B141" s="391"/>
      <c r="C141" s="200"/>
      <c r="D141" s="200"/>
      <c r="E141" s="405"/>
      <c r="F141" s="401"/>
      <c r="G141" s="200"/>
      <c r="I141" s="170"/>
    </row>
    <row r="142" spans="2:9" s="204" customFormat="1">
      <c r="B142" s="391"/>
      <c r="C142" s="200"/>
      <c r="D142" s="200"/>
      <c r="E142" s="405"/>
      <c r="F142" s="401"/>
      <c r="G142" s="200"/>
      <c r="I142" s="170"/>
    </row>
    <row r="143" spans="2:9" s="204" customFormat="1">
      <c r="B143" s="391"/>
      <c r="C143" s="200"/>
      <c r="D143" s="200"/>
      <c r="E143" s="405"/>
      <c r="F143" s="401"/>
      <c r="G143" s="200"/>
      <c r="I143" s="170"/>
    </row>
    <row r="144" spans="2:9" s="204" customFormat="1">
      <c r="B144" s="391"/>
      <c r="C144" s="200"/>
      <c r="D144" s="200"/>
      <c r="E144" s="405"/>
      <c r="F144" s="401"/>
      <c r="G144" s="200"/>
      <c r="I144" s="170"/>
    </row>
    <row r="145" spans="2:9" s="204" customFormat="1">
      <c r="B145" s="391"/>
      <c r="C145" s="200"/>
      <c r="D145" s="200"/>
      <c r="E145" s="405"/>
      <c r="F145" s="401"/>
      <c r="G145" s="200"/>
      <c r="I145" s="170"/>
    </row>
    <row r="146" spans="2:9" s="204" customFormat="1">
      <c r="B146" s="391"/>
      <c r="C146" s="200"/>
      <c r="D146" s="200"/>
      <c r="E146" s="405"/>
      <c r="F146" s="401"/>
      <c r="G146" s="200"/>
      <c r="I146" s="170"/>
    </row>
    <row r="147" spans="2:9" s="204" customFormat="1">
      <c r="B147" s="391"/>
      <c r="C147" s="200"/>
      <c r="D147" s="200"/>
      <c r="E147" s="405"/>
      <c r="F147" s="401"/>
      <c r="G147" s="200"/>
      <c r="I147" s="170"/>
    </row>
    <row r="148" spans="2:9" s="204" customFormat="1">
      <c r="B148" s="200"/>
      <c r="C148" s="200"/>
      <c r="D148" s="200"/>
      <c r="E148" s="405"/>
      <c r="F148" s="401"/>
      <c r="G148" s="200"/>
      <c r="I148" s="170"/>
    </row>
    <row r="149" spans="2:9" s="204" customFormat="1">
      <c r="B149" s="200"/>
      <c r="C149" s="200"/>
      <c r="D149" s="200"/>
      <c r="E149" s="405"/>
      <c r="F149" s="401"/>
      <c r="G149" s="200"/>
      <c r="I149" s="170"/>
    </row>
    <row r="150" spans="2:9" s="204" customFormat="1">
      <c r="B150" s="200"/>
      <c r="C150" s="200"/>
      <c r="D150" s="200"/>
      <c r="E150" s="405"/>
      <c r="F150" s="401"/>
      <c r="G150" s="200"/>
      <c r="I150" s="170"/>
    </row>
    <row r="151" spans="2:9" s="204" customFormat="1">
      <c r="B151" s="200"/>
      <c r="C151" s="200"/>
      <c r="D151" s="200"/>
      <c r="E151" s="405"/>
      <c r="F151" s="401"/>
      <c r="G151" s="200"/>
      <c r="I151" s="170"/>
    </row>
    <row r="152" spans="2:9" s="204" customFormat="1">
      <c r="B152" s="200"/>
      <c r="C152" s="200"/>
      <c r="D152" s="200"/>
      <c r="E152" s="405"/>
      <c r="F152" s="401"/>
      <c r="G152" s="200"/>
      <c r="I152" s="170"/>
    </row>
    <row r="153" spans="2:9" s="204" customFormat="1">
      <c r="B153" s="200"/>
      <c r="C153" s="200"/>
      <c r="D153" s="200"/>
      <c r="E153" s="405"/>
      <c r="F153" s="401"/>
      <c r="G153" s="200"/>
      <c r="I153" s="170"/>
    </row>
    <row r="154" spans="2:9" s="204" customFormat="1">
      <c r="B154" s="200"/>
      <c r="C154" s="200"/>
      <c r="D154" s="200"/>
      <c r="E154" s="405"/>
      <c r="F154" s="242"/>
      <c r="G154" s="200"/>
      <c r="I154" s="170"/>
    </row>
    <row r="155" spans="2:9" s="204" customFormat="1">
      <c r="B155" s="200"/>
      <c r="C155" s="200"/>
      <c r="D155" s="200"/>
      <c r="E155" s="405"/>
      <c r="F155" s="242"/>
      <c r="G155" s="200"/>
      <c r="I155" s="170"/>
    </row>
    <row r="156" spans="2:9" s="204" customFormat="1">
      <c r="B156" s="200"/>
      <c r="C156" s="200"/>
      <c r="D156" s="200"/>
      <c r="E156" s="405"/>
      <c r="F156" s="242"/>
      <c r="G156" s="200"/>
      <c r="I156" s="170"/>
    </row>
    <row r="157" spans="2:9" s="204" customFormat="1">
      <c r="B157" s="200"/>
      <c r="C157" s="200"/>
      <c r="D157" s="200"/>
      <c r="E157" s="405"/>
      <c r="F157" s="242"/>
      <c r="G157" s="200"/>
      <c r="I157" s="170"/>
    </row>
    <row r="158" spans="2:9" s="204" customFormat="1">
      <c r="B158" s="200"/>
      <c r="C158" s="200"/>
      <c r="D158" s="200"/>
      <c r="E158" s="405"/>
      <c r="F158" s="242"/>
      <c r="G158" s="200"/>
      <c r="I158" s="170"/>
    </row>
    <row r="159" spans="2:9" s="204" customFormat="1">
      <c r="B159" s="200"/>
      <c r="C159" s="200"/>
      <c r="D159" s="200"/>
      <c r="E159" s="405"/>
      <c r="F159" s="242"/>
      <c r="G159" s="200"/>
      <c r="I159" s="170"/>
    </row>
    <row r="160" spans="2:9" s="204" customFormat="1">
      <c r="B160" s="200"/>
      <c r="C160" s="200"/>
      <c r="D160" s="200"/>
      <c r="E160" s="405"/>
      <c r="F160" s="242"/>
      <c r="G160" s="200"/>
      <c r="I160" s="170"/>
    </row>
    <row r="161" spans="2:9" s="204" customFormat="1">
      <c r="B161" s="200"/>
      <c r="C161" s="200"/>
      <c r="D161" s="200"/>
      <c r="E161" s="405"/>
      <c r="F161" s="242"/>
      <c r="G161" s="200"/>
      <c r="I161" s="170"/>
    </row>
    <row r="162" spans="2:9" s="204" customFormat="1">
      <c r="B162" s="200"/>
      <c r="C162" s="200"/>
      <c r="D162" s="200"/>
      <c r="E162" s="405"/>
      <c r="F162" s="242"/>
      <c r="G162" s="200"/>
      <c r="I162" s="170"/>
    </row>
    <row r="163" spans="2:9" s="204" customFormat="1">
      <c r="B163" s="200"/>
      <c r="C163" s="200"/>
      <c r="D163" s="200"/>
      <c r="E163" s="405"/>
      <c r="F163" s="242"/>
      <c r="G163" s="200"/>
      <c r="I163" s="170"/>
    </row>
    <row r="164" spans="2:9" s="204" customFormat="1">
      <c r="B164" s="200"/>
      <c r="C164" s="200"/>
      <c r="D164" s="200"/>
      <c r="E164" s="405"/>
      <c r="F164" s="242"/>
      <c r="G164" s="200"/>
      <c r="I164" s="170"/>
    </row>
    <row r="165" spans="2:9" s="204" customFormat="1">
      <c r="B165" s="200"/>
      <c r="C165" s="200"/>
      <c r="D165" s="200"/>
      <c r="E165" s="405"/>
      <c r="F165" s="242"/>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405"/>
      <c r="F203" s="406"/>
      <c r="G203" s="200"/>
      <c r="I203" s="170"/>
    </row>
    <row r="204" spans="2:9" s="204" customFormat="1">
      <c r="B204" s="200"/>
      <c r="C204" s="200"/>
      <c r="D204" s="200"/>
      <c r="E204" s="405"/>
      <c r="F204" s="406"/>
      <c r="G204" s="200"/>
      <c r="I204" s="170"/>
    </row>
    <row r="205" spans="2:9" s="204" customFormat="1">
      <c r="B205" s="200"/>
      <c r="C205" s="200"/>
      <c r="D205" s="200"/>
      <c r="E205" s="405"/>
      <c r="F205" s="406"/>
      <c r="G205" s="200"/>
      <c r="I205" s="170"/>
    </row>
    <row r="206" spans="2:9" s="204" customFormat="1">
      <c r="B206" s="200"/>
      <c r="C206" s="200"/>
      <c r="D206" s="200"/>
      <c r="E206" s="405"/>
      <c r="F206" s="406"/>
      <c r="G206" s="200"/>
      <c r="I206" s="170"/>
    </row>
    <row r="207" spans="2:9" s="204" customFormat="1">
      <c r="B207" s="200"/>
      <c r="C207" s="200"/>
      <c r="D207" s="200"/>
      <c r="E207" s="405"/>
      <c r="F207" s="406"/>
      <c r="G207" s="200"/>
      <c r="I207" s="170"/>
    </row>
    <row r="208" spans="2:9" s="204" customFormat="1">
      <c r="B208" s="200"/>
      <c r="C208" s="200"/>
      <c r="D208" s="200"/>
      <c r="E208" s="405"/>
      <c r="F208" s="406"/>
      <c r="G208" s="200"/>
      <c r="I208" s="170"/>
    </row>
    <row r="209" spans="2:9" s="204" customFormat="1">
      <c r="B209" s="200"/>
      <c r="C209" s="200"/>
      <c r="D209" s="200"/>
      <c r="E209" s="405"/>
      <c r="F209" s="406"/>
      <c r="G209" s="200"/>
      <c r="I209" s="170"/>
    </row>
    <row r="210" spans="2:9" s="204" customFormat="1">
      <c r="B210" s="200"/>
      <c r="C210" s="200"/>
      <c r="D210" s="200"/>
      <c r="E210" s="405"/>
      <c r="F210" s="406"/>
      <c r="G210" s="200"/>
      <c r="I210" s="170"/>
    </row>
    <row r="211" spans="2:9" s="204" customFormat="1">
      <c r="B211" s="200"/>
      <c r="C211" s="200"/>
      <c r="D211" s="200"/>
      <c r="E211" s="405"/>
      <c r="F211" s="406"/>
      <c r="G211" s="200"/>
      <c r="I211" s="170"/>
    </row>
    <row r="212" spans="2:9" s="204" customFormat="1">
      <c r="B212" s="200"/>
      <c r="C212" s="200"/>
      <c r="D212" s="200"/>
      <c r="E212" s="405"/>
      <c r="F212" s="406"/>
      <c r="G212" s="200"/>
      <c r="I212" s="170"/>
    </row>
    <row r="213" spans="2:9" s="204" customFormat="1">
      <c r="B213" s="200"/>
      <c r="C213" s="200"/>
      <c r="D213" s="200"/>
      <c r="E213" s="405"/>
      <c r="F213" s="406"/>
      <c r="G213" s="200"/>
      <c r="I213" s="170"/>
    </row>
    <row r="214" spans="2:9" s="204" customFormat="1">
      <c r="B214" s="200"/>
      <c r="C214" s="200"/>
      <c r="D214" s="200"/>
      <c r="E214" s="405"/>
      <c r="F214" s="406"/>
      <c r="G214" s="200"/>
      <c r="I214" s="170"/>
    </row>
    <row r="215" spans="2:9" s="204" customFormat="1">
      <c r="B215" s="200"/>
      <c r="C215" s="200"/>
      <c r="D215" s="200"/>
      <c r="E215" s="312"/>
      <c r="F215" s="406"/>
      <c r="G215" s="200"/>
      <c r="I215" s="170"/>
    </row>
  </sheetData>
  <sheetProtection algorithmName="SHA-512" hashValue="hqkGAsLaNa6KRqSJg3Mzk++G49KJ3rlb1vfXH+uKbpgfQyavqQczjLKWrddEvvMUJOWESMGuqdXMJv7T/B0Y+A==" saltValue="0XnQHDfMtsf16xbykkubxQ==" spinCount="100000" sheet="1" objects="1" scenarios="1"/>
  <mergeCells count="6">
    <mergeCell ref="G5:G6"/>
    <mergeCell ref="B5:B6"/>
    <mergeCell ref="C5:C6"/>
    <mergeCell ref="D5:D6"/>
    <mergeCell ref="E5:E6"/>
    <mergeCell ref="F5:F6"/>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9AC5-DBC6-4121-97C0-8D17795DAB48}">
  <dimension ref="A1:FL199"/>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6.5703125" style="190" customWidth="1"/>
    <col min="5" max="5" width="14" style="191" customWidth="1"/>
    <col min="6" max="6" width="20.5703125" style="192" customWidth="1"/>
    <col min="7" max="7" width="22.42578125" style="190" customWidth="1"/>
    <col min="8" max="16384" width="9.7109375" style="190"/>
  </cols>
  <sheetData>
    <row r="1" spans="1:168" ht="18.75" thickBot="1"/>
    <row r="2" spans="1:168" ht="12.75" customHeight="1">
      <c r="A2" s="190"/>
      <c r="B2" s="193"/>
      <c r="C2" s="194"/>
      <c r="D2" s="194"/>
      <c r="E2" s="194"/>
      <c r="F2" s="194"/>
      <c r="G2" s="195"/>
    </row>
    <row r="3" spans="1:168" s="200" customFormat="1" ht="12.75" customHeight="1">
      <c r="A3" s="146"/>
      <c r="B3" s="196" t="str">
        <f>'Bill 7 - Labels &amp; Miscellaneous'!B2</f>
        <v xml:space="preserve">NATIONAL TRANSMISSION COMPANY SOUTH AFRICA </v>
      </c>
      <c r="C3" s="197"/>
      <c r="D3" s="197"/>
      <c r="E3" s="197"/>
      <c r="F3" s="197"/>
      <c r="G3" s="19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row>
    <row r="4" spans="1:168" s="170" customFormat="1" ht="12.75" customHeight="1">
      <c r="A4" s="201"/>
      <c r="B4" s="644" t="str">
        <f>'Bill 7 - Labels &amp; Miscellaneous'!B3</f>
        <v>MOOKODI SUBSTATION 500MVA TRANSFORMER: STRINGING &amp; CABLING</v>
      </c>
      <c r="C4" s="645"/>
      <c r="D4" s="645"/>
      <c r="E4" s="645"/>
      <c r="F4" s="202"/>
      <c r="G4" s="203"/>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row>
    <row r="5" spans="1:168" s="170" customFormat="1" ht="12.75" customHeight="1">
      <c r="A5" s="201"/>
      <c r="B5" s="205" t="s">
        <v>158</v>
      </c>
      <c r="C5" s="206"/>
      <c r="D5" s="206"/>
      <c r="E5" s="206"/>
      <c r="F5" s="206"/>
      <c r="G5" s="207"/>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row>
    <row r="6" spans="1:168" ht="46.5" customHeight="1">
      <c r="B6" s="208" t="s">
        <v>0</v>
      </c>
      <c r="C6" s="209" t="s">
        <v>1</v>
      </c>
      <c r="D6" s="210" t="s">
        <v>2</v>
      </c>
      <c r="E6" s="211" t="s">
        <v>3</v>
      </c>
      <c r="F6" s="212" t="s">
        <v>4</v>
      </c>
      <c r="G6" s="213" t="s">
        <v>5</v>
      </c>
    </row>
    <row r="7" spans="1:168" ht="12.95" customHeight="1">
      <c r="B7" s="214"/>
      <c r="C7" s="215"/>
      <c r="D7" s="216"/>
      <c r="E7" s="216"/>
      <c r="F7" s="217"/>
      <c r="G7" s="218"/>
    </row>
    <row r="8" spans="1:168" ht="12.95" customHeight="1">
      <c r="B8" s="214"/>
      <c r="C8" s="215"/>
      <c r="D8" s="216"/>
      <c r="E8" s="216"/>
      <c r="F8" s="217"/>
      <c r="G8" s="218"/>
    </row>
    <row r="9" spans="1:168" ht="15.95" customHeight="1">
      <c r="B9" s="219"/>
      <c r="C9" s="220" t="s">
        <v>302</v>
      </c>
      <c r="D9" s="221"/>
      <c r="E9" s="222"/>
      <c r="F9" s="223"/>
      <c r="G9" s="224"/>
    </row>
    <row r="10" spans="1:168" ht="15.95" customHeight="1">
      <c r="B10" s="219"/>
      <c r="C10" s="220"/>
      <c r="D10" s="221"/>
      <c r="E10" s="222"/>
      <c r="F10" s="223"/>
      <c r="G10" s="224"/>
    </row>
    <row r="11" spans="1:168" ht="12.75" customHeight="1">
      <c r="B11" s="214"/>
      <c r="C11" s="229" t="s">
        <v>6</v>
      </c>
      <c r="D11" s="226"/>
      <c r="E11" s="12"/>
      <c r="F11" s="227"/>
      <c r="G11" s="228"/>
    </row>
    <row r="12" spans="1:168" ht="12.75" customHeight="1">
      <c r="B12" s="214"/>
      <c r="C12" s="230"/>
      <c r="D12" s="226"/>
      <c r="E12" s="12"/>
      <c r="F12" s="227"/>
      <c r="G12" s="228"/>
    </row>
    <row r="13" spans="1:168" ht="12.75" customHeight="1">
      <c r="B13" s="214"/>
      <c r="C13" s="600" t="s">
        <v>293</v>
      </c>
      <c r="D13" s="226"/>
      <c r="E13" s="12"/>
      <c r="F13" s="227"/>
      <c r="G13" s="228"/>
    </row>
    <row r="14" spans="1:168" ht="12.75" customHeight="1">
      <c r="B14" s="214"/>
      <c r="C14" s="231"/>
      <c r="D14" s="226"/>
      <c r="E14" s="12"/>
      <c r="F14" s="227"/>
      <c r="G14" s="228"/>
    </row>
    <row r="15" spans="1:168" ht="12.75" customHeight="1">
      <c r="B15" s="233"/>
      <c r="C15" s="234" t="s">
        <v>275</v>
      </c>
      <c r="D15" s="235"/>
      <c r="E15" s="12"/>
      <c r="F15" s="236"/>
      <c r="G15" s="237"/>
    </row>
    <row r="16" spans="1:168" ht="12.75" customHeight="1">
      <c r="B16" s="233"/>
      <c r="C16" s="238"/>
      <c r="D16" s="235"/>
      <c r="E16" s="12"/>
      <c r="F16" s="236"/>
      <c r="G16" s="237"/>
    </row>
    <row r="17" spans="2:7" ht="12.75" customHeight="1">
      <c r="B17" s="239">
        <v>1</v>
      </c>
      <c r="C17" s="240" t="s">
        <v>276</v>
      </c>
      <c r="D17" s="241" t="s">
        <v>278</v>
      </c>
      <c r="E17" s="125" t="s">
        <v>296</v>
      </c>
      <c r="F17" s="9"/>
      <c r="G17" s="243">
        <f>E17*F17</f>
        <v>0</v>
      </c>
    </row>
    <row r="18" spans="2:7" ht="12.75" customHeight="1">
      <c r="B18" s="239"/>
      <c r="C18" s="240"/>
      <c r="D18" s="244"/>
      <c r="E18" s="126"/>
      <c r="F18" s="9"/>
      <c r="G18" s="243"/>
    </row>
    <row r="19" spans="2:7" ht="12.75" customHeight="1">
      <c r="B19" s="239">
        <f>B17+1</f>
        <v>2</v>
      </c>
      <c r="C19" s="240" t="s">
        <v>277</v>
      </c>
      <c r="D19" s="241" t="s">
        <v>278</v>
      </c>
      <c r="E19" s="125" t="s">
        <v>159</v>
      </c>
      <c r="F19" s="9"/>
      <c r="G19" s="243">
        <f>E19*F19</f>
        <v>0</v>
      </c>
    </row>
    <row r="20" spans="2:7" ht="12.75" customHeight="1">
      <c r="B20" s="239"/>
      <c r="C20" s="245"/>
      <c r="D20" s="241"/>
      <c r="E20" s="126"/>
      <c r="F20" s="9"/>
      <c r="G20" s="243"/>
    </row>
    <row r="21" spans="2:7" ht="12.75" customHeight="1">
      <c r="B21" s="239">
        <f>B19+1</f>
        <v>3</v>
      </c>
      <c r="C21" s="240" t="s">
        <v>279</v>
      </c>
      <c r="D21" s="241" t="s">
        <v>278</v>
      </c>
      <c r="E21" s="125" t="s">
        <v>296</v>
      </c>
      <c r="F21" s="9"/>
      <c r="G21" s="243">
        <f>E21*F21</f>
        <v>0</v>
      </c>
    </row>
    <row r="22" spans="2:7" ht="12.75" customHeight="1">
      <c r="B22" s="239"/>
      <c r="C22" s="240"/>
      <c r="D22" s="244"/>
      <c r="E22" s="126"/>
      <c r="F22" s="9"/>
      <c r="G22" s="243"/>
    </row>
    <row r="23" spans="2:7" ht="12.75" customHeight="1">
      <c r="B23" s="239">
        <f>B21+1</f>
        <v>4</v>
      </c>
      <c r="C23" s="240" t="s">
        <v>280</v>
      </c>
      <c r="D23" s="241" t="s">
        <v>278</v>
      </c>
      <c r="E23" s="125" t="s">
        <v>159</v>
      </c>
      <c r="F23" s="9"/>
      <c r="G23" s="243">
        <f>E23*F23</f>
        <v>0</v>
      </c>
    </row>
    <row r="24" spans="2:7" ht="12.75" customHeight="1">
      <c r="B24" s="239"/>
      <c r="C24" s="245"/>
      <c r="D24" s="241"/>
      <c r="E24" s="126"/>
      <c r="F24" s="9"/>
      <c r="G24" s="243"/>
    </row>
    <row r="25" spans="2:7" ht="12.75" customHeight="1">
      <c r="B25" s="239">
        <f>B23+1</f>
        <v>5</v>
      </c>
      <c r="C25" s="240" t="s">
        <v>281</v>
      </c>
      <c r="D25" s="241" t="s">
        <v>278</v>
      </c>
      <c r="E25" s="125" t="s">
        <v>296</v>
      </c>
      <c r="F25" s="9"/>
      <c r="G25" s="243">
        <f>E25*F25</f>
        <v>0</v>
      </c>
    </row>
    <row r="26" spans="2:7" ht="12.75" customHeight="1">
      <c r="B26" s="249"/>
      <c r="C26" s="240"/>
      <c r="D26" s="244"/>
      <c r="E26" s="127"/>
      <c r="F26" s="9"/>
      <c r="G26" s="237"/>
    </row>
    <row r="27" spans="2:7" ht="12.75" customHeight="1">
      <c r="B27" s="239">
        <f>B25+1</f>
        <v>6</v>
      </c>
      <c r="C27" s="240" t="s">
        <v>282</v>
      </c>
      <c r="D27" s="241" t="s">
        <v>278</v>
      </c>
      <c r="E27" s="128" t="s">
        <v>159</v>
      </c>
      <c r="F27" s="9"/>
      <c r="G27" s="251">
        <f>E27*F27</f>
        <v>0</v>
      </c>
    </row>
    <row r="28" spans="2:7" ht="12.75" customHeight="1">
      <c r="B28" s="239"/>
      <c r="C28" s="250"/>
      <c r="D28" s="252"/>
      <c r="E28" s="129"/>
      <c r="F28" s="90"/>
      <c r="G28" s="251"/>
    </row>
    <row r="29" spans="2:7" ht="12.75" customHeight="1">
      <c r="B29" s="239">
        <f>B27+1</f>
        <v>7</v>
      </c>
      <c r="C29" s="240" t="s">
        <v>283</v>
      </c>
      <c r="D29" s="241" t="s">
        <v>278</v>
      </c>
      <c r="E29" s="128" t="s">
        <v>296</v>
      </c>
      <c r="F29" s="9"/>
      <c r="G29" s="243">
        <f>E29*F29</f>
        <v>0</v>
      </c>
    </row>
    <row r="30" spans="2:7" ht="12.75" customHeight="1">
      <c r="B30" s="249"/>
      <c r="C30" s="240"/>
      <c r="D30" s="244"/>
      <c r="E30" s="127"/>
      <c r="F30" s="9"/>
      <c r="G30" s="237"/>
    </row>
    <row r="31" spans="2:7" ht="12.75" customHeight="1">
      <c r="B31" s="239">
        <f>B29+1</f>
        <v>8</v>
      </c>
      <c r="C31" s="240" t="s">
        <v>284</v>
      </c>
      <c r="D31" s="241" t="s">
        <v>278</v>
      </c>
      <c r="E31" s="128" t="s">
        <v>159</v>
      </c>
      <c r="F31" s="9"/>
      <c r="G31" s="251">
        <f>E31*F31</f>
        <v>0</v>
      </c>
    </row>
    <row r="32" spans="2:7" ht="12.75" customHeight="1">
      <c r="B32" s="249"/>
      <c r="C32" s="250"/>
      <c r="D32" s="252"/>
      <c r="E32" s="130"/>
      <c r="F32" s="90"/>
      <c r="G32" s="251"/>
    </row>
    <row r="33" spans="2:7" ht="12.75" customHeight="1">
      <c r="B33" s="239">
        <f>B31+1</f>
        <v>9</v>
      </c>
      <c r="C33" s="240" t="s">
        <v>285</v>
      </c>
      <c r="D33" s="241" t="s">
        <v>278</v>
      </c>
      <c r="E33" s="128" t="s">
        <v>296</v>
      </c>
      <c r="F33" s="9"/>
      <c r="G33" s="243">
        <f>E33*F33</f>
        <v>0</v>
      </c>
    </row>
    <row r="34" spans="2:7" ht="12.75" customHeight="1">
      <c r="B34" s="249"/>
      <c r="C34" s="240"/>
      <c r="D34" s="244"/>
      <c r="E34" s="127"/>
      <c r="F34" s="9"/>
      <c r="G34" s="237"/>
    </row>
    <row r="35" spans="2:7" ht="12.75" customHeight="1">
      <c r="B35" s="239">
        <f>B33+1</f>
        <v>10</v>
      </c>
      <c r="C35" s="240" t="s">
        <v>286</v>
      </c>
      <c r="D35" s="241" t="s">
        <v>278</v>
      </c>
      <c r="E35" s="128" t="s">
        <v>159</v>
      </c>
      <c r="F35" s="9"/>
      <c r="G35" s="251">
        <f>E35*F35</f>
        <v>0</v>
      </c>
    </row>
    <row r="36" spans="2:7" ht="12.75" customHeight="1">
      <c r="B36" s="249"/>
      <c r="C36" s="250"/>
      <c r="D36" s="252"/>
      <c r="E36" s="130"/>
      <c r="F36" s="90"/>
      <c r="G36" s="251"/>
    </row>
    <row r="37" spans="2:7" ht="12.75" customHeight="1">
      <c r="B37" s="239">
        <f>B35+1</f>
        <v>11</v>
      </c>
      <c r="C37" s="240" t="s">
        <v>287</v>
      </c>
      <c r="D37" s="241" t="s">
        <v>278</v>
      </c>
      <c r="E37" s="128" t="s">
        <v>298</v>
      </c>
      <c r="F37" s="9"/>
      <c r="G37" s="243">
        <f>E37*F37</f>
        <v>0</v>
      </c>
    </row>
    <row r="38" spans="2:7" ht="12.75" customHeight="1">
      <c r="B38" s="249"/>
      <c r="C38" s="240"/>
      <c r="D38" s="244"/>
      <c r="E38" s="127"/>
      <c r="F38" s="16"/>
      <c r="G38" s="237"/>
    </row>
    <row r="39" spans="2:7" ht="12.75" customHeight="1">
      <c r="B39" s="239">
        <f>B37+1</f>
        <v>12</v>
      </c>
      <c r="C39" s="240" t="s">
        <v>288</v>
      </c>
      <c r="D39" s="241" t="s">
        <v>278</v>
      </c>
      <c r="E39" s="128" t="s">
        <v>299</v>
      </c>
      <c r="F39" s="90"/>
      <c r="G39" s="251">
        <f>E39*F39</f>
        <v>0</v>
      </c>
    </row>
    <row r="40" spans="2:7" ht="12.75" customHeight="1">
      <c r="B40" s="249"/>
      <c r="C40" s="250"/>
      <c r="D40" s="252"/>
      <c r="E40" s="130"/>
      <c r="F40" s="90"/>
      <c r="G40" s="251"/>
    </row>
    <row r="41" spans="2:7" ht="12.75" customHeight="1">
      <c r="B41" s="239">
        <f>B39+1</f>
        <v>13</v>
      </c>
      <c r="C41" s="240" t="s">
        <v>289</v>
      </c>
      <c r="D41" s="241" t="s">
        <v>278</v>
      </c>
      <c r="E41" s="131" t="s">
        <v>297</v>
      </c>
      <c r="F41" s="9"/>
      <c r="G41" s="243">
        <f>E41*F41</f>
        <v>0</v>
      </c>
    </row>
    <row r="42" spans="2:7" ht="12.75" customHeight="1">
      <c r="B42" s="249"/>
      <c r="C42" s="240"/>
      <c r="D42" s="244"/>
      <c r="E42" s="127"/>
      <c r="F42" s="16"/>
      <c r="G42" s="237"/>
    </row>
    <row r="43" spans="2:7" ht="12.75" customHeight="1">
      <c r="B43" s="239">
        <f>B41+1</f>
        <v>14</v>
      </c>
      <c r="C43" s="240" t="s">
        <v>290</v>
      </c>
      <c r="D43" s="241" t="s">
        <v>278</v>
      </c>
      <c r="E43" s="128" t="s">
        <v>300</v>
      </c>
      <c r="F43" s="90"/>
      <c r="G43" s="251">
        <f>E43*F43</f>
        <v>0</v>
      </c>
    </row>
    <row r="44" spans="2:7" ht="12.75" customHeight="1">
      <c r="B44" s="249"/>
      <c r="C44" s="250"/>
      <c r="D44" s="252"/>
      <c r="E44" s="130"/>
      <c r="F44" s="90"/>
      <c r="G44" s="251"/>
    </row>
    <row r="45" spans="2:7" ht="12.75" customHeight="1">
      <c r="B45" s="239">
        <f>B43+1</f>
        <v>15</v>
      </c>
      <c r="C45" s="240" t="s">
        <v>291</v>
      </c>
      <c r="D45" s="241" t="s">
        <v>278</v>
      </c>
      <c r="E45" s="131">
        <v>1080</v>
      </c>
      <c r="F45" s="9"/>
      <c r="G45" s="243">
        <f>E45*F45</f>
        <v>0</v>
      </c>
    </row>
    <row r="46" spans="2:7" ht="12.75" customHeight="1">
      <c r="B46" s="249"/>
      <c r="C46" s="240"/>
      <c r="D46" s="244"/>
      <c r="E46" s="132"/>
      <c r="F46" s="16"/>
      <c r="G46" s="237"/>
    </row>
    <row r="47" spans="2:7" ht="12.75" customHeight="1">
      <c r="B47" s="239">
        <f>B45+1</f>
        <v>16</v>
      </c>
      <c r="C47" s="240" t="s">
        <v>292</v>
      </c>
      <c r="D47" s="241" t="s">
        <v>278</v>
      </c>
      <c r="E47" s="131" t="s">
        <v>300</v>
      </c>
      <c r="F47" s="90"/>
      <c r="G47" s="251">
        <f>E47*F47</f>
        <v>0</v>
      </c>
    </row>
    <row r="48" spans="2:7" ht="12.75" customHeight="1">
      <c r="B48" s="249"/>
      <c r="C48" s="250"/>
      <c r="D48" s="252"/>
      <c r="E48" s="133"/>
      <c r="F48" s="90"/>
      <c r="G48" s="251"/>
    </row>
    <row r="49" spans="2:7" ht="32.25" customHeight="1">
      <c r="B49" s="239">
        <f>B47+1</f>
        <v>17</v>
      </c>
      <c r="C49" s="253" t="s">
        <v>294</v>
      </c>
      <c r="D49" s="241" t="s">
        <v>11</v>
      </c>
      <c r="E49" s="131">
        <v>10</v>
      </c>
      <c r="F49" s="90"/>
      <c r="G49" s="251">
        <f>E49*F49</f>
        <v>0</v>
      </c>
    </row>
    <row r="50" spans="2:7" ht="12.75" customHeight="1">
      <c r="B50" s="249"/>
      <c r="C50" s="250"/>
      <c r="D50" s="252"/>
      <c r="E50" s="133"/>
      <c r="F50" s="90"/>
      <c r="G50" s="251"/>
    </row>
    <row r="51" spans="2:7" ht="30" customHeight="1">
      <c r="B51" s="239">
        <f>B49+1</f>
        <v>18</v>
      </c>
      <c r="C51" s="601" t="s">
        <v>31</v>
      </c>
      <c r="D51" s="602" t="s">
        <v>144</v>
      </c>
      <c r="E51" s="134" t="s">
        <v>10</v>
      </c>
      <c r="F51" s="90"/>
      <c r="G51" s="251">
        <f>E51*F51</f>
        <v>0</v>
      </c>
    </row>
    <row r="52" spans="2:7" ht="12.75" customHeight="1">
      <c r="B52" s="239"/>
      <c r="C52" s="254"/>
      <c r="D52" s="235"/>
      <c r="E52" s="135"/>
      <c r="F52" s="18"/>
      <c r="G52" s="251"/>
    </row>
    <row r="53" spans="2:7" ht="25.5" customHeight="1">
      <c r="B53" s="239">
        <f>B51+1</f>
        <v>19</v>
      </c>
      <c r="C53" s="253" t="s">
        <v>324</v>
      </c>
      <c r="D53" s="241" t="s">
        <v>295</v>
      </c>
      <c r="E53" s="131">
        <v>25000</v>
      </c>
      <c r="F53" s="90"/>
      <c r="G53" s="251">
        <f>E53*F53</f>
        <v>0</v>
      </c>
    </row>
    <row r="54" spans="2:7" ht="12.75" customHeight="1">
      <c r="B54" s="249"/>
      <c r="C54" s="250"/>
      <c r="D54" s="252"/>
      <c r="E54" s="130"/>
      <c r="F54" s="90"/>
      <c r="G54" s="251"/>
    </row>
    <row r="55" spans="2:7" ht="12.75" customHeight="1">
      <c r="B55" s="269"/>
      <c r="C55" s="270"/>
      <c r="D55" s="271"/>
      <c r="E55" s="272"/>
      <c r="F55" s="273"/>
      <c r="G55" s="274"/>
    </row>
    <row r="56" spans="2:7" ht="18.75" thickBot="1">
      <c r="B56" s="275"/>
      <c r="C56" s="276" t="s">
        <v>9</v>
      </c>
      <c r="D56" s="277"/>
      <c r="E56" s="278"/>
      <c r="F56" s="279"/>
      <c r="G56" s="280">
        <f>SUM(G17:G54)</f>
        <v>0</v>
      </c>
    </row>
    <row r="57" spans="2:7">
      <c r="B57" s="281"/>
      <c r="C57" s="282"/>
      <c r="D57" s="283"/>
      <c r="E57" s="284"/>
      <c r="F57" s="285"/>
      <c r="G57" s="286"/>
    </row>
    <row r="58" spans="2:7">
      <c r="B58" s="287"/>
      <c r="C58" s="287"/>
      <c r="D58" s="287"/>
      <c r="E58" s="223"/>
      <c r="F58" s="288"/>
      <c r="G58" s="289"/>
    </row>
    <row r="59" spans="2:7">
      <c r="B59" s="287"/>
      <c r="C59" s="287"/>
      <c r="D59" s="287"/>
      <c r="E59" s="223"/>
      <c r="F59" s="288"/>
      <c r="G59" s="289"/>
    </row>
    <row r="60" spans="2:7">
      <c r="B60" s="287"/>
      <c r="C60" s="287"/>
      <c r="D60" s="287"/>
      <c r="E60" s="223"/>
      <c r="F60" s="288"/>
      <c r="G60" s="289"/>
    </row>
    <row r="61" spans="2:7">
      <c r="B61" s="287"/>
      <c r="C61" s="287"/>
      <c r="D61" s="287"/>
      <c r="E61" s="223"/>
      <c r="F61" s="288"/>
      <c r="G61" s="289"/>
    </row>
    <row r="62" spans="2:7">
      <c r="B62" s="287"/>
      <c r="C62" s="287"/>
      <c r="D62" s="287"/>
      <c r="E62" s="223"/>
      <c r="F62" s="288"/>
      <c r="G62" s="289"/>
    </row>
    <row r="63" spans="2:7">
      <c r="B63" s="287"/>
      <c r="C63" s="287"/>
      <c r="D63" s="287"/>
      <c r="E63" s="223"/>
      <c r="F63" s="288"/>
      <c r="G63" s="289"/>
    </row>
    <row r="64" spans="2:7">
      <c r="B64" s="287"/>
      <c r="C64" s="287"/>
      <c r="D64" s="287"/>
      <c r="E64" s="223"/>
      <c r="F64" s="288"/>
      <c r="G64" s="289"/>
    </row>
    <row r="65" spans="2:7">
      <c r="B65" s="287"/>
      <c r="C65" s="287"/>
      <c r="D65" s="287"/>
      <c r="E65" s="223"/>
      <c r="F65" s="288"/>
      <c r="G65" s="289"/>
    </row>
    <row r="66" spans="2:7">
      <c r="B66" s="287"/>
      <c r="C66" s="287"/>
      <c r="D66" s="287"/>
      <c r="E66" s="223"/>
      <c r="F66" s="288"/>
      <c r="G66" s="289"/>
    </row>
    <row r="67" spans="2:7">
      <c r="B67" s="287"/>
      <c r="C67" s="287"/>
      <c r="D67" s="287"/>
      <c r="E67" s="223"/>
      <c r="F67" s="288"/>
      <c r="G67" s="289"/>
    </row>
    <row r="68" spans="2:7">
      <c r="B68" s="287"/>
      <c r="C68" s="287"/>
      <c r="D68" s="287"/>
      <c r="E68" s="223"/>
      <c r="F68" s="288"/>
      <c r="G68" s="289"/>
    </row>
    <row r="69" spans="2:7">
      <c r="B69" s="287"/>
      <c r="C69" s="287"/>
      <c r="D69" s="287"/>
      <c r="E69" s="223"/>
      <c r="F69" s="288"/>
      <c r="G69" s="289"/>
    </row>
    <row r="70" spans="2:7">
      <c r="B70" s="287"/>
      <c r="C70" s="287"/>
      <c r="D70" s="287"/>
      <c r="E70" s="223"/>
      <c r="F70" s="288"/>
      <c r="G70" s="289"/>
    </row>
    <row r="71" spans="2:7">
      <c r="B71" s="287"/>
      <c r="C71" s="287"/>
      <c r="D71" s="287"/>
      <c r="E71" s="223"/>
      <c r="F71" s="288"/>
      <c r="G71" s="289"/>
    </row>
    <row r="72" spans="2:7">
      <c r="B72" s="287"/>
      <c r="C72" s="287"/>
      <c r="D72" s="287"/>
      <c r="E72" s="223"/>
      <c r="F72" s="288"/>
      <c r="G72" s="289"/>
    </row>
    <row r="73" spans="2:7">
      <c r="B73" s="287"/>
      <c r="C73" s="287"/>
      <c r="D73" s="287"/>
      <c r="E73" s="223"/>
      <c r="F73" s="288"/>
      <c r="G73" s="289"/>
    </row>
    <row r="74" spans="2:7">
      <c r="B74" s="287"/>
      <c r="C74" s="287"/>
      <c r="D74" s="287"/>
      <c r="E74" s="223"/>
      <c r="F74" s="288"/>
      <c r="G74" s="289"/>
    </row>
    <row r="75" spans="2:7">
      <c r="B75" s="287"/>
      <c r="C75" s="287"/>
      <c r="D75" s="287"/>
      <c r="E75" s="223"/>
      <c r="F75" s="288"/>
      <c r="G75" s="289"/>
    </row>
    <row r="76" spans="2:7">
      <c r="B76" s="287"/>
      <c r="C76" s="287"/>
      <c r="D76" s="287"/>
      <c r="E76" s="223"/>
      <c r="F76" s="288"/>
      <c r="G76" s="289"/>
    </row>
    <row r="77" spans="2:7">
      <c r="B77" s="287"/>
      <c r="C77" s="287"/>
      <c r="D77" s="287"/>
      <c r="E77" s="223"/>
      <c r="F77" s="288"/>
      <c r="G77" s="289"/>
    </row>
    <row r="78" spans="2:7">
      <c r="B78" s="287"/>
      <c r="C78" s="287"/>
      <c r="D78" s="287"/>
      <c r="E78" s="223"/>
      <c r="F78" s="288"/>
      <c r="G78" s="289"/>
    </row>
    <row r="79" spans="2:7">
      <c r="B79" s="287"/>
      <c r="C79" s="287"/>
      <c r="D79" s="287"/>
      <c r="E79" s="223"/>
      <c r="F79" s="288"/>
      <c r="G79" s="289"/>
    </row>
    <row r="80" spans="2:7">
      <c r="B80" s="287"/>
      <c r="C80" s="287"/>
      <c r="D80" s="287"/>
      <c r="E80" s="223"/>
      <c r="F80" s="288"/>
      <c r="G80" s="289"/>
    </row>
    <row r="81" spans="2:7">
      <c r="B81" s="287"/>
      <c r="C81" s="287"/>
      <c r="D81" s="287"/>
      <c r="E81" s="223"/>
      <c r="F81" s="288"/>
      <c r="G81" s="289"/>
    </row>
    <row r="82" spans="2:7">
      <c r="B82" s="287"/>
      <c r="C82" s="287"/>
      <c r="D82" s="287"/>
      <c r="E82" s="223"/>
      <c r="F82" s="288"/>
      <c r="G82" s="289"/>
    </row>
    <row r="83" spans="2:7">
      <c r="B83" s="287"/>
      <c r="C83" s="287"/>
      <c r="D83" s="287"/>
      <c r="E83" s="223"/>
      <c r="F83" s="288"/>
      <c r="G83" s="289"/>
    </row>
    <row r="84" spans="2:7">
      <c r="B84" s="287"/>
      <c r="C84" s="287"/>
      <c r="D84" s="287"/>
      <c r="E84" s="223"/>
      <c r="F84" s="288"/>
      <c r="G84" s="287"/>
    </row>
    <row r="85" spans="2:7">
      <c r="B85" s="287"/>
      <c r="C85" s="287"/>
      <c r="D85" s="287"/>
      <c r="E85" s="223"/>
      <c r="F85" s="288"/>
      <c r="G85" s="287"/>
    </row>
    <row r="86" spans="2:7">
      <c r="B86" s="287"/>
      <c r="C86" s="287"/>
      <c r="D86" s="287"/>
      <c r="E86" s="223"/>
      <c r="F86" s="288"/>
      <c r="G86" s="287"/>
    </row>
    <row r="87" spans="2:7">
      <c r="B87" s="287"/>
      <c r="C87" s="287"/>
      <c r="D87" s="287"/>
      <c r="E87" s="223"/>
      <c r="F87" s="288"/>
      <c r="G87" s="287"/>
    </row>
    <row r="88" spans="2:7">
      <c r="B88" s="287"/>
      <c r="C88" s="287"/>
      <c r="D88" s="287"/>
      <c r="E88" s="223"/>
      <c r="F88" s="288"/>
      <c r="G88" s="287"/>
    </row>
    <row r="89" spans="2:7">
      <c r="B89" s="287"/>
      <c r="C89" s="287"/>
      <c r="D89" s="287"/>
      <c r="E89" s="223"/>
      <c r="F89" s="288"/>
      <c r="G89" s="287"/>
    </row>
    <row r="90" spans="2:7">
      <c r="B90" s="287"/>
      <c r="C90" s="287"/>
      <c r="D90" s="287"/>
      <c r="E90" s="223"/>
      <c r="F90" s="288"/>
      <c r="G90" s="287"/>
    </row>
    <row r="91" spans="2:7">
      <c r="B91" s="287"/>
      <c r="C91" s="287"/>
      <c r="D91" s="287"/>
      <c r="E91" s="223"/>
      <c r="F91" s="288"/>
      <c r="G91" s="287"/>
    </row>
    <row r="92" spans="2:7">
      <c r="B92" s="287"/>
      <c r="C92" s="287"/>
      <c r="D92" s="287"/>
      <c r="E92" s="223"/>
      <c r="F92" s="288"/>
      <c r="G92" s="287"/>
    </row>
    <row r="93" spans="2:7">
      <c r="B93" s="287"/>
      <c r="C93" s="287"/>
      <c r="D93" s="287"/>
      <c r="E93" s="223"/>
      <c r="F93" s="288"/>
      <c r="G93" s="287"/>
    </row>
    <row r="94" spans="2:7">
      <c r="B94" s="287"/>
      <c r="C94" s="287"/>
      <c r="D94" s="287"/>
      <c r="E94" s="223"/>
      <c r="F94" s="288"/>
      <c r="G94" s="287"/>
    </row>
    <row r="95" spans="2:7">
      <c r="B95" s="287"/>
      <c r="C95" s="287"/>
      <c r="D95" s="287"/>
      <c r="E95" s="223"/>
      <c r="F95" s="288"/>
      <c r="G95" s="287"/>
    </row>
    <row r="96" spans="2:7">
      <c r="B96" s="287"/>
      <c r="C96" s="287"/>
      <c r="D96" s="287"/>
      <c r="E96" s="223"/>
      <c r="F96" s="288"/>
      <c r="G96" s="287"/>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23"/>
      <c r="F136" s="288"/>
      <c r="G136" s="287"/>
    </row>
    <row r="137" spans="2:7">
      <c r="B137" s="287"/>
      <c r="C137" s="287"/>
      <c r="D137" s="287"/>
      <c r="E137" s="223"/>
      <c r="F137" s="288"/>
      <c r="G137" s="287"/>
    </row>
    <row r="138" spans="2:7">
      <c r="B138" s="287"/>
      <c r="C138" s="287"/>
      <c r="D138" s="287"/>
      <c r="E138" s="223"/>
      <c r="F138" s="288"/>
      <c r="G138" s="287"/>
    </row>
    <row r="139" spans="2:7">
      <c r="B139" s="287"/>
      <c r="C139" s="287"/>
      <c r="D139" s="287"/>
      <c r="E139" s="223"/>
      <c r="F139" s="288"/>
      <c r="G139" s="287"/>
    </row>
    <row r="140" spans="2:7">
      <c r="B140" s="287"/>
      <c r="C140" s="287"/>
      <c r="D140" s="287"/>
      <c r="E140" s="223"/>
      <c r="F140" s="288"/>
      <c r="G140" s="287"/>
    </row>
    <row r="141" spans="2:7">
      <c r="B141" s="287"/>
      <c r="C141" s="287"/>
      <c r="D141" s="287"/>
      <c r="E141" s="223"/>
      <c r="F141" s="288"/>
      <c r="G141" s="287"/>
    </row>
    <row r="142" spans="2:7">
      <c r="B142" s="287"/>
      <c r="C142" s="287"/>
      <c r="D142" s="287"/>
      <c r="E142" s="223"/>
      <c r="F142" s="288"/>
      <c r="G142" s="287"/>
    </row>
    <row r="143" spans="2:7">
      <c r="B143" s="287"/>
      <c r="C143" s="287"/>
      <c r="D143" s="287"/>
      <c r="E143" s="223"/>
      <c r="F143" s="288"/>
      <c r="G143" s="287"/>
    </row>
    <row r="144" spans="2:7">
      <c r="B144" s="287"/>
      <c r="C144" s="287"/>
      <c r="D144" s="287"/>
      <c r="E144" s="223"/>
      <c r="F144" s="288"/>
      <c r="G144" s="287"/>
    </row>
    <row r="145" spans="2:7">
      <c r="B145" s="287"/>
      <c r="C145" s="287"/>
      <c r="D145" s="287"/>
      <c r="E145" s="223"/>
      <c r="F145" s="288"/>
      <c r="G145" s="287"/>
    </row>
    <row r="146" spans="2:7">
      <c r="B146" s="287"/>
      <c r="C146" s="287"/>
      <c r="D146" s="287"/>
      <c r="E146" s="223"/>
      <c r="F146" s="288"/>
      <c r="G146" s="287"/>
    </row>
    <row r="147" spans="2:7">
      <c r="B147" s="287"/>
      <c r="C147" s="287"/>
      <c r="D147" s="287"/>
      <c r="E147" s="223"/>
      <c r="F147" s="288"/>
      <c r="G147" s="287"/>
    </row>
    <row r="148" spans="2:7">
      <c r="B148" s="287"/>
      <c r="C148" s="287"/>
      <c r="D148" s="287"/>
      <c r="E148" s="223"/>
      <c r="F148" s="288"/>
      <c r="G148" s="287"/>
    </row>
    <row r="149" spans="2:7">
      <c r="B149" s="287"/>
      <c r="C149" s="287"/>
      <c r="D149" s="287"/>
      <c r="E149" s="223"/>
      <c r="F149" s="288"/>
      <c r="G149" s="287"/>
    </row>
    <row r="150" spans="2:7">
      <c r="B150" s="287"/>
      <c r="C150" s="287"/>
      <c r="D150" s="287"/>
      <c r="E150" s="223"/>
      <c r="F150" s="288"/>
      <c r="G150" s="287"/>
    </row>
    <row r="151" spans="2:7">
      <c r="B151" s="287"/>
      <c r="C151" s="287"/>
      <c r="D151" s="287"/>
      <c r="E151" s="223"/>
      <c r="F151" s="288"/>
      <c r="G151" s="287"/>
    </row>
    <row r="152" spans="2:7">
      <c r="B152" s="287"/>
      <c r="C152" s="287"/>
      <c r="D152" s="287"/>
      <c r="E152" s="223"/>
      <c r="F152" s="288"/>
      <c r="G152" s="287"/>
    </row>
    <row r="153" spans="2:7">
      <c r="B153" s="287"/>
      <c r="C153" s="287"/>
      <c r="D153" s="287"/>
      <c r="E153" s="223"/>
      <c r="F153" s="288"/>
      <c r="G153" s="287"/>
    </row>
    <row r="154" spans="2:7">
      <c r="B154" s="287"/>
      <c r="C154" s="287"/>
      <c r="D154" s="287"/>
      <c r="E154" s="223"/>
      <c r="F154" s="288"/>
      <c r="G154" s="287"/>
    </row>
    <row r="155" spans="2:7">
      <c r="B155" s="287"/>
      <c r="C155" s="287"/>
      <c r="D155" s="287"/>
      <c r="E155" s="223"/>
      <c r="F155" s="288"/>
      <c r="G155" s="287"/>
    </row>
    <row r="156" spans="2:7">
      <c r="B156" s="287"/>
      <c r="C156" s="287"/>
      <c r="D156" s="287"/>
      <c r="E156" s="223"/>
      <c r="F156" s="288"/>
      <c r="G156" s="287"/>
    </row>
    <row r="157" spans="2:7">
      <c r="B157" s="287"/>
      <c r="C157" s="287"/>
      <c r="D157" s="287"/>
      <c r="E157" s="223"/>
      <c r="F157" s="288"/>
      <c r="G157" s="287"/>
    </row>
    <row r="158" spans="2:7">
      <c r="B158" s="287"/>
      <c r="C158" s="287"/>
      <c r="D158" s="287"/>
      <c r="E158" s="223"/>
      <c r="F158" s="288"/>
      <c r="G158" s="287"/>
    </row>
    <row r="159" spans="2:7">
      <c r="B159" s="287"/>
      <c r="C159" s="287"/>
      <c r="D159" s="287"/>
      <c r="E159" s="223"/>
      <c r="F159" s="288"/>
      <c r="G159" s="287"/>
    </row>
    <row r="160" spans="2:7">
      <c r="B160" s="287"/>
      <c r="C160" s="287"/>
      <c r="D160" s="287"/>
      <c r="E160" s="223"/>
      <c r="F160" s="288"/>
      <c r="G160" s="287"/>
    </row>
    <row r="161" spans="2:7">
      <c r="B161" s="287"/>
      <c r="C161" s="287"/>
      <c r="D161" s="287"/>
      <c r="E161" s="223"/>
      <c r="F161" s="288"/>
      <c r="G161" s="287"/>
    </row>
    <row r="162" spans="2:7">
      <c r="B162" s="287"/>
      <c r="C162" s="287"/>
      <c r="D162" s="287"/>
      <c r="E162" s="223"/>
      <c r="F162" s="288"/>
      <c r="G162" s="287"/>
    </row>
    <row r="163" spans="2:7">
      <c r="B163" s="287"/>
      <c r="C163" s="287"/>
      <c r="D163" s="287"/>
      <c r="E163" s="223"/>
      <c r="F163" s="288"/>
      <c r="G163" s="287"/>
    </row>
    <row r="164" spans="2:7">
      <c r="B164" s="287"/>
      <c r="C164" s="287"/>
      <c r="D164" s="287"/>
      <c r="E164" s="223"/>
      <c r="F164" s="288"/>
      <c r="G164" s="287"/>
    </row>
    <row r="165" spans="2:7">
      <c r="B165" s="287"/>
      <c r="C165" s="287"/>
      <c r="D165" s="287"/>
      <c r="E165" s="223"/>
      <c r="F165" s="288"/>
      <c r="G165" s="287"/>
    </row>
    <row r="166" spans="2:7">
      <c r="B166" s="287"/>
      <c r="C166" s="287"/>
      <c r="D166" s="287"/>
      <c r="E166" s="223"/>
      <c r="F166" s="288"/>
      <c r="G166" s="287"/>
    </row>
    <row r="167" spans="2:7">
      <c r="B167" s="287"/>
      <c r="C167" s="287"/>
      <c r="D167" s="287"/>
      <c r="E167" s="223"/>
      <c r="F167" s="288"/>
      <c r="G167" s="287"/>
    </row>
    <row r="168" spans="2:7">
      <c r="B168" s="287"/>
      <c r="C168" s="287"/>
      <c r="D168" s="287"/>
      <c r="E168" s="223"/>
      <c r="F168" s="288"/>
      <c r="G168" s="287"/>
    </row>
    <row r="169" spans="2:7">
      <c r="B169" s="287"/>
      <c r="C169" s="287"/>
      <c r="D169" s="287"/>
      <c r="E169" s="223"/>
      <c r="F169" s="288"/>
      <c r="G169" s="287"/>
    </row>
    <row r="170" spans="2:7">
      <c r="B170" s="287"/>
      <c r="C170" s="287"/>
      <c r="D170" s="287"/>
      <c r="E170" s="223"/>
      <c r="F170" s="288"/>
      <c r="G170" s="287"/>
    </row>
    <row r="171" spans="2:7">
      <c r="B171" s="287"/>
      <c r="C171" s="287"/>
      <c r="D171" s="287"/>
      <c r="E171" s="223"/>
      <c r="F171" s="288"/>
      <c r="G171" s="287"/>
    </row>
    <row r="172" spans="2:7">
      <c r="B172" s="287"/>
      <c r="C172" s="287"/>
      <c r="D172" s="287"/>
      <c r="E172" s="223"/>
      <c r="F172" s="288"/>
      <c r="G172" s="287"/>
    </row>
    <row r="173" spans="2:7">
      <c r="B173" s="287"/>
      <c r="C173" s="287"/>
      <c r="D173" s="287"/>
      <c r="E173" s="223"/>
      <c r="F173" s="288"/>
      <c r="G173" s="287"/>
    </row>
    <row r="174" spans="2:7">
      <c r="B174" s="287"/>
      <c r="C174" s="287"/>
      <c r="D174" s="287"/>
      <c r="E174" s="223"/>
      <c r="F174" s="288"/>
      <c r="G174" s="287"/>
    </row>
    <row r="175" spans="2:7">
      <c r="B175" s="287"/>
      <c r="C175" s="287"/>
      <c r="D175" s="287"/>
      <c r="E175" s="223"/>
      <c r="F175" s="288"/>
      <c r="G175" s="287"/>
    </row>
    <row r="176" spans="2:7">
      <c r="B176" s="287"/>
      <c r="C176" s="287"/>
      <c r="D176" s="287"/>
      <c r="E176" s="223"/>
      <c r="F176" s="288"/>
      <c r="G176" s="287"/>
    </row>
    <row r="177" spans="2:7">
      <c r="B177" s="287"/>
      <c r="C177" s="287"/>
      <c r="D177" s="287"/>
      <c r="E177" s="290"/>
      <c r="F177" s="291"/>
      <c r="G177" s="287"/>
    </row>
    <row r="178" spans="2:7">
      <c r="B178" s="287"/>
      <c r="C178" s="287"/>
      <c r="D178" s="287"/>
      <c r="E178" s="290"/>
      <c r="F178" s="291"/>
      <c r="G178" s="287"/>
    </row>
    <row r="179" spans="2:7">
      <c r="B179" s="287"/>
      <c r="C179" s="287"/>
      <c r="D179" s="287"/>
      <c r="E179" s="290"/>
      <c r="F179" s="291"/>
      <c r="G179" s="287"/>
    </row>
    <row r="180" spans="2:7">
      <c r="B180" s="287"/>
      <c r="C180" s="287"/>
      <c r="D180" s="287"/>
      <c r="E180" s="290"/>
      <c r="F180" s="291"/>
      <c r="G180" s="287"/>
    </row>
    <row r="181" spans="2:7">
      <c r="B181" s="287"/>
      <c r="C181" s="287"/>
      <c r="D181" s="287"/>
      <c r="E181" s="290"/>
      <c r="F181" s="291"/>
      <c r="G181" s="287"/>
    </row>
    <row r="182" spans="2:7">
      <c r="B182" s="287"/>
      <c r="C182" s="287"/>
      <c r="D182" s="287"/>
      <c r="E182" s="290"/>
      <c r="F182" s="291"/>
      <c r="G182" s="287"/>
    </row>
    <row r="183" spans="2:7">
      <c r="B183" s="287"/>
      <c r="C183" s="287"/>
      <c r="D183" s="287"/>
      <c r="E183" s="290"/>
      <c r="F183" s="291"/>
      <c r="G183" s="287"/>
    </row>
    <row r="184" spans="2:7">
      <c r="B184" s="287"/>
      <c r="C184" s="287"/>
      <c r="D184" s="287"/>
      <c r="E184" s="290"/>
      <c r="F184" s="291"/>
      <c r="G184" s="287"/>
    </row>
    <row r="185" spans="2:7">
      <c r="B185" s="287"/>
      <c r="C185" s="287"/>
      <c r="D185" s="287"/>
      <c r="E185" s="290"/>
      <c r="F185" s="291"/>
      <c r="G185" s="287"/>
    </row>
    <row r="186" spans="2:7">
      <c r="B186" s="287"/>
      <c r="C186" s="287"/>
      <c r="D186" s="287"/>
      <c r="E186" s="290"/>
      <c r="F186" s="291"/>
      <c r="G186" s="287"/>
    </row>
    <row r="187" spans="2:7">
      <c r="B187" s="287"/>
      <c r="C187" s="287"/>
      <c r="D187" s="287"/>
      <c r="E187" s="290"/>
      <c r="F187" s="291"/>
      <c r="G187" s="287"/>
    </row>
    <row r="188" spans="2:7">
      <c r="B188" s="287"/>
      <c r="C188" s="287"/>
      <c r="D188" s="287"/>
      <c r="E188" s="290"/>
      <c r="F188" s="291"/>
      <c r="G188" s="287"/>
    </row>
    <row r="189" spans="2:7">
      <c r="B189" s="287"/>
      <c r="C189" s="287"/>
      <c r="D189" s="287"/>
      <c r="E189" s="290"/>
      <c r="F189" s="291"/>
      <c r="G189" s="287"/>
    </row>
    <row r="190" spans="2:7">
      <c r="B190" s="287"/>
      <c r="C190" s="287"/>
      <c r="D190" s="287"/>
      <c r="E190" s="290"/>
      <c r="F190" s="291"/>
      <c r="G190" s="287"/>
    </row>
    <row r="191" spans="2:7">
      <c r="B191" s="287"/>
      <c r="C191" s="287"/>
      <c r="D191" s="287"/>
      <c r="E191" s="290"/>
      <c r="F191" s="291"/>
      <c r="G191" s="287"/>
    </row>
    <row r="192" spans="2:7">
      <c r="B192" s="287"/>
      <c r="C192" s="287"/>
      <c r="D192" s="287"/>
      <c r="E192" s="290"/>
      <c r="F192" s="291"/>
      <c r="G192" s="287"/>
    </row>
    <row r="193" spans="2:7">
      <c r="B193" s="287"/>
      <c r="C193" s="287"/>
      <c r="D193" s="287"/>
      <c r="E193" s="290"/>
      <c r="F193" s="291"/>
      <c r="G193" s="287"/>
    </row>
    <row r="194" spans="2:7">
      <c r="B194" s="287"/>
      <c r="C194" s="287"/>
      <c r="D194" s="287"/>
      <c r="E194" s="290"/>
      <c r="F194" s="291"/>
      <c r="G194" s="287"/>
    </row>
    <row r="195" spans="2:7">
      <c r="B195" s="287"/>
      <c r="C195" s="287"/>
      <c r="D195" s="287"/>
      <c r="E195" s="290"/>
      <c r="F195" s="291"/>
      <c r="G195" s="287"/>
    </row>
    <row r="196" spans="2:7">
      <c r="B196" s="287"/>
      <c r="C196" s="287"/>
      <c r="D196" s="287"/>
      <c r="E196" s="290"/>
      <c r="F196" s="291"/>
      <c r="G196" s="287"/>
    </row>
    <row r="197" spans="2:7">
      <c r="B197" s="287"/>
      <c r="C197" s="287"/>
      <c r="D197" s="287"/>
      <c r="E197" s="290"/>
      <c r="F197" s="291"/>
      <c r="G197" s="287"/>
    </row>
    <row r="198" spans="2:7">
      <c r="B198" s="287"/>
      <c r="C198" s="287"/>
      <c r="D198" s="287"/>
      <c r="E198" s="290"/>
      <c r="F198" s="291"/>
      <c r="G198" s="287"/>
    </row>
    <row r="199" spans="2:7">
      <c r="B199" s="287"/>
      <c r="C199" s="287"/>
      <c r="D199" s="287"/>
      <c r="E199" s="290"/>
      <c r="F199" s="291"/>
      <c r="G199" s="287"/>
    </row>
  </sheetData>
  <sheetProtection algorithmName="SHA-512" hashValue="xPVHmF2E8D/xNb9+IkqZDiniA6TpBVFkDGsHYCrdoh+dFKc49NlcJ2thuoW2QmgVjubaTyc6REQYQDBvBbwdmA==" saltValue="CJAvZ835PhmC2mwPHd0GrQ==" spinCount="100000" sheet="1" objects="1" scenarios="1"/>
  <mergeCells count="1">
    <mergeCell ref="B4:E4"/>
  </mergeCells>
  <pageMargins left="0.7" right="0.7" top="0.75" bottom="0.75" header="0.3" footer="0.3"/>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D815-B4B7-4C6C-96E7-0DD899533B1E}">
  <sheetPr>
    <pageSetUpPr fitToPage="1"/>
  </sheetPr>
  <dimension ref="A1:FN158"/>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7.140625" style="190" bestFit="1" customWidth="1"/>
    <col min="5" max="5" width="14" style="191" customWidth="1"/>
    <col min="6" max="6" width="20.5703125" style="192" customWidth="1"/>
    <col min="7" max="7" width="22.42578125" style="190" customWidth="1"/>
    <col min="8" max="10" width="9.7109375" style="190"/>
    <col min="11" max="11" width="23.7109375" style="190" bestFit="1" customWidth="1"/>
    <col min="12" max="12" width="9.7109375" style="190"/>
    <col min="13" max="13" width="23.7109375" style="190" bestFit="1" customWidth="1"/>
    <col min="14" max="14" width="9.7109375" style="190"/>
    <col min="15" max="15" width="23.7109375" style="190" bestFit="1" customWidth="1"/>
    <col min="16" max="16384" width="9.7109375" style="190"/>
  </cols>
  <sheetData>
    <row r="1" spans="1:170" ht="18.75" thickBot="1"/>
    <row r="2" spans="1:170" ht="12.75" customHeight="1">
      <c r="A2" s="190"/>
      <c r="B2" s="603"/>
      <c r="C2" s="604"/>
      <c r="D2" s="604"/>
      <c r="E2" s="604"/>
      <c r="F2" s="604"/>
      <c r="G2" s="605"/>
    </row>
    <row r="3" spans="1:170" s="200" customFormat="1" ht="12.75" customHeight="1">
      <c r="A3" s="146"/>
      <c r="B3" s="606" t="str">
        <f>[1]Preambles!B3</f>
        <v>NATIONAL TRANSMISION COMPANY SOUTH AFRICA</v>
      </c>
      <c r="C3" s="607"/>
      <c r="D3" s="607"/>
      <c r="E3" s="607"/>
      <c r="F3" s="607"/>
      <c r="G3" s="60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row>
    <row r="4" spans="1:170" s="200" customFormat="1" ht="12.75" customHeight="1">
      <c r="A4" s="146"/>
      <c r="B4" s="606" t="s">
        <v>274</v>
      </c>
      <c r="C4" s="607"/>
      <c r="D4" s="607"/>
      <c r="E4" s="607"/>
      <c r="F4" s="607"/>
      <c r="G4" s="608"/>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row>
    <row r="5" spans="1:170" s="170" customFormat="1" ht="12.75" customHeight="1">
      <c r="A5" s="201"/>
      <c r="B5" s="665" t="s">
        <v>158</v>
      </c>
      <c r="C5" s="666"/>
      <c r="D5" s="666"/>
      <c r="E5" s="666"/>
      <c r="F5" s="609"/>
      <c r="G5" s="610"/>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row>
    <row r="6" spans="1:170" ht="46.5" customHeight="1">
      <c r="B6" s="208" t="s">
        <v>0</v>
      </c>
      <c r="C6" s="611" t="s">
        <v>1</v>
      </c>
      <c r="D6" s="210" t="s">
        <v>2</v>
      </c>
      <c r="E6" s="211" t="s">
        <v>3</v>
      </c>
      <c r="F6" s="212" t="s">
        <v>4</v>
      </c>
      <c r="G6" s="213" t="s">
        <v>5</v>
      </c>
    </row>
    <row r="7" spans="1:170" ht="12.95" customHeight="1">
      <c r="B7" s="612"/>
      <c r="C7" s="613"/>
      <c r="D7" s="614"/>
      <c r="E7" s="614"/>
      <c r="F7" s="217"/>
      <c r="G7" s="218"/>
    </row>
    <row r="8" spans="1:170" ht="12.95" customHeight="1">
      <c r="B8" s="612"/>
      <c r="C8" s="613"/>
      <c r="D8" s="614"/>
      <c r="E8" s="614"/>
      <c r="F8" s="217"/>
      <c r="G8" s="218"/>
    </row>
    <row r="9" spans="1:170" ht="15.95" customHeight="1">
      <c r="B9" s="615"/>
      <c r="C9" s="616" t="s">
        <v>336</v>
      </c>
      <c r="D9" s="617"/>
      <c r="E9" s="618"/>
      <c r="F9" s="223"/>
      <c r="G9" s="224"/>
    </row>
    <row r="10" spans="1:170" ht="15.95" customHeight="1">
      <c r="B10" s="615"/>
      <c r="C10" s="616"/>
      <c r="D10" s="617"/>
      <c r="E10" s="618"/>
      <c r="F10" s="223"/>
      <c r="G10" s="224"/>
    </row>
    <row r="11" spans="1:170" ht="25.5">
      <c r="B11" s="619"/>
      <c r="C11" s="620" t="s">
        <v>335</v>
      </c>
      <c r="D11" s="235"/>
      <c r="E11" s="621"/>
      <c r="F11" s="236"/>
      <c r="G11" s="262"/>
    </row>
    <row r="12" spans="1:170">
      <c r="B12" s="619"/>
      <c r="C12" s="238"/>
      <c r="D12" s="235"/>
      <c r="E12" s="621"/>
      <c r="F12" s="236"/>
      <c r="G12" s="262"/>
    </row>
    <row r="13" spans="1:170" ht="38.25">
      <c r="B13" s="622" t="s">
        <v>10</v>
      </c>
      <c r="C13" s="623" t="s">
        <v>376</v>
      </c>
      <c r="D13" s="235" t="s">
        <v>144</v>
      </c>
      <c r="E13" s="148" t="s">
        <v>10</v>
      </c>
      <c r="F13" s="242">
        <v>2200000</v>
      </c>
      <c r="G13" s="243">
        <f>SUM(E13:F13)</f>
        <v>2200000</v>
      </c>
    </row>
    <row r="14" spans="1:170">
      <c r="B14" s="269"/>
      <c r="C14" s="270"/>
      <c r="D14" s="271"/>
      <c r="E14" s="272"/>
      <c r="F14" s="273"/>
      <c r="G14" s="274"/>
    </row>
    <row r="15" spans="1:170" ht="18.75" thickBot="1">
      <c r="B15" s="275"/>
      <c r="C15" s="276" t="s">
        <v>197</v>
      </c>
      <c r="D15" s="277"/>
      <c r="E15" s="278"/>
      <c r="F15" s="279"/>
      <c r="G15" s="280">
        <f>SUM(G11:G13)</f>
        <v>2200000</v>
      </c>
    </row>
    <row r="16" spans="1:170">
      <c r="B16" s="281"/>
      <c r="C16" s="282"/>
      <c r="D16" s="283"/>
      <c r="E16" s="284"/>
      <c r="F16" s="285"/>
      <c r="G16" s="286"/>
    </row>
    <row r="17" spans="2:7">
      <c r="B17" s="287"/>
      <c r="C17" s="287"/>
      <c r="D17" s="287"/>
      <c r="E17" s="223"/>
      <c r="F17" s="288"/>
      <c r="G17" s="289"/>
    </row>
    <row r="18" spans="2:7">
      <c r="B18" s="287"/>
      <c r="C18" s="287"/>
      <c r="D18" s="287"/>
      <c r="E18" s="223"/>
      <c r="F18" s="288"/>
      <c r="G18" s="289"/>
    </row>
    <row r="19" spans="2:7">
      <c r="B19" s="287"/>
      <c r="C19" s="287"/>
      <c r="D19" s="287"/>
      <c r="E19" s="223"/>
      <c r="F19" s="288"/>
      <c r="G19" s="289"/>
    </row>
    <row r="20" spans="2:7">
      <c r="B20" s="287"/>
      <c r="C20" s="287"/>
      <c r="D20" s="287"/>
      <c r="E20" s="223"/>
      <c r="F20" s="288"/>
      <c r="G20" s="289"/>
    </row>
    <row r="21" spans="2:7">
      <c r="B21" s="287"/>
      <c r="C21" s="287"/>
      <c r="D21" s="287"/>
      <c r="E21" s="223"/>
      <c r="F21" s="288"/>
      <c r="G21" s="289"/>
    </row>
    <row r="22" spans="2:7">
      <c r="B22" s="287"/>
      <c r="C22" s="287"/>
      <c r="D22" s="287"/>
      <c r="E22" s="223"/>
      <c r="F22" s="288"/>
      <c r="G22" s="289"/>
    </row>
    <row r="23" spans="2:7">
      <c r="B23" s="287"/>
      <c r="C23" s="287"/>
      <c r="D23" s="287"/>
      <c r="E23" s="223"/>
      <c r="F23" s="288"/>
      <c r="G23" s="289"/>
    </row>
    <row r="24" spans="2:7">
      <c r="B24" s="287"/>
      <c r="C24" s="287"/>
      <c r="D24" s="287"/>
      <c r="E24" s="223"/>
      <c r="F24" s="288"/>
      <c r="G24" s="289"/>
    </row>
    <row r="25" spans="2:7">
      <c r="B25" s="287"/>
      <c r="C25" s="287"/>
      <c r="D25" s="287"/>
      <c r="E25" s="223"/>
      <c r="F25" s="288"/>
      <c r="G25" s="289"/>
    </row>
    <row r="26" spans="2:7">
      <c r="B26" s="287"/>
      <c r="C26" s="287"/>
      <c r="D26" s="287"/>
      <c r="E26" s="223"/>
      <c r="F26" s="288"/>
      <c r="G26" s="289"/>
    </row>
    <row r="27" spans="2:7">
      <c r="B27" s="287"/>
      <c r="C27" s="287"/>
      <c r="D27" s="287"/>
      <c r="E27" s="223"/>
      <c r="F27" s="288"/>
      <c r="G27" s="289"/>
    </row>
    <row r="28" spans="2:7">
      <c r="B28" s="287"/>
      <c r="C28" s="287"/>
      <c r="D28" s="287"/>
      <c r="E28" s="223"/>
      <c r="F28" s="288"/>
      <c r="G28" s="289"/>
    </row>
    <row r="29" spans="2:7">
      <c r="B29" s="287"/>
      <c r="C29" s="287"/>
      <c r="D29" s="287"/>
      <c r="E29" s="223"/>
      <c r="F29" s="288"/>
      <c r="G29" s="289"/>
    </row>
    <row r="30" spans="2:7">
      <c r="B30" s="287"/>
      <c r="C30" s="287"/>
      <c r="D30" s="287"/>
      <c r="E30" s="223"/>
      <c r="F30" s="288"/>
      <c r="G30" s="289"/>
    </row>
    <row r="31" spans="2:7">
      <c r="B31" s="287"/>
      <c r="C31" s="287"/>
      <c r="D31" s="287"/>
      <c r="E31" s="223"/>
      <c r="F31" s="288"/>
      <c r="G31" s="289"/>
    </row>
    <row r="32" spans="2:7">
      <c r="B32" s="287"/>
      <c r="C32" s="287"/>
      <c r="D32" s="287"/>
      <c r="E32" s="223"/>
      <c r="F32" s="288"/>
      <c r="G32" s="289"/>
    </row>
    <row r="33" spans="2:7">
      <c r="B33" s="287"/>
      <c r="C33" s="287"/>
      <c r="D33" s="287"/>
      <c r="E33" s="223"/>
      <c r="F33" s="288"/>
      <c r="G33" s="289"/>
    </row>
    <row r="34" spans="2:7">
      <c r="B34" s="287"/>
      <c r="C34" s="287"/>
      <c r="D34" s="287"/>
      <c r="E34" s="223"/>
      <c r="F34" s="288"/>
      <c r="G34" s="289"/>
    </row>
    <row r="35" spans="2:7">
      <c r="B35" s="287"/>
      <c r="C35" s="287"/>
      <c r="D35" s="287"/>
      <c r="E35" s="223"/>
      <c r="F35" s="288"/>
      <c r="G35" s="289"/>
    </row>
    <row r="36" spans="2:7">
      <c r="B36" s="287"/>
      <c r="C36" s="287"/>
      <c r="D36" s="287"/>
      <c r="E36" s="223"/>
      <c r="F36" s="288"/>
      <c r="G36" s="289"/>
    </row>
    <row r="37" spans="2:7">
      <c r="B37" s="287"/>
      <c r="C37" s="287"/>
      <c r="D37" s="287"/>
      <c r="E37" s="223"/>
      <c r="F37" s="288"/>
      <c r="G37" s="289"/>
    </row>
    <row r="38" spans="2:7">
      <c r="B38" s="287"/>
      <c r="C38" s="287"/>
      <c r="D38" s="287"/>
      <c r="E38" s="223"/>
      <c r="F38" s="288"/>
      <c r="G38" s="289"/>
    </row>
    <row r="39" spans="2:7">
      <c r="B39" s="287"/>
      <c r="C39" s="287"/>
      <c r="D39" s="287"/>
      <c r="E39" s="223"/>
      <c r="F39" s="288"/>
      <c r="G39" s="289"/>
    </row>
    <row r="40" spans="2:7">
      <c r="B40" s="287"/>
      <c r="C40" s="287"/>
      <c r="D40" s="287"/>
      <c r="E40" s="223"/>
      <c r="F40" s="288"/>
      <c r="G40" s="289"/>
    </row>
    <row r="41" spans="2:7">
      <c r="B41" s="287"/>
      <c r="C41" s="287"/>
      <c r="D41" s="287"/>
      <c r="E41" s="223"/>
      <c r="F41" s="288"/>
      <c r="G41" s="289"/>
    </row>
    <row r="42" spans="2:7">
      <c r="B42" s="287"/>
      <c r="C42" s="287"/>
      <c r="D42" s="287"/>
      <c r="E42" s="223"/>
      <c r="F42" s="288"/>
      <c r="G42" s="289"/>
    </row>
    <row r="43" spans="2:7">
      <c r="B43" s="287"/>
      <c r="C43" s="287"/>
      <c r="D43" s="287"/>
      <c r="E43" s="223"/>
      <c r="F43" s="288"/>
      <c r="G43" s="287"/>
    </row>
    <row r="44" spans="2:7">
      <c r="B44" s="287"/>
      <c r="C44" s="287"/>
      <c r="D44" s="287"/>
      <c r="E44" s="223"/>
      <c r="F44" s="288"/>
      <c r="G44" s="287"/>
    </row>
    <row r="45" spans="2:7">
      <c r="B45" s="287"/>
      <c r="C45" s="287"/>
      <c r="D45" s="287"/>
      <c r="E45" s="223"/>
      <c r="F45" s="288"/>
      <c r="G45" s="287"/>
    </row>
    <row r="46" spans="2:7">
      <c r="B46" s="287"/>
      <c r="C46" s="287"/>
      <c r="D46" s="287"/>
      <c r="E46" s="223"/>
      <c r="F46" s="288"/>
      <c r="G46" s="287"/>
    </row>
    <row r="47" spans="2:7">
      <c r="B47" s="287"/>
      <c r="C47" s="287"/>
      <c r="D47" s="287"/>
      <c r="E47" s="223"/>
      <c r="F47" s="288"/>
      <c r="G47" s="287"/>
    </row>
    <row r="48" spans="2:7">
      <c r="B48" s="287"/>
      <c r="C48" s="287"/>
      <c r="D48" s="287"/>
      <c r="E48" s="223"/>
      <c r="F48" s="288"/>
      <c r="G48" s="287"/>
    </row>
    <row r="49" spans="2:7">
      <c r="B49" s="287"/>
      <c r="C49" s="287"/>
      <c r="D49" s="287"/>
      <c r="E49" s="223"/>
      <c r="F49" s="288"/>
      <c r="G49" s="287"/>
    </row>
    <row r="50" spans="2:7">
      <c r="B50" s="287"/>
      <c r="C50" s="287"/>
      <c r="D50" s="287"/>
      <c r="E50" s="223"/>
      <c r="F50" s="288"/>
      <c r="G50" s="287"/>
    </row>
    <row r="51" spans="2:7">
      <c r="B51" s="287"/>
      <c r="C51" s="287"/>
      <c r="D51" s="287"/>
      <c r="E51" s="223"/>
      <c r="F51" s="288"/>
      <c r="G51" s="287"/>
    </row>
    <row r="52" spans="2:7">
      <c r="B52" s="287"/>
      <c r="C52" s="287"/>
      <c r="D52" s="287"/>
      <c r="E52" s="223"/>
      <c r="F52" s="288"/>
      <c r="G52" s="287"/>
    </row>
    <row r="53" spans="2:7">
      <c r="B53" s="287"/>
      <c r="C53" s="287"/>
      <c r="D53" s="287"/>
      <c r="E53" s="223"/>
      <c r="F53" s="288"/>
      <c r="G53" s="287"/>
    </row>
    <row r="54" spans="2:7">
      <c r="B54" s="287"/>
      <c r="C54" s="287"/>
      <c r="D54" s="287"/>
      <c r="E54" s="223"/>
      <c r="F54" s="288"/>
      <c r="G54" s="287"/>
    </row>
    <row r="55" spans="2:7">
      <c r="B55" s="287"/>
      <c r="C55" s="287"/>
      <c r="D55" s="287"/>
      <c r="E55" s="223"/>
      <c r="F55" s="288"/>
      <c r="G55" s="287"/>
    </row>
    <row r="56" spans="2:7">
      <c r="B56" s="287"/>
      <c r="C56" s="287"/>
      <c r="D56" s="287"/>
      <c r="E56" s="223"/>
      <c r="F56" s="288"/>
      <c r="G56" s="287"/>
    </row>
    <row r="57" spans="2:7">
      <c r="B57" s="287"/>
      <c r="C57" s="287"/>
      <c r="D57" s="287"/>
      <c r="E57" s="223"/>
      <c r="F57" s="288"/>
      <c r="G57" s="287"/>
    </row>
    <row r="58" spans="2:7">
      <c r="B58" s="287"/>
      <c r="C58" s="287"/>
      <c r="D58" s="287"/>
      <c r="E58" s="223"/>
      <c r="F58" s="288"/>
      <c r="G58" s="287"/>
    </row>
    <row r="59" spans="2:7">
      <c r="B59" s="287"/>
      <c r="C59" s="287"/>
      <c r="D59" s="287"/>
      <c r="E59" s="223"/>
      <c r="F59" s="288"/>
      <c r="G59" s="287"/>
    </row>
    <row r="60" spans="2:7">
      <c r="B60" s="287"/>
      <c r="C60" s="287"/>
      <c r="D60" s="287"/>
      <c r="E60" s="223"/>
      <c r="F60" s="288"/>
      <c r="G60" s="287"/>
    </row>
    <row r="61" spans="2:7">
      <c r="B61" s="287"/>
      <c r="C61" s="287"/>
      <c r="D61" s="287"/>
      <c r="E61" s="223"/>
      <c r="F61" s="288"/>
      <c r="G61" s="287"/>
    </row>
    <row r="62" spans="2:7">
      <c r="B62" s="287"/>
      <c r="C62" s="287"/>
      <c r="D62" s="287"/>
      <c r="E62" s="223"/>
      <c r="F62" s="288"/>
      <c r="G62" s="287"/>
    </row>
    <row r="63" spans="2:7">
      <c r="B63" s="287"/>
      <c r="C63" s="287"/>
      <c r="D63" s="287"/>
      <c r="E63" s="223"/>
      <c r="F63" s="288"/>
      <c r="G63" s="287"/>
    </row>
    <row r="64" spans="2:7">
      <c r="B64" s="287"/>
      <c r="C64" s="287"/>
      <c r="D64" s="287"/>
      <c r="E64" s="223"/>
      <c r="F64" s="288"/>
      <c r="G64" s="287"/>
    </row>
    <row r="65" spans="2:7">
      <c r="B65" s="287"/>
      <c r="C65" s="287"/>
      <c r="D65" s="287"/>
      <c r="E65" s="223"/>
      <c r="F65" s="288"/>
      <c r="G65" s="287"/>
    </row>
    <row r="66" spans="2:7">
      <c r="B66" s="287"/>
      <c r="C66" s="287"/>
      <c r="D66" s="287"/>
      <c r="E66" s="223"/>
      <c r="F66" s="288"/>
      <c r="G66" s="287"/>
    </row>
    <row r="67" spans="2:7">
      <c r="B67" s="287"/>
      <c r="C67" s="287"/>
      <c r="D67" s="287"/>
      <c r="E67" s="223"/>
      <c r="F67" s="288"/>
      <c r="G67" s="287"/>
    </row>
    <row r="68" spans="2:7">
      <c r="B68" s="287"/>
      <c r="C68" s="287"/>
      <c r="D68" s="287"/>
      <c r="E68" s="223"/>
      <c r="F68" s="288"/>
      <c r="G68" s="287"/>
    </row>
    <row r="69" spans="2:7">
      <c r="B69" s="287"/>
      <c r="C69" s="287"/>
      <c r="D69" s="287"/>
      <c r="E69" s="223"/>
      <c r="F69" s="288"/>
      <c r="G69" s="287"/>
    </row>
    <row r="70" spans="2:7">
      <c r="B70" s="287"/>
      <c r="C70" s="287"/>
      <c r="D70" s="287"/>
      <c r="E70" s="223"/>
      <c r="F70" s="288"/>
      <c r="G70" s="287"/>
    </row>
    <row r="71" spans="2:7">
      <c r="B71" s="287"/>
      <c r="C71" s="287"/>
      <c r="D71" s="287"/>
      <c r="E71" s="223"/>
      <c r="F71" s="288"/>
      <c r="G71" s="287"/>
    </row>
    <row r="72" spans="2:7">
      <c r="B72" s="287"/>
      <c r="C72" s="287"/>
      <c r="D72" s="287"/>
      <c r="E72" s="223"/>
      <c r="F72" s="288"/>
      <c r="G72" s="287"/>
    </row>
    <row r="73" spans="2:7">
      <c r="B73" s="287"/>
      <c r="C73" s="287"/>
      <c r="D73" s="287"/>
      <c r="E73" s="223"/>
      <c r="F73" s="288"/>
      <c r="G73" s="287"/>
    </row>
    <row r="74" spans="2:7">
      <c r="B74" s="287"/>
      <c r="C74" s="287"/>
      <c r="D74" s="287"/>
      <c r="E74" s="223"/>
      <c r="F74" s="288"/>
      <c r="G74" s="287"/>
    </row>
    <row r="75" spans="2:7">
      <c r="B75" s="287"/>
      <c r="C75" s="287"/>
      <c r="D75" s="287"/>
      <c r="E75" s="223"/>
      <c r="F75" s="288"/>
      <c r="G75" s="287"/>
    </row>
    <row r="76" spans="2:7">
      <c r="B76" s="287"/>
      <c r="C76" s="287"/>
      <c r="D76" s="287"/>
      <c r="E76" s="223"/>
      <c r="F76" s="288"/>
      <c r="G76" s="287"/>
    </row>
    <row r="77" spans="2:7">
      <c r="B77" s="287"/>
      <c r="C77" s="287"/>
      <c r="D77" s="287"/>
      <c r="E77" s="223"/>
      <c r="F77" s="288"/>
      <c r="G77" s="287"/>
    </row>
    <row r="78" spans="2:7">
      <c r="B78" s="287"/>
      <c r="C78" s="287"/>
      <c r="D78" s="287"/>
      <c r="E78" s="223"/>
      <c r="F78" s="288"/>
      <c r="G78" s="287"/>
    </row>
    <row r="79" spans="2:7">
      <c r="B79" s="287"/>
      <c r="C79" s="287"/>
      <c r="D79" s="287"/>
      <c r="E79" s="223"/>
      <c r="F79" s="288"/>
      <c r="G79" s="287"/>
    </row>
    <row r="80" spans="2:7">
      <c r="B80" s="287"/>
      <c r="C80" s="287"/>
      <c r="D80" s="287"/>
      <c r="E80" s="223"/>
      <c r="F80" s="288"/>
      <c r="G80" s="287"/>
    </row>
    <row r="81" spans="2:7">
      <c r="B81" s="287"/>
      <c r="C81" s="287"/>
      <c r="D81" s="287"/>
      <c r="E81" s="223"/>
      <c r="F81" s="288"/>
      <c r="G81" s="287"/>
    </row>
    <row r="82" spans="2:7">
      <c r="B82" s="287"/>
      <c r="C82" s="287"/>
      <c r="D82" s="287"/>
      <c r="E82" s="223"/>
      <c r="F82" s="288"/>
      <c r="G82" s="287"/>
    </row>
    <row r="83" spans="2:7">
      <c r="B83" s="287"/>
      <c r="C83" s="287"/>
      <c r="D83" s="287"/>
      <c r="E83" s="223"/>
      <c r="F83" s="288"/>
      <c r="G83" s="287"/>
    </row>
    <row r="84" spans="2:7">
      <c r="B84" s="287"/>
      <c r="C84" s="287"/>
      <c r="D84" s="287"/>
      <c r="E84" s="223"/>
      <c r="F84" s="288"/>
      <c r="G84" s="287"/>
    </row>
    <row r="85" spans="2:7">
      <c r="B85" s="287"/>
      <c r="C85" s="287"/>
      <c r="D85" s="287"/>
      <c r="E85" s="223"/>
      <c r="F85" s="288"/>
      <c r="G85" s="287"/>
    </row>
    <row r="86" spans="2:7">
      <c r="B86" s="287"/>
      <c r="C86" s="287"/>
      <c r="D86" s="287"/>
      <c r="E86" s="223"/>
      <c r="F86" s="288"/>
      <c r="G86" s="287"/>
    </row>
    <row r="87" spans="2:7">
      <c r="B87" s="287"/>
      <c r="C87" s="287"/>
      <c r="D87" s="287"/>
      <c r="E87" s="223"/>
      <c r="F87" s="288"/>
      <c r="G87" s="287"/>
    </row>
    <row r="88" spans="2:7">
      <c r="B88" s="287"/>
      <c r="C88" s="287"/>
      <c r="D88" s="287"/>
      <c r="E88" s="223"/>
      <c r="F88" s="288"/>
      <c r="G88" s="287"/>
    </row>
    <row r="89" spans="2:7">
      <c r="B89" s="287"/>
      <c r="C89" s="287"/>
      <c r="D89" s="287"/>
      <c r="E89" s="223"/>
      <c r="F89" s="288"/>
      <c r="G89" s="287"/>
    </row>
    <row r="90" spans="2:7">
      <c r="B90" s="287"/>
      <c r="C90" s="287"/>
      <c r="D90" s="287"/>
      <c r="E90" s="223"/>
      <c r="F90" s="288"/>
      <c r="G90" s="287"/>
    </row>
    <row r="91" spans="2:7">
      <c r="B91" s="287"/>
      <c r="C91" s="287"/>
      <c r="D91" s="287"/>
      <c r="E91" s="223"/>
      <c r="F91" s="288"/>
      <c r="G91" s="287"/>
    </row>
    <row r="92" spans="2:7">
      <c r="B92" s="287"/>
      <c r="C92" s="287"/>
      <c r="D92" s="287"/>
      <c r="E92" s="223"/>
      <c r="F92" s="288"/>
      <c r="G92" s="287"/>
    </row>
    <row r="93" spans="2:7">
      <c r="B93" s="287"/>
      <c r="C93" s="287"/>
      <c r="D93" s="287"/>
      <c r="E93" s="223"/>
      <c r="F93" s="288"/>
      <c r="G93" s="287"/>
    </row>
    <row r="94" spans="2:7">
      <c r="B94" s="287"/>
      <c r="C94" s="287"/>
      <c r="D94" s="287"/>
      <c r="E94" s="223"/>
      <c r="F94" s="288"/>
      <c r="G94" s="287"/>
    </row>
    <row r="95" spans="2:7">
      <c r="B95" s="287"/>
      <c r="C95" s="287"/>
      <c r="D95" s="287"/>
      <c r="E95" s="223"/>
      <c r="F95" s="288"/>
      <c r="G95" s="287"/>
    </row>
    <row r="96" spans="2:7">
      <c r="B96" s="287"/>
      <c r="C96" s="287"/>
      <c r="D96" s="287"/>
      <c r="E96" s="223"/>
      <c r="F96" s="288"/>
      <c r="G96" s="287"/>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90"/>
      <c r="F136" s="291"/>
      <c r="G136" s="287"/>
    </row>
    <row r="137" spans="2:7">
      <c r="B137" s="287"/>
      <c r="C137" s="287"/>
      <c r="D137" s="287"/>
      <c r="E137" s="290"/>
      <c r="F137" s="291"/>
      <c r="G137" s="287"/>
    </row>
    <row r="138" spans="2:7">
      <c r="B138" s="287"/>
      <c r="C138" s="287"/>
      <c r="D138" s="287"/>
      <c r="E138" s="290"/>
      <c r="F138" s="291"/>
      <c r="G138" s="287"/>
    </row>
    <row r="139" spans="2:7">
      <c r="B139" s="287"/>
      <c r="C139" s="287"/>
      <c r="D139" s="287"/>
      <c r="E139" s="290"/>
      <c r="F139" s="291"/>
      <c r="G139" s="287"/>
    </row>
    <row r="140" spans="2:7">
      <c r="B140" s="287"/>
      <c r="C140" s="287"/>
      <c r="D140" s="287"/>
      <c r="E140" s="290"/>
      <c r="F140" s="291"/>
      <c r="G140" s="287"/>
    </row>
    <row r="141" spans="2:7">
      <c r="B141" s="287"/>
      <c r="C141" s="287"/>
      <c r="D141" s="287"/>
      <c r="E141" s="290"/>
      <c r="F141" s="291"/>
      <c r="G141" s="287"/>
    </row>
    <row r="142" spans="2:7">
      <c r="B142" s="287"/>
      <c r="C142" s="287"/>
      <c r="D142" s="287"/>
      <c r="E142" s="290"/>
      <c r="F142" s="291"/>
      <c r="G142" s="287"/>
    </row>
    <row r="143" spans="2:7">
      <c r="B143" s="287"/>
      <c r="C143" s="287"/>
      <c r="D143" s="287"/>
      <c r="E143" s="290"/>
      <c r="F143" s="291"/>
      <c r="G143" s="287"/>
    </row>
    <row r="144" spans="2:7">
      <c r="B144" s="287"/>
      <c r="C144" s="287"/>
      <c r="D144" s="287"/>
      <c r="E144" s="290"/>
      <c r="F144" s="291"/>
      <c r="G144" s="287"/>
    </row>
    <row r="145" spans="2:7">
      <c r="B145" s="287"/>
      <c r="C145" s="287"/>
      <c r="D145" s="287"/>
      <c r="E145" s="290"/>
      <c r="F145" s="291"/>
      <c r="G145" s="287"/>
    </row>
    <row r="146" spans="2:7">
      <c r="B146" s="287"/>
      <c r="C146" s="287"/>
      <c r="D146" s="287"/>
      <c r="E146" s="290"/>
      <c r="F146" s="291"/>
      <c r="G146" s="287"/>
    </row>
    <row r="147" spans="2:7">
      <c r="B147" s="287"/>
      <c r="C147" s="287"/>
      <c r="D147" s="287"/>
      <c r="E147" s="290"/>
      <c r="F147" s="291"/>
      <c r="G147" s="287"/>
    </row>
    <row r="148" spans="2:7">
      <c r="B148" s="287"/>
      <c r="C148" s="287"/>
      <c r="D148" s="287"/>
      <c r="E148" s="290"/>
      <c r="F148" s="291"/>
      <c r="G148" s="287"/>
    </row>
    <row r="149" spans="2:7">
      <c r="B149" s="287"/>
      <c r="C149" s="287"/>
      <c r="D149" s="287"/>
      <c r="E149" s="290"/>
      <c r="F149" s="291"/>
      <c r="G149" s="287"/>
    </row>
    <row r="150" spans="2:7">
      <c r="B150" s="287"/>
      <c r="C150" s="287"/>
      <c r="D150" s="287"/>
      <c r="E150" s="290"/>
      <c r="F150" s="291"/>
      <c r="G150" s="287"/>
    </row>
    <row r="151" spans="2:7">
      <c r="B151" s="287"/>
      <c r="C151" s="287"/>
      <c r="D151" s="287"/>
      <c r="E151" s="290"/>
      <c r="F151" s="291"/>
      <c r="G151" s="287"/>
    </row>
    <row r="152" spans="2:7">
      <c r="B152" s="287"/>
      <c r="C152" s="287"/>
      <c r="D152" s="287"/>
      <c r="E152" s="290"/>
      <c r="F152" s="291"/>
      <c r="G152" s="287"/>
    </row>
    <row r="153" spans="2:7">
      <c r="B153" s="287"/>
      <c r="C153" s="287"/>
      <c r="D153" s="287"/>
      <c r="E153" s="290"/>
      <c r="F153" s="291"/>
      <c r="G153" s="287"/>
    </row>
    <row r="154" spans="2:7">
      <c r="B154" s="287"/>
      <c r="C154" s="287"/>
      <c r="D154" s="287"/>
      <c r="E154" s="290"/>
      <c r="F154" s="291"/>
      <c r="G154" s="287"/>
    </row>
    <row r="155" spans="2:7">
      <c r="B155" s="287"/>
      <c r="C155" s="287"/>
      <c r="D155" s="287"/>
      <c r="E155" s="290"/>
      <c r="F155" s="291"/>
      <c r="G155" s="287"/>
    </row>
    <row r="156" spans="2:7">
      <c r="B156" s="287"/>
      <c r="C156" s="287"/>
      <c r="D156" s="287"/>
      <c r="E156" s="290"/>
      <c r="F156" s="291"/>
      <c r="G156" s="287"/>
    </row>
    <row r="157" spans="2:7">
      <c r="B157" s="287"/>
      <c r="C157" s="287"/>
      <c r="D157" s="287"/>
      <c r="E157" s="290"/>
      <c r="F157" s="291"/>
      <c r="G157" s="287"/>
    </row>
    <row r="158" spans="2:7">
      <c r="B158" s="287"/>
      <c r="C158" s="287"/>
      <c r="D158" s="287"/>
      <c r="E158" s="290"/>
      <c r="F158" s="291"/>
      <c r="G158" s="287"/>
    </row>
  </sheetData>
  <sheetProtection algorithmName="SHA-512" hashValue="omrd9wsc+czYCY6oi/PznNfPJ7Frl6iO3zUh/qDlB1r1CuI6/PlLSxb6LzN5Q6B0yEbFbfgfs5RPeDxqw7ZXwQ==" saltValue="pkqNuJsyXPSgUK4Xv3SfLA==" spinCount="100000" sheet="1" objects="1" scenarios="1"/>
  <mergeCells count="1">
    <mergeCell ref="B5:E5"/>
  </mergeCells>
  <pageMargins left="0.7" right="0.7" top="0.75" bottom="0.75" header="0.3" footer="0.3"/>
  <pageSetup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286D-8BC3-40AE-B519-B0F9B8738342}">
  <dimension ref="B1:J44"/>
  <sheetViews>
    <sheetView showGridLines="0" view="pageBreakPreview" zoomScaleNormal="100" zoomScaleSheetLayoutView="100" workbookViewId="0">
      <selection activeCell="L23" sqref="L23"/>
    </sheetView>
  </sheetViews>
  <sheetFormatPr defaultColWidth="11" defaultRowHeight="12.75"/>
  <cols>
    <col min="1" max="1" width="3.7109375" style="2" customWidth="1"/>
    <col min="2" max="2" width="11.28515625" style="2" customWidth="1"/>
    <col min="3" max="3" width="13.42578125" style="2" customWidth="1"/>
    <col min="4" max="4" width="43.7109375" style="2" customWidth="1"/>
    <col min="5" max="5" width="43.28515625" style="2" customWidth="1"/>
    <col min="6" max="6" width="6.5703125" style="3" customWidth="1"/>
    <col min="7" max="7" width="17.7109375" style="2" customWidth="1"/>
    <col min="8" max="8" width="14.42578125" style="2" customWidth="1"/>
    <col min="9" max="9" width="1.85546875" style="2" customWidth="1"/>
    <col min="10" max="10" width="16.7109375" style="2" customWidth="1"/>
    <col min="11" max="11" width="1.85546875" style="2" customWidth="1"/>
    <col min="12" max="12" width="15.5703125" style="2" customWidth="1"/>
    <col min="13" max="13" width="1.85546875" style="2" customWidth="1"/>
    <col min="14" max="14" width="6.42578125" style="2" customWidth="1"/>
    <col min="15" max="15" width="1.85546875" style="2" customWidth="1"/>
    <col min="16" max="16" width="14.42578125" style="2" customWidth="1"/>
    <col min="17" max="17" width="1.85546875" style="2" customWidth="1"/>
    <col min="18" max="18" width="15.5703125" style="2" customWidth="1"/>
    <col min="19" max="19" width="1.85546875" style="2" customWidth="1"/>
    <col min="20" max="20" width="14.42578125" style="2" customWidth="1"/>
    <col min="21" max="21" width="1.85546875" style="2" customWidth="1"/>
    <col min="22" max="22" width="15.5703125" style="2" customWidth="1"/>
    <col min="23" max="23" width="1.85546875" style="2" customWidth="1"/>
    <col min="24" max="24" width="11" style="2"/>
    <col min="25" max="25" width="1.85546875" style="2" customWidth="1"/>
    <col min="26" max="26" width="6.42578125" style="2" customWidth="1"/>
    <col min="27" max="27" width="1.85546875" style="2" customWidth="1"/>
    <col min="28" max="28" width="54.42578125" style="2" customWidth="1"/>
    <col min="29" max="29" width="1.85546875" style="2" customWidth="1"/>
    <col min="30" max="30" width="6.42578125" style="2" customWidth="1"/>
    <col min="31" max="31" width="1.85546875" style="2" customWidth="1"/>
    <col min="32" max="32" width="9.85546875" style="2" customWidth="1"/>
    <col min="33" max="33" width="1.85546875" style="2" customWidth="1"/>
    <col min="34" max="34" width="9.85546875" style="2" customWidth="1"/>
    <col min="35" max="35" width="1.85546875" style="2" customWidth="1"/>
    <col min="36" max="36" width="11" style="2"/>
    <col min="37" max="37" width="1.85546875" style="2" customWidth="1"/>
    <col min="38" max="38" width="9.85546875" style="2" customWidth="1"/>
    <col min="39" max="39" width="1.85546875" style="2" customWidth="1"/>
    <col min="40" max="40" width="9.85546875" style="2" customWidth="1"/>
    <col min="41" max="41" width="1.85546875" style="2" customWidth="1"/>
    <col min="42" max="42" width="11" style="2"/>
    <col min="43" max="43" width="1.85546875" style="2" customWidth="1"/>
    <col min="44" max="44" width="6.42578125" style="2" customWidth="1"/>
    <col min="45" max="45" width="1.85546875" style="2" customWidth="1"/>
    <col min="46" max="46" width="9.85546875" style="2" customWidth="1"/>
    <col min="47" max="47" width="1.85546875" style="2" customWidth="1"/>
    <col min="48" max="48" width="11" style="2"/>
    <col min="49" max="49" width="1.85546875" style="2" customWidth="1"/>
    <col min="50" max="50" width="9.85546875" style="2" customWidth="1"/>
    <col min="51" max="51" width="1.85546875" style="2" customWidth="1"/>
    <col min="52" max="52" width="9.85546875" style="2" customWidth="1"/>
    <col min="53" max="53" width="1.85546875" style="2" customWidth="1"/>
    <col min="54" max="54" width="11" style="2"/>
    <col min="55" max="55" width="1.85546875" style="2" customWidth="1"/>
    <col min="56" max="56" width="11" style="2"/>
    <col min="57" max="57" width="1.85546875" style="2" customWidth="1"/>
    <col min="58" max="58" width="6.42578125" style="2" customWidth="1"/>
    <col min="59" max="59" width="1.85546875" style="2" customWidth="1"/>
    <col min="60" max="60" width="80.7109375" style="2" customWidth="1"/>
    <col min="61" max="61" width="1.85546875" style="2" customWidth="1"/>
    <col min="62" max="62" width="13.28515625" style="2" customWidth="1"/>
    <col min="63" max="63" width="1.85546875" style="2" customWidth="1"/>
    <col min="64" max="64" width="16.7109375" style="2" customWidth="1"/>
    <col min="65" max="65" width="1.85546875" style="2" customWidth="1"/>
    <col min="66" max="66" width="16.7109375" style="2" customWidth="1"/>
    <col min="67" max="67" width="1.85546875" style="2" customWidth="1"/>
    <col min="68" max="68" width="16.7109375" style="2" customWidth="1"/>
    <col min="69" max="69" width="1.85546875" style="2" customWidth="1"/>
    <col min="70" max="70" width="16.7109375" style="2" customWidth="1"/>
    <col min="71" max="71" width="1.85546875" style="2" customWidth="1"/>
    <col min="72" max="72" width="16.7109375" style="2" customWidth="1"/>
    <col min="73" max="73" width="1.85546875" style="2" customWidth="1"/>
    <col min="74" max="74" width="16.7109375" style="2" customWidth="1"/>
    <col min="75" max="75" width="1.85546875" style="2" customWidth="1"/>
    <col min="76" max="76" width="11" style="2"/>
    <col min="77" max="77" width="1.85546875" style="2" customWidth="1"/>
    <col min="78" max="78" width="7.5703125" style="2" customWidth="1"/>
    <col min="79" max="79" width="1.85546875" style="2" customWidth="1"/>
    <col min="80" max="80" width="97.85546875" style="2" customWidth="1"/>
    <col min="81" max="81" width="1.85546875" style="2" customWidth="1"/>
    <col min="82" max="82" width="11" style="2"/>
    <col min="83" max="83" width="1.85546875" style="2" customWidth="1"/>
    <col min="84" max="84" width="16.7109375" style="2" customWidth="1"/>
    <col min="85" max="85" width="1.85546875" style="2" customWidth="1"/>
    <col min="86" max="86" width="14.42578125" style="2" customWidth="1"/>
    <col min="87" max="87" width="1.85546875" style="2" customWidth="1"/>
    <col min="88" max="88" width="14.42578125" style="2" customWidth="1"/>
    <col min="89" max="89" width="1.85546875" style="2" customWidth="1"/>
    <col min="90" max="90" width="14.42578125" style="2" customWidth="1"/>
    <col min="91" max="92" width="1.85546875" style="2" customWidth="1"/>
    <col min="93" max="93" width="12.140625" style="2" customWidth="1"/>
    <col min="94" max="94" width="1.85546875" style="2" customWidth="1"/>
    <col min="95" max="95" width="64.7109375" style="2" customWidth="1"/>
    <col min="96" max="96" width="1.85546875" style="2" customWidth="1"/>
    <col min="97" max="97" width="21.28515625" style="2" customWidth="1"/>
    <col min="98" max="98" width="1.85546875" style="2" customWidth="1"/>
    <col min="99" max="99" width="21.28515625" style="2" customWidth="1"/>
    <col min="100" max="100" width="1.85546875" style="2" customWidth="1"/>
    <col min="101" max="101" width="21.28515625" style="2" customWidth="1"/>
    <col min="102" max="102" width="1.85546875" style="2" customWidth="1"/>
    <col min="103" max="103" width="21.28515625" style="2" customWidth="1"/>
    <col min="104" max="104" width="1.85546875" style="2" customWidth="1"/>
    <col min="105" max="105" width="21.28515625" style="2" customWidth="1"/>
    <col min="106" max="106" width="1.85546875" style="2" customWidth="1"/>
    <col min="107" max="107" width="11" style="2"/>
    <col min="108" max="108" width="1.85546875" style="2" customWidth="1"/>
    <col min="109" max="109" width="11" style="2"/>
    <col min="110" max="110" width="1.85546875" style="2" customWidth="1"/>
    <col min="111" max="111" width="65.85546875" style="2" customWidth="1"/>
    <col min="112" max="112" width="1.85546875" style="2" customWidth="1"/>
    <col min="113" max="113" width="14.42578125" style="2" customWidth="1"/>
    <col min="114" max="114" width="1.85546875" style="2" customWidth="1"/>
    <col min="115" max="115" width="14.42578125" style="2" customWidth="1"/>
    <col min="116" max="116" width="1.85546875" style="2" customWidth="1"/>
    <col min="117" max="117" width="14.42578125" style="2" customWidth="1"/>
    <col min="118" max="118" width="1.85546875" style="2" customWidth="1"/>
    <col min="119" max="119" width="14.42578125" style="2" customWidth="1"/>
    <col min="120" max="120" width="1.85546875" style="2" customWidth="1"/>
    <col min="121" max="122" width="11" style="2"/>
    <col min="123" max="123" width="1.85546875" style="2" customWidth="1"/>
    <col min="124" max="124" width="11" style="2"/>
    <col min="125" max="125" width="1.85546875" style="2" customWidth="1"/>
    <col min="126" max="126" width="65.85546875" style="2" customWidth="1"/>
    <col min="127" max="127" width="1.85546875" style="2" customWidth="1"/>
    <col min="128" max="128" width="19" style="2" customWidth="1"/>
    <col min="129" max="129" width="1.85546875" style="2" customWidth="1"/>
    <col min="130" max="130" width="19" style="2" customWidth="1"/>
    <col min="131" max="131" width="1.85546875" style="2" customWidth="1"/>
    <col min="132" max="132" width="19" style="2" customWidth="1"/>
    <col min="133" max="133" width="1.85546875" style="2" customWidth="1"/>
    <col min="134" max="134" width="19" style="2" customWidth="1"/>
    <col min="135" max="135" width="1.85546875" style="2" customWidth="1"/>
    <col min="136" max="136" width="11" style="2"/>
    <col min="137" max="137" width="1.85546875" style="2" customWidth="1"/>
    <col min="138" max="138" width="7.5703125" style="2" customWidth="1"/>
    <col min="139" max="139" width="1.85546875" style="2" customWidth="1"/>
    <col min="140" max="140" width="46.42578125" style="2" customWidth="1"/>
    <col min="141" max="141" width="1.85546875" style="2" customWidth="1"/>
    <col min="142" max="142" width="16.7109375" style="2" customWidth="1"/>
    <col min="143" max="143" width="1.85546875" style="2" customWidth="1"/>
    <col min="144" max="144" width="16.7109375" style="2" customWidth="1"/>
    <col min="145" max="145" width="1.85546875" style="2" customWidth="1"/>
    <col min="146" max="146" width="16.7109375" style="2" customWidth="1"/>
    <col min="147" max="147" width="1.85546875" style="2" customWidth="1"/>
    <col min="148" max="148" width="9.85546875" style="2" customWidth="1"/>
    <col min="149" max="149" width="1.85546875" style="2" customWidth="1"/>
    <col min="150" max="150" width="16.7109375" style="2" customWidth="1"/>
    <col min="151" max="151" width="1.85546875" style="2" customWidth="1"/>
    <col min="152" max="152" width="16.7109375" style="2" customWidth="1"/>
    <col min="153" max="153" width="1.85546875" style="2" customWidth="1"/>
    <col min="154" max="154" width="16.7109375" style="2" customWidth="1"/>
    <col min="155" max="155" width="1.85546875" style="2" customWidth="1"/>
    <col min="156" max="16384" width="11" style="2"/>
  </cols>
  <sheetData>
    <row r="1" spans="2:10" ht="13.5" thickBot="1"/>
    <row r="2" spans="2:10">
      <c r="B2" s="96"/>
      <c r="C2" s="97"/>
      <c r="D2" s="97"/>
      <c r="E2" s="97"/>
      <c r="F2" s="98"/>
      <c r="G2" s="97"/>
    </row>
    <row r="3" spans="2:10" ht="12.75" customHeight="1">
      <c r="B3" s="164" t="s">
        <v>32</v>
      </c>
      <c r="C3" s="99"/>
      <c r="D3" s="167" t="s">
        <v>157</v>
      </c>
      <c r="E3" s="100"/>
      <c r="F3" s="101"/>
      <c r="G3" s="102"/>
    </row>
    <row r="4" spans="2:10" ht="12.75" customHeight="1">
      <c r="B4" s="165" t="s">
        <v>33</v>
      </c>
      <c r="C4" s="103"/>
      <c r="D4" s="643" t="s">
        <v>274</v>
      </c>
      <c r="E4" s="643"/>
      <c r="F4" s="104"/>
      <c r="G4" s="102"/>
    </row>
    <row r="5" spans="2:10" ht="12.75" customHeight="1">
      <c r="B5" s="165" t="s">
        <v>34</v>
      </c>
      <c r="C5" s="103"/>
      <c r="D5" s="167" t="s">
        <v>323</v>
      </c>
      <c r="E5" s="100"/>
      <c r="F5" s="101"/>
      <c r="G5" s="102"/>
    </row>
    <row r="6" spans="2:10" ht="12.75" customHeight="1">
      <c r="B6" s="165" t="s">
        <v>35</v>
      </c>
      <c r="C6" s="103"/>
      <c r="D6" s="167" t="s">
        <v>156</v>
      </c>
      <c r="E6" s="100"/>
      <c r="F6" s="101"/>
      <c r="G6" s="102"/>
    </row>
    <row r="7" spans="2:10" ht="12.75" customHeight="1">
      <c r="B7" s="165"/>
      <c r="C7" s="103"/>
      <c r="D7" s="105"/>
      <c r="E7" s="100"/>
      <c r="F7" s="101"/>
      <c r="G7" s="102"/>
    </row>
    <row r="8" spans="2:10" ht="12.75" customHeight="1">
      <c r="B8" s="164" t="s">
        <v>36</v>
      </c>
      <c r="C8" s="99"/>
      <c r="D8" s="106"/>
      <c r="E8" s="106"/>
      <c r="F8" s="107"/>
      <c r="G8" s="108"/>
    </row>
    <row r="9" spans="2:10" ht="12.75" customHeight="1" thickBot="1">
      <c r="B9" s="166" t="s">
        <v>37</v>
      </c>
      <c r="C9" s="109"/>
      <c r="D9" s="103"/>
      <c r="E9" s="106"/>
      <c r="F9" s="107"/>
      <c r="G9" s="110"/>
      <c r="H9" s="5"/>
    </row>
    <row r="10" spans="2:10" ht="15" customHeight="1">
      <c r="B10" s="628" t="s">
        <v>38</v>
      </c>
      <c r="C10" s="20"/>
      <c r="D10" s="631" t="s">
        <v>1</v>
      </c>
      <c r="E10" s="632"/>
      <c r="F10" s="637" t="s">
        <v>5</v>
      </c>
      <c r="G10" s="638"/>
    </row>
    <row r="11" spans="2:10" ht="30" customHeight="1">
      <c r="B11" s="629"/>
      <c r="C11" s="21"/>
      <c r="D11" s="633"/>
      <c r="E11" s="634"/>
      <c r="F11" s="639"/>
      <c r="G11" s="640"/>
    </row>
    <row r="12" spans="2:10" ht="15.75" thickBot="1">
      <c r="B12" s="630"/>
      <c r="C12" s="22"/>
      <c r="D12" s="635"/>
      <c r="E12" s="636"/>
      <c r="F12" s="641"/>
      <c r="G12" s="642"/>
      <c r="J12" s="3"/>
    </row>
    <row r="13" spans="2:10">
      <c r="B13" s="23"/>
      <c r="C13" s="24"/>
      <c r="D13" s="24"/>
      <c r="E13" s="25"/>
      <c r="F13" s="26"/>
      <c r="G13" s="27"/>
      <c r="J13" s="3"/>
    </row>
    <row r="14" spans="2:10" ht="15">
      <c r="B14" s="28">
        <f>IF(C14&lt;&gt;"",1,"")</f>
        <v>1</v>
      </c>
      <c r="C14" s="42" t="s">
        <v>137</v>
      </c>
      <c r="D14" s="30"/>
      <c r="E14" s="31"/>
      <c r="F14" s="32" t="s">
        <v>39</v>
      </c>
      <c r="G14" s="33">
        <f>'Bill 1 - P&amp;G'!G69</f>
        <v>0</v>
      </c>
      <c r="H14" s="34"/>
      <c r="J14" s="35"/>
    </row>
    <row r="15" spans="2:10" ht="15">
      <c r="B15" s="36"/>
      <c r="C15" s="37"/>
      <c r="D15" s="38"/>
      <c r="E15" s="39"/>
      <c r="F15" s="40"/>
      <c r="G15" s="41"/>
      <c r="H15" s="34"/>
      <c r="J15" s="35"/>
    </row>
    <row r="16" spans="2:10" ht="15">
      <c r="B16" s="28">
        <f>IF(C16&lt;&gt;"",B14+1,"")</f>
        <v>2</v>
      </c>
      <c r="C16" s="42" t="s">
        <v>79</v>
      </c>
      <c r="D16" s="29"/>
      <c r="E16" s="43"/>
      <c r="F16" s="44" t="str">
        <f>IF(B16&lt;&gt;"","R","")</f>
        <v>R</v>
      </c>
      <c r="G16" s="33">
        <f>'Bill 2 - Dismantling of Equipme'!$G$50</f>
        <v>0</v>
      </c>
      <c r="H16" s="34"/>
      <c r="J16" s="35"/>
    </row>
    <row r="17" spans="2:10" ht="15">
      <c r="B17" s="36"/>
      <c r="C17" s="45"/>
      <c r="D17" s="38"/>
      <c r="E17" s="39"/>
      <c r="F17" s="40"/>
      <c r="G17" s="41"/>
      <c r="H17" s="34"/>
      <c r="J17" s="35"/>
    </row>
    <row r="18" spans="2:10" ht="15">
      <c r="B18" s="28">
        <f>IF(C18&lt;&gt;"",B16+1,"")</f>
        <v>3</v>
      </c>
      <c r="C18" s="42" t="s">
        <v>78</v>
      </c>
      <c r="D18" s="29"/>
      <c r="E18" s="43"/>
      <c r="F18" s="44" t="str">
        <f>IF(B18&lt;&gt;"","R","")</f>
        <v>R</v>
      </c>
      <c r="G18" s="33">
        <f>'Bill 3 - Equipment Erection'!G238</f>
        <v>0</v>
      </c>
      <c r="H18" s="34"/>
      <c r="J18" s="35"/>
    </row>
    <row r="19" spans="2:10" ht="15">
      <c r="B19" s="36"/>
      <c r="C19" s="45"/>
      <c r="D19" s="38"/>
      <c r="E19" s="39"/>
      <c r="F19" s="40"/>
      <c r="G19" s="41"/>
      <c r="H19" s="34"/>
      <c r="J19" s="35"/>
    </row>
    <row r="20" spans="2:10" ht="15">
      <c r="B20" s="28">
        <f>IF(C20&lt;&gt;"",B18+1,"")</f>
        <v>4</v>
      </c>
      <c r="C20" s="42" t="s">
        <v>337</v>
      </c>
      <c r="D20" s="29"/>
      <c r="E20" s="43"/>
      <c r="F20" s="44" t="str">
        <f>IF(B20&lt;&gt;"","R","")</f>
        <v>R</v>
      </c>
      <c r="G20" s="33">
        <f>'Bill 4 - Yardworks &amp; Earthing'!G50</f>
        <v>0</v>
      </c>
      <c r="H20" s="34"/>
      <c r="J20" s="35"/>
    </row>
    <row r="21" spans="2:10" ht="15">
      <c r="B21" s="36"/>
      <c r="C21" s="45"/>
      <c r="D21" s="38"/>
      <c r="E21" s="39"/>
      <c r="F21" s="40"/>
      <c r="G21" s="41"/>
      <c r="H21" s="34"/>
      <c r="J21" s="35"/>
    </row>
    <row r="22" spans="2:10" ht="15">
      <c r="B22" s="28">
        <f>IF(C22&lt;&gt;"",B20+1,"")</f>
        <v>5</v>
      </c>
      <c r="C22" s="42" t="s">
        <v>343</v>
      </c>
      <c r="D22" s="29"/>
      <c r="E22" s="43"/>
      <c r="F22" s="44" t="str">
        <f>IF(B22&lt;&gt;"","R","")</f>
        <v>R</v>
      </c>
      <c r="G22" s="33">
        <f>'Bill 5 - Stringing &amp; Cabling'!$G$136</f>
        <v>500000</v>
      </c>
      <c r="H22" s="34"/>
      <c r="J22" s="35"/>
    </row>
    <row r="23" spans="2:10" ht="15">
      <c r="B23" s="36"/>
      <c r="C23" s="45"/>
      <c r="D23" s="38"/>
      <c r="E23" s="39"/>
      <c r="F23" s="40"/>
      <c r="G23" s="41"/>
      <c r="H23" s="34"/>
      <c r="J23" s="35"/>
    </row>
    <row r="24" spans="2:10" ht="15">
      <c r="B24" s="28">
        <f>IF(C24&lt;&gt;"",B22+1,"")</f>
        <v>6</v>
      </c>
      <c r="C24" s="42" t="s">
        <v>161</v>
      </c>
      <c r="D24" s="29"/>
      <c r="E24" s="43"/>
      <c r="F24" s="44" t="str">
        <f>IF(B24&lt;&gt;"","R","")</f>
        <v>R</v>
      </c>
      <c r="G24" s="33">
        <f>'Bill 6 - Supply &amp; Install Clamp'!$G$144</f>
        <v>0</v>
      </c>
      <c r="H24" s="34"/>
      <c r="J24" s="35"/>
    </row>
    <row r="25" spans="2:10" ht="15">
      <c r="B25" s="36"/>
      <c r="C25" s="46"/>
      <c r="D25" s="38"/>
      <c r="E25" s="39"/>
      <c r="F25" s="47"/>
      <c r="G25" s="48"/>
    </row>
    <row r="26" spans="2:10" ht="15">
      <c r="B26" s="28">
        <f>IF(C26&lt;&gt;"",B24+1,"")</f>
        <v>7</v>
      </c>
      <c r="C26" s="42" t="s">
        <v>338</v>
      </c>
      <c r="D26" s="29"/>
      <c r="E26" s="43"/>
      <c r="F26" s="44" t="str">
        <f>IF(B26&lt;&gt;"","R","")</f>
        <v>R</v>
      </c>
      <c r="G26" s="33">
        <f>'Bill 7 - Labels &amp; Miscellaneous'!$G$62</f>
        <v>0</v>
      </c>
      <c r="H26" s="34"/>
      <c r="J26" s="35"/>
    </row>
    <row r="27" spans="2:10" ht="15">
      <c r="B27" s="36"/>
      <c r="C27" s="45"/>
      <c r="D27" s="38"/>
      <c r="E27" s="39"/>
      <c r="F27" s="40"/>
      <c r="G27" s="41"/>
      <c r="H27" s="34"/>
      <c r="J27" s="35"/>
    </row>
    <row r="28" spans="2:10" ht="15">
      <c r="B28" s="28">
        <f>IF(C28&lt;&gt;"",B26+1,"")</f>
        <v>8</v>
      </c>
      <c r="C28" s="42" t="s">
        <v>322</v>
      </c>
      <c r="D28" s="29"/>
      <c r="E28" s="43"/>
      <c r="F28" s="44" t="str">
        <f>IF(B28&lt;&gt;"","R","")</f>
        <v>R</v>
      </c>
      <c r="G28" s="33">
        <f>'Bill 8 - Dayworks &amp; Prov'!$G$56</f>
        <v>0</v>
      </c>
      <c r="H28" s="34"/>
      <c r="J28" s="35"/>
    </row>
    <row r="29" spans="2:10" ht="15">
      <c r="B29" s="36"/>
      <c r="C29" s="46"/>
      <c r="D29" s="38"/>
      <c r="E29" s="39"/>
      <c r="F29" s="47"/>
      <c r="G29" s="48"/>
    </row>
    <row r="30" spans="2:10" ht="15">
      <c r="B30" s="28">
        <f>IF(C30&lt;&gt;"",B28+1,"")</f>
        <v>9</v>
      </c>
      <c r="C30" s="42" t="s">
        <v>339</v>
      </c>
      <c r="D30" s="29"/>
      <c r="E30" s="43"/>
      <c r="F30" s="44" t="str">
        <f>IF(B30&lt;&gt;"","R","")</f>
        <v>R</v>
      </c>
      <c r="G30" s="33">
        <f>'Bill 9 - Project Stability'!$G$15</f>
        <v>2200000</v>
      </c>
      <c r="H30" s="34"/>
      <c r="J30" s="35"/>
    </row>
    <row r="31" spans="2:10" ht="15">
      <c r="B31" s="36"/>
      <c r="C31" s="46"/>
      <c r="D31" s="38"/>
      <c r="E31" s="39"/>
      <c r="F31" s="47"/>
      <c r="G31" s="48"/>
    </row>
    <row r="32" spans="2:10" ht="15">
      <c r="B32" s="36"/>
      <c r="C32" s="46"/>
      <c r="D32" s="38"/>
      <c r="E32" s="39"/>
      <c r="F32" s="47"/>
      <c r="G32" s="48"/>
    </row>
    <row r="33" spans="2:7" ht="15">
      <c r="B33" s="36"/>
      <c r="C33" s="46"/>
      <c r="D33" s="38"/>
      <c r="E33" s="39"/>
      <c r="F33" s="47"/>
      <c r="G33" s="48"/>
    </row>
    <row r="34" spans="2:7" ht="15">
      <c r="B34" s="36"/>
      <c r="C34" s="46"/>
      <c r="D34" s="10"/>
      <c r="E34" s="49" t="s">
        <v>40</v>
      </c>
      <c r="F34" s="47" t="s">
        <v>39</v>
      </c>
      <c r="G34" s="50">
        <f>SUBTOTAL(9,G13:G30)</f>
        <v>2700000</v>
      </c>
    </row>
    <row r="35" spans="2:7" ht="15">
      <c r="B35" s="51"/>
      <c r="C35" s="38"/>
      <c r="D35" s="38"/>
      <c r="E35" s="39"/>
      <c r="F35" s="47"/>
      <c r="G35" s="52"/>
    </row>
    <row r="36" spans="2:7" ht="15.75" thickBot="1">
      <c r="B36" s="53"/>
      <c r="C36" s="54"/>
      <c r="D36" s="54"/>
      <c r="E36" s="55"/>
      <c r="F36" s="56"/>
      <c r="G36" s="57"/>
    </row>
    <row r="42" spans="2:7">
      <c r="G42" s="58"/>
    </row>
    <row r="43" spans="2:7">
      <c r="G43" s="5"/>
    </row>
    <row r="44" spans="2:7">
      <c r="G44" s="58"/>
    </row>
  </sheetData>
  <sheetProtection algorithmName="SHA-512" hashValue="IEiDCdUnKJQOaWfVsbME67iWHnL0eOYyCEMUZ6yP3RzpoGWcgCJzYwoRgFa/bNC8fPyrtab3ZdGAE0SZriWnvg==" saltValue="cJzu1JX4Hv6fHLeAc2dkQQ==" spinCount="100000" sheet="1" objects="1" scenarios="1"/>
  <mergeCells count="4">
    <mergeCell ref="B10:B12"/>
    <mergeCell ref="D10:E12"/>
    <mergeCell ref="F10:G12"/>
    <mergeCell ref="D4:E4"/>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0594-8072-47A3-9095-FE31E6CB2433}">
  <sheetPr>
    <pageSetUpPr fitToPage="1"/>
  </sheetPr>
  <dimension ref="B1:GT62"/>
  <sheetViews>
    <sheetView showGridLines="0" view="pageBreakPreview" zoomScaleNormal="100" zoomScaleSheetLayoutView="100" workbookViewId="0">
      <selection activeCell="C15" sqref="C15"/>
    </sheetView>
  </sheetViews>
  <sheetFormatPr defaultColWidth="8.7109375" defaultRowHeight="12.75"/>
  <cols>
    <col min="1" max="1" width="4.140625" style="2" customWidth="1"/>
    <col min="2" max="2" width="6.28515625" style="64" customWidth="1"/>
    <col min="3" max="3" width="110.28515625" style="1" customWidth="1"/>
    <col min="4" max="202" width="8.7109375" style="1"/>
    <col min="203" max="16384" width="8.7109375" style="2"/>
  </cols>
  <sheetData>
    <row r="1" spans="2:202" ht="13.5" thickBot="1"/>
    <row r="2" spans="2:202">
      <c r="B2" s="149"/>
      <c r="C2" s="145"/>
    </row>
    <row r="3" spans="2:202" ht="18" customHeight="1">
      <c r="B3" s="113" t="s">
        <v>340</v>
      </c>
      <c r="C3" s="147"/>
    </row>
    <row r="4" spans="2:202">
      <c r="B4" s="113" t="s">
        <v>274</v>
      </c>
      <c r="C4" s="147"/>
    </row>
    <row r="5" spans="2:202">
      <c r="B5" s="113" t="s">
        <v>156</v>
      </c>
      <c r="C5" s="147"/>
    </row>
    <row r="6" spans="2:202">
      <c r="B6" s="150"/>
      <c r="C6" s="147"/>
    </row>
    <row r="7" spans="2:202" ht="18.75" customHeight="1">
      <c r="B7" s="151" t="s">
        <v>47</v>
      </c>
      <c r="C7" s="152"/>
    </row>
    <row r="8" spans="2:202">
      <c r="B8" s="153"/>
      <c r="C8" s="154"/>
    </row>
    <row r="9" spans="2:202" s="7" customFormat="1" ht="25.5" customHeight="1">
      <c r="B9" s="155">
        <v>1</v>
      </c>
      <c r="C9" s="156" t="s">
        <v>48</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row>
    <row r="10" spans="2:202">
      <c r="B10" s="157"/>
      <c r="C10" s="158"/>
    </row>
    <row r="11" spans="2:202" ht="24.75" customHeight="1">
      <c r="B11" s="155">
        <v>2</v>
      </c>
      <c r="C11" s="156" t="s">
        <v>49</v>
      </c>
    </row>
    <row r="12" spans="2:202">
      <c r="B12" s="157"/>
      <c r="C12" s="158"/>
    </row>
    <row r="13" spans="2:202" ht="40.5" customHeight="1">
      <c r="B13" s="155">
        <v>3</v>
      </c>
      <c r="C13" s="156" t="s">
        <v>50</v>
      </c>
    </row>
    <row r="14" spans="2:202">
      <c r="B14" s="157"/>
      <c r="C14" s="158"/>
    </row>
    <row r="15" spans="2:202" ht="31.5" customHeight="1">
      <c r="B15" s="155">
        <v>4</v>
      </c>
      <c r="C15" s="156" t="s">
        <v>51</v>
      </c>
    </row>
    <row r="16" spans="2:202">
      <c r="B16" s="157"/>
      <c r="C16" s="158"/>
    </row>
    <row r="17" spans="2:202" ht="27" customHeight="1">
      <c r="B17" s="155">
        <v>5</v>
      </c>
      <c r="C17" s="156" t="s">
        <v>52</v>
      </c>
    </row>
    <row r="18" spans="2:202">
      <c r="B18" s="157"/>
      <c r="C18" s="158"/>
    </row>
    <row r="19" spans="2:202" s="11" customFormat="1" ht="24" customHeight="1">
      <c r="B19" s="159" t="s">
        <v>53</v>
      </c>
      <c r="C19" s="160" t="s">
        <v>54</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row>
    <row r="20" spans="2:202">
      <c r="B20" s="153"/>
      <c r="C20" s="158"/>
    </row>
    <row r="21" spans="2:202" ht="48.75" customHeight="1">
      <c r="B21" s="155">
        <v>1</v>
      </c>
      <c r="C21" s="156" t="s">
        <v>55</v>
      </c>
    </row>
    <row r="22" spans="2:202">
      <c r="B22" s="153"/>
      <c r="C22" s="158"/>
    </row>
    <row r="23" spans="2:202" s="11" customFormat="1" ht="24" customHeight="1">
      <c r="B23" s="159" t="s">
        <v>56</v>
      </c>
      <c r="C23" s="160" t="s">
        <v>57</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row>
    <row r="24" spans="2:202">
      <c r="B24" s="153"/>
      <c r="C24" s="158"/>
    </row>
    <row r="25" spans="2:202" ht="63.75">
      <c r="B25" s="155">
        <v>1</v>
      </c>
      <c r="C25" s="156" t="s">
        <v>58</v>
      </c>
    </row>
    <row r="26" spans="2:202">
      <c r="B26" s="157"/>
      <c r="C26" s="158"/>
    </row>
    <row r="27" spans="2:202">
      <c r="B27" s="153"/>
      <c r="C27" s="158"/>
    </row>
    <row r="28" spans="2:202" s="11" customFormat="1" ht="24" customHeight="1">
      <c r="B28" s="159" t="s">
        <v>59</v>
      </c>
      <c r="C28" s="160" t="s">
        <v>339</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row>
    <row r="29" spans="2:202">
      <c r="B29" s="153"/>
      <c r="C29" s="158"/>
    </row>
    <row r="30" spans="2:202">
      <c r="B30" s="155">
        <v>1</v>
      </c>
      <c r="C30" s="156" t="s">
        <v>347</v>
      </c>
    </row>
    <row r="31" spans="2:202">
      <c r="B31" s="157"/>
      <c r="C31" s="158"/>
    </row>
    <row r="32" spans="2:202">
      <c r="B32" s="155">
        <v>2</v>
      </c>
      <c r="C32" s="156" t="s">
        <v>341</v>
      </c>
    </row>
    <row r="33" spans="2:202">
      <c r="B33" s="157"/>
      <c r="C33" s="158"/>
    </row>
    <row r="34" spans="2:202" s="11" customFormat="1" ht="24" customHeight="1">
      <c r="B34" s="159" t="s">
        <v>66</v>
      </c>
      <c r="C34" s="160" t="s">
        <v>60</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row>
    <row r="35" spans="2:202">
      <c r="B35" s="153"/>
      <c r="C35" s="158"/>
    </row>
    <row r="36" spans="2:202" ht="41.25" customHeight="1">
      <c r="B36" s="155">
        <v>1</v>
      </c>
      <c r="C36" s="156" t="s">
        <v>61</v>
      </c>
    </row>
    <row r="37" spans="2:202">
      <c r="B37" s="155"/>
      <c r="C37" s="158"/>
    </row>
    <row r="38" spans="2:202" ht="24.75" customHeight="1">
      <c r="B38" s="155">
        <v>2</v>
      </c>
      <c r="C38" s="156" t="s">
        <v>62</v>
      </c>
    </row>
    <row r="39" spans="2:202">
      <c r="B39" s="155"/>
      <c r="C39" s="156"/>
    </row>
    <row r="40" spans="2:202" ht="12.75" customHeight="1">
      <c r="B40" s="155">
        <v>3</v>
      </c>
      <c r="C40" s="156" t="s">
        <v>63</v>
      </c>
    </row>
    <row r="41" spans="2:202">
      <c r="B41" s="155"/>
      <c r="C41" s="156"/>
    </row>
    <row r="42" spans="2:202" ht="27" customHeight="1">
      <c r="B42" s="155">
        <v>4</v>
      </c>
      <c r="C42" s="156" t="s">
        <v>64</v>
      </c>
    </row>
    <row r="43" spans="2:202">
      <c r="B43" s="155"/>
      <c r="C43" s="156"/>
    </row>
    <row r="44" spans="2:202" ht="27.75" customHeight="1">
      <c r="B44" s="155">
        <v>5</v>
      </c>
      <c r="C44" s="156" t="s">
        <v>65</v>
      </c>
    </row>
    <row r="45" spans="2:202">
      <c r="B45" s="155"/>
      <c r="C45" s="156"/>
    </row>
    <row r="46" spans="2:202" s="11" customFormat="1" ht="24" customHeight="1">
      <c r="B46" s="159" t="s">
        <v>342</v>
      </c>
      <c r="C46" s="160" t="s">
        <v>67</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row>
    <row r="47" spans="2:202">
      <c r="B47" s="153"/>
      <c r="C47" s="158"/>
    </row>
    <row r="48" spans="2:202" ht="15" customHeight="1">
      <c r="B48" s="155">
        <v>1</v>
      </c>
      <c r="C48" s="156" t="s">
        <v>68</v>
      </c>
    </row>
    <row r="49" spans="2:3">
      <c r="B49" s="157"/>
      <c r="C49" s="158"/>
    </row>
    <row r="50" spans="2:3" ht="52.5" customHeight="1">
      <c r="B50" s="155">
        <v>2</v>
      </c>
      <c r="C50" s="156" t="s">
        <v>69</v>
      </c>
    </row>
    <row r="51" spans="2:3">
      <c r="B51" s="157"/>
      <c r="C51" s="158"/>
    </row>
    <row r="52" spans="2:3" ht="26.25" customHeight="1">
      <c r="B52" s="155">
        <v>3</v>
      </c>
      <c r="C52" s="156" t="s">
        <v>70</v>
      </c>
    </row>
    <row r="53" spans="2:3">
      <c r="B53" s="157"/>
      <c r="C53" s="158"/>
    </row>
    <row r="54" spans="2:3" ht="27.75" customHeight="1">
      <c r="B54" s="155">
        <v>4</v>
      </c>
      <c r="C54" s="156" t="s">
        <v>71</v>
      </c>
    </row>
    <row r="55" spans="2:3">
      <c r="B55" s="157"/>
      <c r="C55" s="158"/>
    </row>
    <row r="56" spans="2:3" ht="27.75" customHeight="1">
      <c r="B56" s="155">
        <v>5</v>
      </c>
      <c r="C56" s="156" t="s">
        <v>72</v>
      </c>
    </row>
    <row r="57" spans="2:3" ht="30.75" customHeight="1">
      <c r="B57" s="153"/>
      <c r="C57" s="161" t="s">
        <v>73</v>
      </c>
    </row>
    <row r="58" spans="2:3" ht="13.5" thickBot="1">
      <c r="B58" s="162"/>
      <c r="C58" s="163"/>
    </row>
    <row r="59" spans="2:3">
      <c r="C59" s="62"/>
    </row>
    <row r="60" spans="2:3">
      <c r="C60" s="62"/>
    </row>
    <row r="61" spans="2:3">
      <c r="C61" s="62"/>
    </row>
    <row r="62" spans="2:3">
      <c r="C62" s="62"/>
    </row>
  </sheetData>
  <sheetProtection algorithmName="SHA-512" hashValue="WI0Qmn5lFyLCwpPiZvq7oeWuZME5EslNMO80y29UENbAN2ND+XZLnGgxli+4cQ0E6/ZfwgB+bM3yBVcKFY75lw==" saltValue="uaHrU5hL52hhyIzKZVzcBg==" spinCount="100000" sheet="1" objects="1" scenarios="1"/>
  <pageMargins left="0.7" right="0.7" top="0.75" bottom="0.75" header="0.3" footer="0.3"/>
  <pageSetup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62EC-19FA-4436-9AFE-FBF5780DB71F}">
  <dimension ref="A1:FL212"/>
  <sheetViews>
    <sheetView showGridLines="0" view="pageBreakPreview" zoomScaleNormal="100" zoomScaleSheetLayoutView="100" workbookViewId="0">
      <selection activeCell="C9" sqref="C9"/>
    </sheetView>
  </sheetViews>
  <sheetFormatPr defaultColWidth="9.7109375" defaultRowHeight="18"/>
  <cols>
    <col min="1" max="1" width="1.7109375" style="189" customWidth="1"/>
    <col min="2" max="2" width="8.140625" style="190" customWidth="1"/>
    <col min="3" max="3" width="65.85546875" style="190" customWidth="1"/>
    <col min="4" max="4" width="6.5703125" style="190" customWidth="1"/>
    <col min="5" max="5" width="14" style="191" customWidth="1"/>
    <col min="6" max="6" width="20.5703125" style="192" customWidth="1"/>
    <col min="7" max="7" width="22.42578125" style="190" customWidth="1"/>
    <col min="8" max="16384" width="9.7109375" style="190"/>
  </cols>
  <sheetData>
    <row r="1" spans="1:168" ht="18.75" thickBot="1"/>
    <row r="2" spans="1:168" ht="23.25" customHeight="1">
      <c r="A2" s="190"/>
      <c r="B2" s="193"/>
      <c r="C2" s="194"/>
      <c r="D2" s="194"/>
      <c r="E2" s="194"/>
      <c r="F2" s="194"/>
      <c r="G2" s="195"/>
    </row>
    <row r="3" spans="1:168" s="200" customFormat="1" ht="12.75" customHeight="1">
      <c r="A3" s="146"/>
      <c r="B3" s="196" t="str">
        <f>Preambles!B3</f>
        <v>NATIONAL TRANSMISION COMPANY SOUTH AFRICA</v>
      </c>
      <c r="C3" s="197"/>
      <c r="D3" s="197"/>
      <c r="E3" s="197"/>
      <c r="F3" s="197"/>
      <c r="G3" s="19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row>
    <row r="4" spans="1:168" s="170" customFormat="1" ht="12.75" customHeight="1">
      <c r="A4" s="201"/>
      <c r="B4" s="644" t="str">
        <f>Preambles!B4</f>
        <v>MOOKODI SUBSTATION 500MVA TRANSFORMER: STRINGING &amp; CABLING</v>
      </c>
      <c r="C4" s="645"/>
      <c r="D4" s="645"/>
      <c r="E4" s="645"/>
      <c r="F4" s="202"/>
      <c r="G4" s="203"/>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row>
    <row r="5" spans="1:168" s="170" customFormat="1" ht="12.75" customHeight="1">
      <c r="A5" s="201"/>
      <c r="B5" s="205" t="str">
        <f>Preambles!B5</f>
        <v>ELECTRICAL WORKS</v>
      </c>
      <c r="C5" s="206"/>
      <c r="D5" s="206"/>
      <c r="E5" s="206"/>
      <c r="F5" s="206"/>
      <c r="G5" s="207"/>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row>
    <row r="6" spans="1:168" ht="46.5" customHeight="1">
      <c r="B6" s="208" t="s">
        <v>0</v>
      </c>
      <c r="C6" s="209" t="s">
        <v>1</v>
      </c>
      <c r="D6" s="210" t="s">
        <v>2</v>
      </c>
      <c r="E6" s="211" t="s">
        <v>3</v>
      </c>
      <c r="F6" s="212" t="s">
        <v>4</v>
      </c>
      <c r="G6" s="213" t="s">
        <v>5</v>
      </c>
    </row>
    <row r="7" spans="1:168" ht="12.95" customHeight="1">
      <c r="B7" s="214"/>
      <c r="C7" s="215"/>
      <c r="D7" s="216"/>
      <c r="E7" s="216"/>
      <c r="F7" s="217"/>
      <c r="G7" s="218"/>
    </row>
    <row r="8" spans="1:168" ht="12.95" customHeight="1">
      <c r="B8" s="214"/>
      <c r="C8" s="215"/>
      <c r="D8" s="216"/>
      <c r="E8" s="216"/>
      <c r="F8" s="217"/>
      <c r="G8" s="218"/>
    </row>
    <row r="9" spans="1:168" ht="15.95" customHeight="1">
      <c r="B9" s="219"/>
      <c r="C9" s="220" t="s">
        <v>139</v>
      </c>
      <c r="D9" s="221"/>
      <c r="E9" s="222"/>
      <c r="F9" s="223"/>
      <c r="G9" s="224"/>
    </row>
    <row r="10" spans="1:168" ht="15.95" customHeight="1">
      <c r="B10" s="219"/>
      <c r="C10" s="220"/>
      <c r="D10" s="221"/>
      <c r="E10" s="222"/>
      <c r="F10" s="223"/>
      <c r="G10" s="224"/>
    </row>
    <row r="11" spans="1:168" ht="13.5" customHeight="1">
      <c r="B11" s="214"/>
      <c r="C11" s="225" t="s">
        <v>15</v>
      </c>
      <c r="D11" s="226"/>
      <c r="E11" s="12"/>
      <c r="F11" s="227"/>
      <c r="G11" s="228"/>
    </row>
    <row r="12" spans="1:168" ht="13.5" customHeight="1">
      <c r="B12" s="214"/>
      <c r="C12" s="225"/>
      <c r="D12" s="226"/>
      <c r="E12" s="12"/>
      <c r="F12" s="227"/>
      <c r="G12" s="228"/>
    </row>
    <row r="13" spans="1:168" ht="13.5" customHeight="1">
      <c r="B13" s="214"/>
      <c r="C13" s="229" t="s">
        <v>6</v>
      </c>
      <c r="D13" s="226"/>
      <c r="E13" s="12"/>
      <c r="F13" s="227"/>
      <c r="G13" s="228"/>
    </row>
    <row r="14" spans="1:168" ht="13.5" customHeight="1">
      <c r="B14" s="214"/>
      <c r="C14" s="230"/>
      <c r="D14" s="226"/>
      <c r="E14" s="12"/>
      <c r="F14" s="227"/>
      <c r="G14" s="228"/>
    </row>
    <row r="15" spans="1:168" ht="32.25" customHeight="1">
      <c r="B15" s="214"/>
      <c r="C15" s="231" t="s">
        <v>309</v>
      </c>
      <c r="D15" s="226"/>
      <c r="E15" s="12"/>
      <c r="F15" s="227"/>
      <c r="G15" s="228"/>
    </row>
    <row r="16" spans="1:168" ht="13.5" customHeight="1">
      <c r="B16" s="214"/>
      <c r="C16" s="231"/>
      <c r="D16" s="226"/>
      <c r="E16" s="12"/>
      <c r="F16" s="227"/>
      <c r="G16" s="228"/>
    </row>
    <row r="17" spans="2:7" ht="13.5" customHeight="1">
      <c r="B17" s="214"/>
      <c r="C17" s="232" t="s">
        <v>16</v>
      </c>
      <c r="D17" s="226"/>
      <c r="E17" s="12"/>
      <c r="F17" s="227"/>
      <c r="G17" s="228"/>
    </row>
    <row r="18" spans="2:7" ht="13.5" customHeight="1">
      <c r="B18" s="233"/>
      <c r="C18" s="234" t="s">
        <v>138</v>
      </c>
      <c r="D18" s="235"/>
      <c r="E18" s="12"/>
      <c r="F18" s="236"/>
      <c r="G18" s="237"/>
    </row>
    <row r="19" spans="2:7" ht="13.5" customHeight="1">
      <c r="B19" s="233"/>
      <c r="C19" s="238"/>
      <c r="D19" s="235"/>
      <c r="E19" s="12"/>
      <c r="F19" s="236"/>
      <c r="G19" s="237"/>
    </row>
    <row r="20" spans="2:7" ht="13.5" customHeight="1">
      <c r="B20" s="233"/>
      <c r="C20" s="234" t="s">
        <v>17</v>
      </c>
      <c r="D20" s="235"/>
      <c r="E20" s="12"/>
      <c r="F20" s="236"/>
      <c r="G20" s="237"/>
    </row>
    <row r="21" spans="2:7" ht="13.5" customHeight="1">
      <c r="B21" s="233"/>
      <c r="C21" s="238"/>
      <c r="D21" s="235"/>
      <c r="E21" s="12"/>
      <c r="F21" s="236"/>
      <c r="G21" s="237"/>
    </row>
    <row r="22" spans="2:7" ht="13.5" customHeight="1">
      <c r="B22" s="239">
        <v>1</v>
      </c>
      <c r="C22" s="240" t="s">
        <v>18</v>
      </c>
      <c r="D22" s="241" t="s">
        <v>144</v>
      </c>
      <c r="E22" s="13" t="s">
        <v>10</v>
      </c>
      <c r="F22" s="9"/>
      <c r="G22" s="243">
        <f>SUM(E22:F22)</f>
        <v>0</v>
      </c>
    </row>
    <row r="23" spans="2:7" ht="13.5" customHeight="1">
      <c r="B23" s="239"/>
      <c r="C23" s="240"/>
      <c r="D23" s="244"/>
      <c r="E23" s="14"/>
      <c r="F23" s="9"/>
      <c r="G23" s="243"/>
    </row>
    <row r="24" spans="2:7" ht="13.5" customHeight="1">
      <c r="B24" s="239">
        <f>B22+1</f>
        <v>2</v>
      </c>
      <c r="C24" s="240" t="s">
        <v>19</v>
      </c>
      <c r="D24" s="241" t="s">
        <v>144</v>
      </c>
      <c r="E24" s="14" t="s">
        <v>10</v>
      </c>
      <c r="F24" s="9"/>
      <c r="G24" s="243">
        <f>SUM(E24:F24)</f>
        <v>0</v>
      </c>
    </row>
    <row r="25" spans="2:7" ht="13.5" customHeight="1">
      <c r="B25" s="239"/>
      <c r="C25" s="245"/>
      <c r="D25" s="241"/>
      <c r="E25" s="14"/>
      <c r="F25" s="9"/>
      <c r="G25" s="243"/>
    </row>
    <row r="26" spans="2:7" ht="13.5" customHeight="1">
      <c r="B26" s="239">
        <f>B24+1</f>
        <v>3</v>
      </c>
      <c r="C26" s="240" t="s">
        <v>20</v>
      </c>
      <c r="D26" s="241" t="s">
        <v>144</v>
      </c>
      <c r="E26" s="14" t="s">
        <v>10</v>
      </c>
      <c r="F26" s="9"/>
      <c r="G26" s="243">
        <f>SUM(E26:F26)</f>
        <v>0</v>
      </c>
    </row>
    <row r="27" spans="2:7" ht="13.5" customHeight="1">
      <c r="B27" s="239"/>
      <c r="C27" s="245"/>
      <c r="D27" s="241"/>
      <c r="E27" s="14"/>
      <c r="F27" s="9"/>
      <c r="G27" s="243"/>
    </row>
    <row r="28" spans="2:7" ht="25.5" customHeight="1">
      <c r="B28" s="239">
        <f>B26+1</f>
        <v>4</v>
      </c>
      <c r="C28" s="240" t="s">
        <v>21</v>
      </c>
      <c r="D28" s="241" t="s">
        <v>144</v>
      </c>
      <c r="E28" s="14" t="s">
        <v>10</v>
      </c>
      <c r="F28" s="9"/>
      <c r="G28" s="243">
        <f>SUM(E28:F28)</f>
        <v>0</v>
      </c>
    </row>
    <row r="29" spans="2:7" ht="13.5" customHeight="1">
      <c r="B29" s="239"/>
      <c r="C29" s="245"/>
      <c r="D29" s="241"/>
      <c r="E29" s="14"/>
      <c r="F29" s="9"/>
      <c r="G29" s="243"/>
    </row>
    <row r="30" spans="2:7" ht="13.5" customHeight="1">
      <c r="B30" s="239"/>
      <c r="C30" s="234" t="s">
        <v>22</v>
      </c>
      <c r="D30" s="241"/>
      <c r="E30" s="14"/>
      <c r="F30" s="9"/>
      <c r="G30" s="243"/>
    </row>
    <row r="31" spans="2:7" ht="13.5" customHeight="1">
      <c r="B31" s="239"/>
      <c r="C31" s="246"/>
      <c r="D31" s="241"/>
      <c r="E31" s="14"/>
      <c r="F31" s="9"/>
      <c r="G31" s="243"/>
    </row>
    <row r="32" spans="2:7" ht="30.75" customHeight="1">
      <c r="B32" s="239"/>
      <c r="C32" s="247" t="s">
        <v>23</v>
      </c>
      <c r="D32" s="241"/>
      <c r="E32" s="14"/>
      <c r="F32" s="9"/>
      <c r="G32" s="243"/>
    </row>
    <row r="33" spans="2:7" ht="13.5" customHeight="1">
      <c r="B33" s="239"/>
      <c r="C33" s="245"/>
      <c r="D33" s="241"/>
      <c r="E33" s="14"/>
      <c r="F33" s="9"/>
      <c r="G33" s="243"/>
    </row>
    <row r="34" spans="2:7" ht="13.5" customHeight="1">
      <c r="B34" s="239"/>
      <c r="C34" s="248" t="s">
        <v>24</v>
      </c>
      <c r="D34" s="244"/>
      <c r="E34" s="14"/>
      <c r="F34" s="9"/>
      <c r="G34" s="243"/>
    </row>
    <row r="35" spans="2:7" ht="13.5" customHeight="1">
      <c r="B35" s="239"/>
      <c r="C35" s="248"/>
      <c r="D35" s="244"/>
      <c r="E35" s="14"/>
      <c r="F35" s="9"/>
      <c r="G35" s="243"/>
    </row>
    <row r="36" spans="2:7" ht="13.5" customHeight="1">
      <c r="B36" s="249"/>
      <c r="C36" s="248" t="s">
        <v>25</v>
      </c>
      <c r="D36" s="235"/>
      <c r="E36" s="15"/>
      <c r="F36" s="16"/>
      <c r="G36" s="237"/>
    </row>
    <row r="37" spans="2:7" ht="13.5" customHeight="1">
      <c r="B37" s="249"/>
      <c r="C37" s="248"/>
      <c r="D37" s="235"/>
      <c r="E37" s="15"/>
      <c r="F37" s="16"/>
      <c r="G37" s="237"/>
    </row>
    <row r="38" spans="2:7" ht="13.5" customHeight="1">
      <c r="B38" s="239">
        <f>B28+1</f>
        <v>5</v>
      </c>
      <c r="C38" s="240" t="s">
        <v>304</v>
      </c>
      <c r="D38" s="241" t="s">
        <v>144</v>
      </c>
      <c r="E38" s="14" t="s">
        <v>10</v>
      </c>
      <c r="F38" s="9"/>
      <c r="G38" s="243">
        <f>SUM(E38:F38)</f>
        <v>0</v>
      </c>
    </row>
    <row r="39" spans="2:7" ht="13.5" customHeight="1">
      <c r="B39" s="239"/>
      <c r="C39" s="240"/>
      <c r="D39" s="244"/>
      <c r="E39" s="14"/>
      <c r="F39" s="9"/>
      <c r="G39" s="243"/>
    </row>
    <row r="40" spans="2:7" ht="28.5" customHeight="1">
      <c r="B40" s="239">
        <f>B38+1</f>
        <v>6</v>
      </c>
      <c r="C40" s="250" t="s">
        <v>403</v>
      </c>
      <c r="D40" s="241" t="s">
        <v>144</v>
      </c>
      <c r="E40" s="14" t="s">
        <v>10</v>
      </c>
      <c r="F40" s="9"/>
      <c r="G40" s="243">
        <f>SUM(E40:F40)</f>
        <v>0</v>
      </c>
    </row>
    <row r="41" spans="2:7" ht="13.5" customHeight="1">
      <c r="B41" s="239"/>
      <c r="C41" s="240"/>
      <c r="D41" s="244"/>
      <c r="E41" s="14"/>
      <c r="F41" s="9"/>
      <c r="G41" s="243"/>
    </row>
    <row r="42" spans="2:7" ht="13.5" customHeight="1">
      <c r="B42" s="249"/>
      <c r="C42" s="248" t="s">
        <v>26</v>
      </c>
      <c r="D42" s="235"/>
      <c r="E42" s="15"/>
      <c r="F42" s="16"/>
      <c r="G42" s="237"/>
    </row>
    <row r="43" spans="2:7" ht="13.5" customHeight="1">
      <c r="B43" s="249"/>
      <c r="C43" s="240"/>
      <c r="D43" s="235"/>
      <c r="E43" s="15"/>
      <c r="F43" s="16"/>
      <c r="G43" s="237"/>
    </row>
    <row r="44" spans="2:7" ht="13.5" customHeight="1">
      <c r="B44" s="239">
        <f>B40+1</f>
        <v>7</v>
      </c>
      <c r="C44" s="250" t="s">
        <v>306</v>
      </c>
      <c r="D44" s="241" t="s">
        <v>144</v>
      </c>
      <c r="E44" s="14" t="s">
        <v>10</v>
      </c>
      <c r="F44" s="90"/>
      <c r="G44" s="251">
        <f>SUM(E44:F44)</f>
        <v>0</v>
      </c>
    </row>
    <row r="45" spans="2:7" ht="13.5" customHeight="1">
      <c r="B45" s="239"/>
      <c r="C45" s="250"/>
      <c r="D45" s="252"/>
      <c r="E45" s="14"/>
      <c r="F45" s="90"/>
      <c r="G45" s="251"/>
    </row>
    <row r="46" spans="2:7" ht="13.5" customHeight="1">
      <c r="B46" s="239">
        <f>B44+1</f>
        <v>8</v>
      </c>
      <c r="C46" s="250" t="s">
        <v>27</v>
      </c>
      <c r="D46" s="241" t="s">
        <v>144</v>
      </c>
      <c r="E46" s="14" t="s">
        <v>10</v>
      </c>
      <c r="F46" s="90"/>
      <c r="G46" s="251">
        <f>SUM(E46:F46)</f>
        <v>0</v>
      </c>
    </row>
    <row r="47" spans="2:7" ht="13.5" customHeight="1">
      <c r="B47" s="249"/>
      <c r="C47" s="250"/>
      <c r="D47" s="252"/>
      <c r="E47" s="93"/>
      <c r="F47" s="90"/>
      <c r="G47" s="251"/>
    </row>
    <row r="48" spans="2:7" ht="28.5" customHeight="1">
      <c r="B48" s="239">
        <f>B46+1</f>
        <v>9</v>
      </c>
      <c r="C48" s="253" t="s">
        <v>345</v>
      </c>
      <c r="D48" s="241" t="s">
        <v>144</v>
      </c>
      <c r="E48" s="14" t="s">
        <v>10</v>
      </c>
      <c r="F48" s="90"/>
      <c r="G48" s="251">
        <f>SUM(E48:F48)</f>
        <v>0</v>
      </c>
    </row>
    <row r="49" spans="2:7" ht="13.5" customHeight="1">
      <c r="B49" s="249"/>
      <c r="C49" s="250"/>
      <c r="D49" s="252"/>
      <c r="E49" s="93"/>
      <c r="F49" s="90"/>
      <c r="G49" s="251"/>
    </row>
    <row r="50" spans="2:7" ht="64.5" customHeight="1">
      <c r="B50" s="239">
        <f>B48+1</f>
        <v>10</v>
      </c>
      <c r="C50" s="254" t="s">
        <v>346</v>
      </c>
      <c r="D50" s="241" t="s">
        <v>144</v>
      </c>
      <c r="E50" s="17" t="s">
        <v>10</v>
      </c>
      <c r="F50" s="18"/>
      <c r="G50" s="255">
        <f>SUM(E50:F50)</f>
        <v>0</v>
      </c>
    </row>
    <row r="51" spans="2:7" ht="13.5" customHeight="1">
      <c r="B51" s="239"/>
      <c r="C51" s="254"/>
      <c r="D51" s="235"/>
      <c r="E51" s="82"/>
      <c r="F51" s="18"/>
      <c r="G51" s="255"/>
    </row>
    <row r="52" spans="2:7" ht="13.5" customHeight="1">
      <c r="B52" s="249">
        <f>B50+1</f>
        <v>11</v>
      </c>
      <c r="C52" s="256" t="s">
        <v>321</v>
      </c>
      <c r="D52" s="241" t="s">
        <v>144</v>
      </c>
      <c r="E52" s="14" t="s">
        <v>10</v>
      </c>
      <c r="F52" s="90"/>
      <c r="G52" s="251">
        <f>SUM(E52:F52)</f>
        <v>0</v>
      </c>
    </row>
    <row r="53" spans="2:7" ht="13.5" customHeight="1">
      <c r="B53" s="249"/>
      <c r="C53" s="256"/>
      <c r="D53" s="257"/>
      <c r="E53" s="91"/>
      <c r="F53" s="92"/>
      <c r="G53" s="258"/>
    </row>
    <row r="54" spans="2:7" ht="13.5" customHeight="1">
      <c r="B54" s="249">
        <f>B52+1</f>
        <v>12</v>
      </c>
      <c r="C54" s="259" t="s">
        <v>28</v>
      </c>
      <c r="D54" s="241" t="s">
        <v>144</v>
      </c>
      <c r="E54" s="17" t="s">
        <v>10</v>
      </c>
      <c r="F54" s="9"/>
      <c r="G54" s="243">
        <f>SUM(E54:F54)</f>
        <v>0</v>
      </c>
    </row>
    <row r="55" spans="2:7" ht="13.5" customHeight="1">
      <c r="B55" s="249"/>
      <c r="C55" s="259"/>
      <c r="D55" s="260"/>
      <c r="E55" s="19"/>
      <c r="F55" s="8"/>
      <c r="G55" s="262"/>
    </row>
    <row r="56" spans="2:7" ht="30" customHeight="1">
      <c r="B56" s="239">
        <f>B54+1</f>
        <v>13</v>
      </c>
      <c r="C56" s="259" t="s">
        <v>29</v>
      </c>
      <c r="D56" s="241" t="s">
        <v>144</v>
      </c>
      <c r="E56" s="17" t="s">
        <v>10</v>
      </c>
      <c r="F56" s="9"/>
      <c r="G56" s="243">
        <f>SUM(E56:F56)</f>
        <v>0</v>
      </c>
    </row>
    <row r="57" spans="2:7" ht="13.5" customHeight="1">
      <c r="B57" s="249"/>
      <c r="C57" s="259"/>
      <c r="D57" s="260"/>
      <c r="E57" s="19"/>
      <c r="F57" s="8"/>
      <c r="G57" s="262"/>
    </row>
    <row r="58" spans="2:7" ht="13.5" customHeight="1">
      <c r="B58" s="249">
        <f>B56+1</f>
        <v>14</v>
      </c>
      <c r="C58" s="263" t="s">
        <v>303</v>
      </c>
      <c r="D58" s="241" t="s">
        <v>144</v>
      </c>
      <c r="E58" s="15" t="s">
        <v>10</v>
      </c>
      <c r="F58" s="9"/>
      <c r="G58" s="262">
        <f>SUM(E58:F58)</f>
        <v>0</v>
      </c>
    </row>
    <row r="59" spans="2:7" ht="13.5" customHeight="1">
      <c r="B59" s="249"/>
      <c r="C59" s="263"/>
      <c r="D59" s="264"/>
      <c r="E59" s="15"/>
      <c r="F59" s="16"/>
      <c r="G59" s="262"/>
    </row>
    <row r="60" spans="2:7" ht="13.5" customHeight="1">
      <c r="B60" s="249">
        <f>B58+1</f>
        <v>15</v>
      </c>
      <c r="C60" s="263" t="s">
        <v>30</v>
      </c>
      <c r="D60" s="241" t="s">
        <v>144</v>
      </c>
      <c r="E60" s="15" t="s">
        <v>10</v>
      </c>
      <c r="F60" s="16"/>
      <c r="G60" s="262">
        <f>SUM(E60:F60)</f>
        <v>0</v>
      </c>
    </row>
    <row r="61" spans="2:7" ht="13.5" customHeight="1">
      <c r="B61" s="239"/>
      <c r="C61" s="263"/>
      <c r="D61" s="264"/>
      <c r="E61" s="15"/>
      <c r="F61" s="16"/>
      <c r="G61" s="237"/>
    </row>
    <row r="62" spans="2:7" ht="13.5" customHeight="1">
      <c r="B62" s="249">
        <f>B60+1</f>
        <v>16</v>
      </c>
      <c r="C62" s="263" t="s">
        <v>308</v>
      </c>
      <c r="D62" s="241" t="s">
        <v>144</v>
      </c>
      <c r="E62" s="15" t="s">
        <v>10</v>
      </c>
      <c r="F62" s="16"/>
      <c r="G62" s="262">
        <f>SUM(E62:F62)</f>
        <v>0</v>
      </c>
    </row>
    <row r="63" spans="2:7" ht="13.5" customHeight="1">
      <c r="B63" s="239"/>
      <c r="C63" s="263"/>
      <c r="D63" s="264"/>
      <c r="E63" s="15"/>
      <c r="F63" s="16"/>
      <c r="G63" s="237"/>
    </row>
    <row r="64" spans="2:7" ht="13.5" customHeight="1">
      <c r="B64" s="249">
        <f>B62+1</f>
        <v>17</v>
      </c>
      <c r="C64" s="263" t="s">
        <v>305</v>
      </c>
      <c r="D64" s="241" t="s">
        <v>144</v>
      </c>
      <c r="E64" s="15" t="s">
        <v>10</v>
      </c>
      <c r="F64" s="16"/>
      <c r="G64" s="262">
        <f>SUM(E64:F64)</f>
        <v>0</v>
      </c>
    </row>
    <row r="65" spans="2:7" ht="13.5" customHeight="1">
      <c r="B65" s="239"/>
      <c r="C65" s="263"/>
      <c r="D65" s="264"/>
      <c r="E65" s="15"/>
      <c r="F65" s="16"/>
      <c r="G65" s="237"/>
    </row>
    <row r="66" spans="2:7" ht="13.5" customHeight="1">
      <c r="B66" s="249">
        <f>B64+1</f>
        <v>18</v>
      </c>
      <c r="C66" s="263" t="s">
        <v>307</v>
      </c>
      <c r="D66" s="241" t="s">
        <v>144</v>
      </c>
      <c r="E66" s="15" t="s">
        <v>10</v>
      </c>
      <c r="F66" s="16"/>
      <c r="G66" s="262">
        <f>SUM(E66:F66)</f>
        <v>0</v>
      </c>
    </row>
    <row r="67" spans="2:7">
      <c r="B67" s="265"/>
      <c r="C67" s="266"/>
      <c r="D67" s="267"/>
      <c r="E67" s="268"/>
      <c r="F67" s="261"/>
      <c r="G67" s="262"/>
    </row>
    <row r="68" spans="2:7">
      <c r="B68" s="269"/>
      <c r="C68" s="270"/>
      <c r="D68" s="271"/>
      <c r="E68" s="272"/>
      <c r="F68" s="273"/>
      <c r="G68" s="274"/>
    </row>
    <row r="69" spans="2:7" ht="18.75" thickBot="1">
      <c r="B69" s="275"/>
      <c r="C69" s="276" t="s">
        <v>9</v>
      </c>
      <c r="D69" s="277"/>
      <c r="E69" s="278"/>
      <c r="F69" s="279"/>
      <c r="G69" s="280">
        <f>SUM(G22:G66)</f>
        <v>0</v>
      </c>
    </row>
    <row r="70" spans="2:7">
      <c r="B70" s="281"/>
      <c r="C70" s="282"/>
      <c r="D70" s="283"/>
      <c r="E70" s="284"/>
      <c r="F70" s="285"/>
      <c r="G70" s="286"/>
    </row>
    <row r="71" spans="2:7">
      <c r="B71" s="287"/>
      <c r="C71" s="287"/>
      <c r="D71" s="287"/>
      <c r="E71" s="223"/>
      <c r="F71" s="288"/>
      <c r="G71" s="289"/>
    </row>
    <row r="72" spans="2:7">
      <c r="B72" s="287"/>
      <c r="C72" s="287"/>
      <c r="D72" s="287"/>
      <c r="E72" s="223"/>
      <c r="F72" s="288"/>
      <c r="G72" s="289"/>
    </row>
    <row r="73" spans="2:7">
      <c r="B73" s="287"/>
      <c r="C73" s="287"/>
      <c r="D73" s="287"/>
      <c r="E73" s="223"/>
      <c r="F73" s="288"/>
      <c r="G73" s="289"/>
    </row>
    <row r="74" spans="2:7">
      <c r="B74" s="287"/>
      <c r="C74" s="287"/>
      <c r="D74" s="287"/>
      <c r="E74" s="223"/>
      <c r="F74" s="288"/>
      <c r="G74" s="289"/>
    </row>
    <row r="75" spans="2:7">
      <c r="B75" s="287"/>
      <c r="C75" s="287"/>
      <c r="D75" s="287"/>
      <c r="E75" s="223"/>
      <c r="F75" s="288"/>
      <c r="G75" s="289"/>
    </row>
    <row r="76" spans="2:7">
      <c r="B76" s="287"/>
      <c r="C76" s="287"/>
      <c r="D76" s="287"/>
      <c r="E76" s="223"/>
      <c r="F76" s="288"/>
      <c r="G76" s="289"/>
    </row>
    <row r="77" spans="2:7">
      <c r="B77" s="287"/>
      <c r="C77" s="287"/>
      <c r="D77" s="287"/>
      <c r="E77" s="223"/>
      <c r="F77" s="288"/>
      <c r="G77" s="289"/>
    </row>
    <row r="78" spans="2:7">
      <c r="B78" s="287"/>
      <c r="C78" s="287"/>
      <c r="D78" s="287"/>
      <c r="E78" s="223"/>
      <c r="F78" s="288"/>
      <c r="G78" s="289"/>
    </row>
    <row r="79" spans="2:7">
      <c r="B79" s="287"/>
      <c r="C79" s="287"/>
      <c r="D79" s="287"/>
      <c r="E79" s="223"/>
      <c r="F79" s="288"/>
      <c r="G79" s="289"/>
    </row>
    <row r="80" spans="2:7">
      <c r="B80" s="287"/>
      <c r="C80" s="287"/>
      <c r="D80" s="287"/>
      <c r="E80" s="223"/>
      <c r="F80" s="288"/>
      <c r="G80" s="289"/>
    </row>
    <row r="81" spans="2:7">
      <c r="B81" s="287"/>
      <c r="C81" s="287"/>
      <c r="D81" s="287"/>
      <c r="E81" s="223"/>
      <c r="F81" s="288"/>
      <c r="G81" s="289"/>
    </row>
    <row r="82" spans="2:7">
      <c r="B82" s="287"/>
      <c r="C82" s="287"/>
      <c r="D82" s="287"/>
      <c r="E82" s="223"/>
      <c r="F82" s="288"/>
      <c r="G82" s="289"/>
    </row>
    <row r="83" spans="2:7">
      <c r="B83" s="287"/>
      <c r="C83" s="287"/>
      <c r="D83" s="287"/>
      <c r="E83" s="223"/>
      <c r="F83" s="288"/>
      <c r="G83" s="289"/>
    </row>
    <row r="84" spans="2:7">
      <c r="B84" s="287"/>
      <c r="C84" s="287"/>
      <c r="D84" s="287"/>
      <c r="E84" s="223"/>
      <c r="F84" s="288"/>
      <c r="G84" s="289"/>
    </row>
    <row r="85" spans="2:7">
      <c r="B85" s="287"/>
      <c r="C85" s="287"/>
      <c r="D85" s="287"/>
      <c r="E85" s="223"/>
      <c r="F85" s="288"/>
      <c r="G85" s="289"/>
    </row>
    <row r="86" spans="2:7">
      <c r="B86" s="287"/>
      <c r="C86" s="287"/>
      <c r="D86" s="287"/>
      <c r="E86" s="223"/>
      <c r="F86" s="288"/>
      <c r="G86" s="289"/>
    </row>
    <row r="87" spans="2:7">
      <c r="B87" s="287"/>
      <c r="C87" s="287"/>
      <c r="D87" s="287"/>
      <c r="E87" s="223"/>
      <c r="F87" s="288"/>
      <c r="G87" s="289"/>
    </row>
    <row r="88" spans="2:7">
      <c r="B88" s="287"/>
      <c r="C88" s="287"/>
      <c r="D88" s="287"/>
      <c r="E88" s="223"/>
      <c r="F88" s="288"/>
      <c r="G88" s="289"/>
    </row>
    <row r="89" spans="2:7">
      <c r="B89" s="287"/>
      <c r="C89" s="287"/>
      <c r="D89" s="287"/>
      <c r="E89" s="223"/>
      <c r="F89" s="288"/>
      <c r="G89" s="289"/>
    </row>
    <row r="90" spans="2:7">
      <c r="B90" s="287"/>
      <c r="C90" s="287"/>
      <c r="D90" s="287"/>
      <c r="E90" s="223"/>
      <c r="F90" s="288"/>
      <c r="G90" s="289"/>
    </row>
    <row r="91" spans="2:7">
      <c r="B91" s="287"/>
      <c r="C91" s="287"/>
      <c r="D91" s="287"/>
      <c r="E91" s="223"/>
      <c r="F91" s="288"/>
      <c r="G91" s="289"/>
    </row>
    <row r="92" spans="2:7">
      <c r="B92" s="287"/>
      <c r="C92" s="287"/>
      <c r="D92" s="287"/>
      <c r="E92" s="223"/>
      <c r="F92" s="288"/>
      <c r="G92" s="289"/>
    </row>
    <row r="93" spans="2:7">
      <c r="B93" s="287"/>
      <c r="C93" s="287"/>
      <c r="D93" s="287"/>
      <c r="E93" s="223"/>
      <c r="F93" s="288"/>
      <c r="G93" s="289"/>
    </row>
    <row r="94" spans="2:7">
      <c r="B94" s="287"/>
      <c r="C94" s="287"/>
      <c r="D94" s="287"/>
      <c r="E94" s="223"/>
      <c r="F94" s="288"/>
      <c r="G94" s="289"/>
    </row>
    <row r="95" spans="2:7">
      <c r="B95" s="287"/>
      <c r="C95" s="287"/>
      <c r="D95" s="287"/>
      <c r="E95" s="223"/>
      <c r="F95" s="288"/>
      <c r="G95" s="289"/>
    </row>
    <row r="96" spans="2:7">
      <c r="B96" s="287"/>
      <c r="C96" s="287"/>
      <c r="D96" s="287"/>
      <c r="E96" s="223"/>
      <c r="F96" s="288"/>
      <c r="G96" s="289"/>
    </row>
    <row r="97" spans="2:7">
      <c r="B97" s="287"/>
      <c r="C97" s="287"/>
      <c r="D97" s="287"/>
      <c r="E97" s="223"/>
      <c r="F97" s="288"/>
      <c r="G97" s="287"/>
    </row>
    <row r="98" spans="2:7">
      <c r="B98" s="287"/>
      <c r="C98" s="287"/>
      <c r="D98" s="287"/>
      <c r="E98" s="223"/>
      <c r="F98" s="288"/>
      <c r="G98" s="287"/>
    </row>
    <row r="99" spans="2:7">
      <c r="B99" s="287"/>
      <c r="C99" s="287"/>
      <c r="D99" s="287"/>
      <c r="E99" s="223"/>
      <c r="F99" s="288"/>
      <c r="G99" s="287"/>
    </row>
    <row r="100" spans="2:7">
      <c r="B100" s="287"/>
      <c r="C100" s="287"/>
      <c r="D100" s="287"/>
      <c r="E100" s="223"/>
      <c r="F100" s="288"/>
      <c r="G100" s="287"/>
    </row>
    <row r="101" spans="2:7">
      <c r="B101" s="287"/>
      <c r="C101" s="287"/>
      <c r="D101" s="287"/>
      <c r="E101" s="223"/>
      <c r="F101" s="288"/>
      <c r="G101" s="287"/>
    </row>
    <row r="102" spans="2:7">
      <c r="B102" s="287"/>
      <c r="C102" s="287"/>
      <c r="D102" s="287"/>
      <c r="E102" s="223"/>
      <c r="F102" s="288"/>
      <c r="G102" s="287"/>
    </row>
    <row r="103" spans="2:7">
      <c r="B103" s="287"/>
      <c r="C103" s="287"/>
      <c r="D103" s="287"/>
      <c r="E103" s="223"/>
      <c r="F103" s="288"/>
      <c r="G103" s="287"/>
    </row>
    <row r="104" spans="2:7">
      <c r="B104" s="287"/>
      <c r="C104" s="287"/>
      <c r="D104" s="287"/>
      <c r="E104" s="223"/>
      <c r="F104" s="288"/>
      <c r="G104" s="287"/>
    </row>
    <row r="105" spans="2:7">
      <c r="B105" s="287"/>
      <c r="C105" s="287"/>
      <c r="D105" s="287"/>
      <c r="E105" s="223"/>
      <c r="F105" s="288"/>
      <c r="G105" s="287"/>
    </row>
    <row r="106" spans="2:7">
      <c r="B106" s="287"/>
      <c r="C106" s="287"/>
      <c r="D106" s="287"/>
      <c r="E106" s="223"/>
      <c r="F106" s="288"/>
      <c r="G106" s="287"/>
    </row>
    <row r="107" spans="2:7">
      <c r="B107" s="287"/>
      <c r="C107" s="287"/>
      <c r="D107" s="287"/>
      <c r="E107" s="223"/>
      <c r="F107" s="288"/>
      <c r="G107" s="287"/>
    </row>
    <row r="108" spans="2:7">
      <c r="B108" s="287"/>
      <c r="C108" s="287"/>
      <c r="D108" s="287"/>
      <c r="E108" s="223"/>
      <c r="F108" s="288"/>
      <c r="G108" s="287"/>
    </row>
    <row r="109" spans="2:7">
      <c r="B109" s="287"/>
      <c r="C109" s="287"/>
      <c r="D109" s="287"/>
      <c r="E109" s="223"/>
      <c r="F109" s="288"/>
      <c r="G109" s="287"/>
    </row>
    <row r="110" spans="2:7">
      <c r="B110" s="287"/>
      <c r="C110" s="287"/>
      <c r="D110" s="287"/>
      <c r="E110" s="223"/>
      <c r="F110" s="288"/>
      <c r="G110" s="287"/>
    </row>
    <row r="111" spans="2:7">
      <c r="B111" s="287"/>
      <c r="C111" s="287"/>
      <c r="D111" s="287"/>
      <c r="E111" s="223"/>
      <c r="F111" s="288"/>
      <c r="G111" s="287"/>
    </row>
    <row r="112" spans="2:7">
      <c r="B112" s="287"/>
      <c r="C112" s="287"/>
      <c r="D112" s="287"/>
      <c r="E112" s="223"/>
      <c r="F112" s="288"/>
      <c r="G112" s="287"/>
    </row>
    <row r="113" spans="2:7">
      <c r="B113" s="287"/>
      <c r="C113" s="287"/>
      <c r="D113" s="287"/>
      <c r="E113" s="223"/>
      <c r="F113" s="288"/>
      <c r="G113" s="287"/>
    </row>
    <row r="114" spans="2:7">
      <c r="B114" s="287"/>
      <c r="C114" s="287"/>
      <c r="D114" s="287"/>
      <c r="E114" s="223"/>
      <c r="F114" s="288"/>
      <c r="G114" s="287"/>
    </row>
    <row r="115" spans="2:7">
      <c r="B115" s="287"/>
      <c r="C115" s="287"/>
      <c r="D115" s="287"/>
      <c r="E115" s="223"/>
      <c r="F115" s="288"/>
      <c r="G115" s="287"/>
    </row>
    <row r="116" spans="2:7">
      <c r="B116" s="287"/>
      <c r="C116" s="287"/>
      <c r="D116" s="287"/>
      <c r="E116" s="223"/>
      <c r="F116" s="288"/>
      <c r="G116" s="287"/>
    </row>
    <row r="117" spans="2:7">
      <c r="B117" s="287"/>
      <c r="C117" s="287"/>
      <c r="D117" s="287"/>
      <c r="E117" s="223"/>
      <c r="F117" s="288"/>
      <c r="G117" s="287"/>
    </row>
    <row r="118" spans="2:7">
      <c r="B118" s="287"/>
      <c r="C118" s="287"/>
      <c r="D118" s="287"/>
      <c r="E118" s="223"/>
      <c r="F118" s="288"/>
      <c r="G118" s="287"/>
    </row>
    <row r="119" spans="2:7">
      <c r="B119" s="287"/>
      <c r="C119" s="287"/>
      <c r="D119" s="287"/>
      <c r="E119" s="223"/>
      <c r="F119" s="288"/>
      <c r="G119" s="287"/>
    </row>
    <row r="120" spans="2:7">
      <c r="B120" s="287"/>
      <c r="C120" s="287"/>
      <c r="D120" s="287"/>
      <c r="E120" s="223"/>
      <c r="F120" s="288"/>
      <c r="G120" s="287"/>
    </row>
    <row r="121" spans="2:7">
      <c r="B121" s="287"/>
      <c r="C121" s="287"/>
      <c r="D121" s="287"/>
      <c r="E121" s="223"/>
      <c r="F121" s="288"/>
      <c r="G121" s="287"/>
    </row>
    <row r="122" spans="2:7">
      <c r="B122" s="287"/>
      <c r="C122" s="287"/>
      <c r="D122" s="287"/>
      <c r="E122" s="223"/>
      <c r="F122" s="288"/>
      <c r="G122" s="287"/>
    </row>
    <row r="123" spans="2:7">
      <c r="B123" s="287"/>
      <c r="C123" s="287"/>
      <c r="D123" s="287"/>
      <c r="E123" s="223"/>
      <c r="F123" s="288"/>
      <c r="G123" s="287"/>
    </row>
    <row r="124" spans="2:7">
      <c r="B124" s="287"/>
      <c r="C124" s="287"/>
      <c r="D124" s="287"/>
      <c r="E124" s="223"/>
      <c r="F124" s="288"/>
      <c r="G124" s="287"/>
    </row>
    <row r="125" spans="2:7">
      <c r="B125" s="287"/>
      <c r="C125" s="287"/>
      <c r="D125" s="287"/>
      <c r="E125" s="223"/>
      <c r="F125" s="288"/>
      <c r="G125" s="287"/>
    </row>
    <row r="126" spans="2:7">
      <c r="B126" s="287"/>
      <c r="C126" s="287"/>
      <c r="D126" s="287"/>
      <c r="E126" s="223"/>
      <c r="F126" s="288"/>
      <c r="G126" s="287"/>
    </row>
    <row r="127" spans="2:7">
      <c r="B127" s="287"/>
      <c r="C127" s="287"/>
      <c r="D127" s="287"/>
      <c r="E127" s="223"/>
      <c r="F127" s="288"/>
      <c r="G127" s="287"/>
    </row>
    <row r="128" spans="2:7">
      <c r="B128" s="287"/>
      <c r="C128" s="287"/>
      <c r="D128" s="287"/>
      <c r="E128" s="223"/>
      <c r="F128" s="288"/>
      <c r="G128" s="287"/>
    </row>
    <row r="129" spans="2:7">
      <c r="B129" s="287"/>
      <c r="C129" s="287"/>
      <c r="D129" s="287"/>
      <c r="E129" s="223"/>
      <c r="F129" s="288"/>
      <c r="G129" s="287"/>
    </row>
    <row r="130" spans="2:7">
      <c r="B130" s="287"/>
      <c r="C130" s="287"/>
      <c r="D130" s="287"/>
      <c r="E130" s="223"/>
      <c r="F130" s="288"/>
      <c r="G130" s="287"/>
    </row>
    <row r="131" spans="2:7">
      <c r="B131" s="287"/>
      <c r="C131" s="287"/>
      <c r="D131" s="287"/>
      <c r="E131" s="223"/>
      <c r="F131" s="288"/>
      <c r="G131" s="287"/>
    </row>
    <row r="132" spans="2:7">
      <c r="B132" s="287"/>
      <c r="C132" s="287"/>
      <c r="D132" s="287"/>
      <c r="E132" s="223"/>
      <c r="F132" s="288"/>
      <c r="G132" s="287"/>
    </row>
    <row r="133" spans="2:7">
      <c r="B133" s="287"/>
      <c r="C133" s="287"/>
      <c r="D133" s="287"/>
      <c r="E133" s="223"/>
      <c r="F133" s="288"/>
      <c r="G133" s="287"/>
    </row>
    <row r="134" spans="2:7">
      <c r="B134" s="287"/>
      <c r="C134" s="287"/>
      <c r="D134" s="287"/>
      <c r="E134" s="223"/>
      <c r="F134" s="288"/>
      <c r="G134" s="287"/>
    </row>
    <row r="135" spans="2:7">
      <c r="B135" s="287"/>
      <c r="C135" s="287"/>
      <c r="D135" s="287"/>
      <c r="E135" s="223"/>
      <c r="F135" s="288"/>
      <c r="G135" s="287"/>
    </row>
    <row r="136" spans="2:7">
      <c r="B136" s="287"/>
      <c r="C136" s="287"/>
      <c r="D136" s="287"/>
      <c r="E136" s="223"/>
      <c r="F136" s="288"/>
      <c r="G136" s="287"/>
    </row>
    <row r="137" spans="2:7">
      <c r="B137" s="287"/>
      <c r="C137" s="287"/>
      <c r="D137" s="287"/>
      <c r="E137" s="223"/>
      <c r="F137" s="288"/>
      <c r="G137" s="287"/>
    </row>
    <row r="138" spans="2:7">
      <c r="B138" s="287"/>
      <c r="C138" s="287"/>
      <c r="D138" s="287"/>
      <c r="E138" s="223"/>
      <c r="F138" s="288"/>
      <c r="G138" s="287"/>
    </row>
    <row r="139" spans="2:7">
      <c r="B139" s="287"/>
      <c r="C139" s="287"/>
      <c r="D139" s="287"/>
      <c r="E139" s="223"/>
      <c r="F139" s="288"/>
      <c r="G139" s="287"/>
    </row>
    <row r="140" spans="2:7">
      <c r="B140" s="287"/>
      <c r="C140" s="287"/>
      <c r="D140" s="287"/>
      <c r="E140" s="223"/>
      <c r="F140" s="288"/>
      <c r="G140" s="287"/>
    </row>
    <row r="141" spans="2:7">
      <c r="B141" s="287"/>
      <c r="C141" s="287"/>
      <c r="D141" s="287"/>
      <c r="E141" s="223"/>
      <c r="F141" s="288"/>
      <c r="G141" s="287"/>
    </row>
    <row r="142" spans="2:7">
      <c r="B142" s="287"/>
      <c r="C142" s="287"/>
      <c r="D142" s="287"/>
      <c r="E142" s="223"/>
      <c r="F142" s="288"/>
      <c r="G142" s="287"/>
    </row>
    <row r="143" spans="2:7">
      <c r="B143" s="287"/>
      <c r="C143" s="287"/>
      <c r="D143" s="287"/>
      <c r="E143" s="223"/>
      <c r="F143" s="288"/>
      <c r="G143" s="287"/>
    </row>
    <row r="144" spans="2:7">
      <c r="B144" s="287"/>
      <c r="C144" s="287"/>
      <c r="D144" s="287"/>
      <c r="E144" s="223"/>
      <c r="F144" s="288"/>
      <c r="G144" s="287"/>
    </row>
    <row r="145" spans="2:7">
      <c r="B145" s="287"/>
      <c r="C145" s="287"/>
      <c r="D145" s="287"/>
      <c r="E145" s="223"/>
      <c r="F145" s="288"/>
      <c r="G145" s="287"/>
    </row>
    <row r="146" spans="2:7">
      <c r="B146" s="287"/>
      <c r="C146" s="287"/>
      <c r="D146" s="287"/>
      <c r="E146" s="223"/>
      <c r="F146" s="288"/>
      <c r="G146" s="287"/>
    </row>
    <row r="147" spans="2:7">
      <c r="B147" s="287"/>
      <c r="C147" s="287"/>
      <c r="D147" s="287"/>
      <c r="E147" s="223"/>
      <c r="F147" s="288"/>
      <c r="G147" s="287"/>
    </row>
    <row r="148" spans="2:7">
      <c r="B148" s="287"/>
      <c r="C148" s="287"/>
      <c r="D148" s="287"/>
      <c r="E148" s="223"/>
      <c r="F148" s="288"/>
      <c r="G148" s="287"/>
    </row>
    <row r="149" spans="2:7">
      <c r="B149" s="287"/>
      <c r="C149" s="287"/>
      <c r="D149" s="287"/>
      <c r="E149" s="223"/>
      <c r="F149" s="288"/>
      <c r="G149" s="287"/>
    </row>
    <row r="150" spans="2:7">
      <c r="B150" s="287"/>
      <c r="C150" s="287"/>
      <c r="D150" s="287"/>
      <c r="E150" s="223"/>
      <c r="F150" s="288"/>
      <c r="G150" s="287"/>
    </row>
    <row r="151" spans="2:7">
      <c r="B151" s="287"/>
      <c r="C151" s="287"/>
      <c r="D151" s="287"/>
      <c r="E151" s="223"/>
      <c r="F151" s="288"/>
      <c r="G151" s="287"/>
    </row>
    <row r="152" spans="2:7">
      <c r="B152" s="287"/>
      <c r="C152" s="287"/>
      <c r="D152" s="287"/>
      <c r="E152" s="223"/>
      <c r="F152" s="288"/>
      <c r="G152" s="287"/>
    </row>
    <row r="153" spans="2:7">
      <c r="B153" s="287"/>
      <c r="C153" s="287"/>
      <c r="D153" s="287"/>
      <c r="E153" s="223"/>
      <c r="F153" s="288"/>
      <c r="G153" s="287"/>
    </row>
    <row r="154" spans="2:7">
      <c r="B154" s="287"/>
      <c r="C154" s="287"/>
      <c r="D154" s="287"/>
      <c r="E154" s="223"/>
      <c r="F154" s="288"/>
      <c r="G154" s="287"/>
    </row>
    <row r="155" spans="2:7">
      <c r="B155" s="287"/>
      <c r="C155" s="287"/>
      <c r="D155" s="287"/>
      <c r="E155" s="223"/>
      <c r="F155" s="288"/>
      <c r="G155" s="287"/>
    </row>
    <row r="156" spans="2:7">
      <c r="B156" s="287"/>
      <c r="C156" s="287"/>
      <c r="D156" s="287"/>
      <c r="E156" s="223"/>
      <c r="F156" s="288"/>
      <c r="G156" s="287"/>
    </row>
    <row r="157" spans="2:7">
      <c r="B157" s="287"/>
      <c r="C157" s="287"/>
      <c r="D157" s="287"/>
      <c r="E157" s="223"/>
      <c r="F157" s="288"/>
      <c r="G157" s="287"/>
    </row>
    <row r="158" spans="2:7">
      <c r="B158" s="287"/>
      <c r="C158" s="287"/>
      <c r="D158" s="287"/>
      <c r="E158" s="223"/>
      <c r="F158" s="288"/>
      <c r="G158" s="287"/>
    </row>
    <row r="159" spans="2:7">
      <c r="B159" s="287"/>
      <c r="C159" s="287"/>
      <c r="D159" s="287"/>
      <c r="E159" s="223"/>
      <c r="F159" s="288"/>
      <c r="G159" s="287"/>
    </row>
    <row r="160" spans="2:7">
      <c r="B160" s="287"/>
      <c r="C160" s="287"/>
      <c r="D160" s="287"/>
      <c r="E160" s="223"/>
      <c r="F160" s="288"/>
      <c r="G160" s="287"/>
    </row>
    <row r="161" spans="2:7">
      <c r="B161" s="287"/>
      <c r="C161" s="287"/>
      <c r="D161" s="287"/>
      <c r="E161" s="223"/>
      <c r="F161" s="288"/>
      <c r="G161" s="287"/>
    </row>
    <row r="162" spans="2:7">
      <c r="B162" s="287"/>
      <c r="C162" s="287"/>
      <c r="D162" s="287"/>
      <c r="E162" s="223"/>
      <c r="F162" s="288"/>
      <c r="G162" s="287"/>
    </row>
    <row r="163" spans="2:7">
      <c r="B163" s="287"/>
      <c r="C163" s="287"/>
      <c r="D163" s="287"/>
      <c r="E163" s="223"/>
      <c r="F163" s="288"/>
      <c r="G163" s="287"/>
    </row>
    <row r="164" spans="2:7">
      <c r="B164" s="287"/>
      <c r="C164" s="287"/>
      <c r="D164" s="287"/>
      <c r="E164" s="223"/>
      <c r="F164" s="288"/>
      <c r="G164" s="287"/>
    </row>
    <row r="165" spans="2:7">
      <c r="B165" s="287"/>
      <c r="C165" s="287"/>
      <c r="D165" s="287"/>
      <c r="E165" s="223"/>
      <c r="F165" s="288"/>
      <c r="G165" s="287"/>
    </row>
    <row r="166" spans="2:7">
      <c r="B166" s="287"/>
      <c r="C166" s="287"/>
      <c r="D166" s="287"/>
      <c r="E166" s="223"/>
      <c r="F166" s="288"/>
      <c r="G166" s="287"/>
    </row>
    <row r="167" spans="2:7">
      <c r="B167" s="287"/>
      <c r="C167" s="287"/>
      <c r="D167" s="287"/>
      <c r="E167" s="223"/>
      <c r="F167" s="288"/>
      <c r="G167" s="287"/>
    </row>
    <row r="168" spans="2:7">
      <c r="B168" s="287"/>
      <c r="C168" s="287"/>
      <c r="D168" s="287"/>
      <c r="E168" s="223"/>
      <c r="F168" s="288"/>
      <c r="G168" s="287"/>
    </row>
    <row r="169" spans="2:7">
      <c r="B169" s="287"/>
      <c r="C169" s="287"/>
      <c r="D169" s="287"/>
      <c r="E169" s="223"/>
      <c r="F169" s="288"/>
      <c r="G169" s="287"/>
    </row>
    <row r="170" spans="2:7">
      <c r="B170" s="287"/>
      <c r="C170" s="287"/>
      <c r="D170" s="287"/>
      <c r="E170" s="223"/>
      <c r="F170" s="288"/>
      <c r="G170" s="287"/>
    </row>
    <row r="171" spans="2:7">
      <c r="B171" s="287"/>
      <c r="C171" s="287"/>
      <c r="D171" s="287"/>
      <c r="E171" s="223"/>
      <c r="F171" s="288"/>
      <c r="G171" s="287"/>
    </row>
    <row r="172" spans="2:7">
      <c r="B172" s="287"/>
      <c r="C172" s="287"/>
      <c r="D172" s="287"/>
      <c r="E172" s="223"/>
      <c r="F172" s="288"/>
      <c r="G172" s="287"/>
    </row>
    <row r="173" spans="2:7">
      <c r="B173" s="287"/>
      <c r="C173" s="287"/>
      <c r="D173" s="287"/>
      <c r="E173" s="223"/>
      <c r="F173" s="288"/>
      <c r="G173" s="287"/>
    </row>
    <row r="174" spans="2:7">
      <c r="B174" s="287"/>
      <c r="C174" s="287"/>
      <c r="D174" s="287"/>
      <c r="E174" s="223"/>
      <c r="F174" s="288"/>
      <c r="G174" s="287"/>
    </row>
    <row r="175" spans="2:7">
      <c r="B175" s="287"/>
      <c r="C175" s="287"/>
      <c r="D175" s="287"/>
      <c r="E175" s="223"/>
      <c r="F175" s="288"/>
      <c r="G175" s="287"/>
    </row>
    <row r="176" spans="2:7">
      <c r="B176" s="287"/>
      <c r="C176" s="287"/>
      <c r="D176" s="287"/>
      <c r="E176" s="223"/>
      <c r="F176" s="288"/>
      <c r="G176" s="287"/>
    </row>
    <row r="177" spans="2:7">
      <c r="B177" s="287"/>
      <c r="C177" s="287"/>
      <c r="D177" s="287"/>
      <c r="E177" s="223"/>
      <c r="F177" s="288"/>
      <c r="G177" s="287"/>
    </row>
    <row r="178" spans="2:7">
      <c r="B178" s="287"/>
      <c r="C178" s="287"/>
      <c r="D178" s="287"/>
      <c r="E178" s="223"/>
      <c r="F178" s="288"/>
      <c r="G178" s="287"/>
    </row>
    <row r="179" spans="2:7">
      <c r="B179" s="287"/>
      <c r="C179" s="287"/>
      <c r="D179" s="287"/>
      <c r="E179" s="223"/>
      <c r="F179" s="288"/>
      <c r="G179" s="287"/>
    </row>
    <row r="180" spans="2:7">
      <c r="B180" s="287"/>
      <c r="C180" s="287"/>
      <c r="D180" s="287"/>
      <c r="E180" s="223"/>
      <c r="F180" s="288"/>
      <c r="G180" s="287"/>
    </row>
    <row r="181" spans="2:7">
      <c r="B181" s="287"/>
      <c r="C181" s="287"/>
      <c r="D181" s="287"/>
      <c r="E181" s="223"/>
      <c r="F181" s="288"/>
      <c r="G181" s="287"/>
    </row>
    <row r="182" spans="2:7">
      <c r="B182" s="287"/>
      <c r="C182" s="287"/>
      <c r="D182" s="287"/>
      <c r="E182" s="223"/>
      <c r="F182" s="288"/>
      <c r="G182" s="287"/>
    </row>
    <row r="183" spans="2:7">
      <c r="B183" s="287"/>
      <c r="C183" s="287"/>
      <c r="D183" s="287"/>
      <c r="E183" s="223"/>
      <c r="F183" s="288"/>
      <c r="G183" s="287"/>
    </row>
    <row r="184" spans="2:7">
      <c r="B184" s="287"/>
      <c r="C184" s="287"/>
      <c r="D184" s="287"/>
      <c r="E184" s="223"/>
      <c r="F184" s="288"/>
      <c r="G184" s="287"/>
    </row>
    <row r="185" spans="2:7">
      <c r="B185" s="287"/>
      <c r="C185" s="287"/>
      <c r="D185" s="287"/>
      <c r="E185" s="223"/>
      <c r="F185" s="288"/>
      <c r="G185" s="287"/>
    </row>
    <row r="186" spans="2:7">
      <c r="B186" s="287"/>
      <c r="C186" s="287"/>
      <c r="D186" s="287"/>
      <c r="E186" s="223"/>
      <c r="F186" s="288"/>
      <c r="G186" s="287"/>
    </row>
    <row r="187" spans="2:7">
      <c r="B187" s="287"/>
      <c r="C187" s="287"/>
      <c r="D187" s="287"/>
      <c r="E187" s="223"/>
      <c r="F187" s="288"/>
      <c r="G187" s="287"/>
    </row>
    <row r="188" spans="2:7">
      <c r="B188" s="287"/>
      <c r="C188" s="287"/>
      <c r="D188" s="287"/>
      <c r="E188" s="223"/>
      <c r="F188" s="288"/>
      <c r="G188" s="287"/>
    </row>
    <row r="189" spans="2:7">
      <c r="B189" s="287"/>
      <c r="C189" s="287"/>
      <c r="D189" s="287"/>
      <c r="E189" s="223"/>
      <c r="F189" s="288"/>
      <c r="G189" s="287"/>
    </row>
    <row r="190" spans="2:7">
      <c r="B190" s="287"/>
      <c r="C190" s="287"/>
      <c r="D190" s="287"/>
      <c r="E190" s="290"/>
      <c r="F190" s="291"/>
      <c r="G190" s="287"/>
    </row>
    <row r="191" spans="2:7">
      <c r="B191" s="287"/>
      <c r="C191" s="287"/>
      <c r="D191" s="287"/>
      <c r="E191" s="290"/>
      <c r="F191" s="291"/>
      <c r="G191" s="287"/>
    </row>
    <row r="192" spans="2:7">
      <c r="B192" s="287"/>
      <c r="C192" s="287"/>
      <c r="D192" s="287"/>
      <c r="E192" s="290"/>
      <c r="F192" s="291"/>
      <c r="G192" s="287"/>
    </row>
    <row r="193" spans="2:7">
      <c r="B193" s="287"/>
      <c r="C193" s="287"/>
      <c r="D193" s="287"/>
      <c r="E193" s="290"/>
      <c r="F193" s="291"/>
      <c r="G193" s="287"/>
    </row>
    <row r="194" spans="2:7">
      <c r="B194" s="287"/>
      <c r="C194" s="287"/>
      <c r="D194" s="287"/>
      <c r="E194" s="290"/>
      <c r="F194" s="291"/>
      <c r="G194" s="287"/>
    </row>
    <row r="195" spans="2:7">
      <c r="B195" s="287"/>
      <c r="C195" s="287"/>
      <c r="D195" s="287"/>
      <c r="E195" s="290"/>
      <c r="F195" s="291"/>
      <c r="G195" s="287"/>
    </row>
    <row r="196" spans="2:7">
      <c r="B196" s="287"/>
      <c r="C196" s="287"/>
      <c r="D196" s="287"/>
      <c r="E196" s="290"/>
      <c r="F196" s="291"/>
      <c r="G196" s="287"/>
    </row>
    <row r="197" spans="2:7">
      <c r="B197" s="287"/>
      <c r="C197" s="287"/>
      <c r="D197" s="287"/>
      <c r="E197" s="290"/>
      <c r="F197" s="291"/>
      <c r="G197" s="287"/>
    </row>
    <row r="198" spans="2:7">
      <c r="B198" s="287"/>
      <c r="C198" s="287"/>
      <c r="D198" s="287"/>
      <c r="E198" s="290"/>
      <c r="F198" s="291"/>
      <c r="G198" s="287"/>
    </row>
    <row r="199" spans="2:7">
      <c r="B199" s="287"/>
      <c r="C199" s="287"/>
      <c r="D199" s="287"/>
      <c r="E199" s="290"/>
      <c r="F199" s="291"/>
      <c r="G199" s="287"/>
    </row>
    <row r="200" spans="2:7">
      <c r="B200" s="287"/>
      <c r="C200" s="287"/>
      <c r="D200" s="287"/>
      <c r="E200" s="290"/>
      <c r="F200" s="291"/>
      <c r="G200" s="287"/>
    </row>
    <row r="201" spans="2:7">
      <c r="B201" s="287"/>
      <c r="C201" s="287"/>
      <c r="D201" s="287"/>
      <c r="E201" s="290"/>
      <c r="F201" s="291"/>
      <c r="G201" s="287"/>
    </row>
    <row r="202" spans="2:7">
      <c r="B202" s="287"/>
      <c r="C202" s="287"/>
      <c r="D202" s="287"/>
      <c r="E202" s="290"/>
      <c r="F202" s="291"/>
      <c r="G202" s="287"/>
    </row>
    <row r="203" spans="2:7">
      <c r="B203" s="287"/>
      <c r="C203" s="287"/>
      <c r="D203" s="287"/>
      <c r="E203" s="290"/>
      <c r="F203" s="291"/>
      <c r="G203" s="287"/>
    </row>
    <row r="204" spans="2:7">
      <c r="B204" s="287"/>
      <c r="C204" s="287"/>
      <c r="D204" s="287"/>
      <c r="E204" s="290"/>
      <c r="F204" s="291"/>
      <c r="G204" s="287"/>
    </row>
    <row r="205" spans="2:7">
      <c r="B205" s="287"/>
      <c r="C205" s="287"/>
      <c r="D205" s="287"/>
      <c r="E205" s="290"/>
      <c r="F205" s="291"/>
      <c r="G205" s="287"/>
    </row>
    <row r="206" spans="2:7">
      <c r="B206" s="287"/>
      <c r="C206" s="287"/>
      <c r="D206" s="287"/>
      <c r="E206" s="290"/>
      <c r="F206" s="291"/>
      <c r="G206" s="287"/>
    </row>
    <row r="207" spans="2:7">
      <c r="B207" s="287"/>
      <c r="C207" s="287"/>
      <c r="D207" s="287"/>
      <c r="E207" s="290"/>
      <c r="F207" s="291"/>
      <c r="G207" s="287"/>
    </row>
    <row r="208" spans="2:7">
      <c r="B208" s="287"/>
      <c r="C208" s="287"/>
      <c r="D208" s="287"/>
      <c r="E208" s="290"/>
      <c r="F208" s="291"/>
      <c r="G208" s="287"/>
    </row>
    <row r="209" spans="2:7">
      <c r="B209" s="287"/>
      <c r="C209" s="287"/>
      <c r="D209" s="287"/>
      <c r="E209" s="290"/>
      <c r="F209" s="291"/>
      <c r="G209" s="287"/>
    </row>
    <row r="210" spans="2:7">
      <c r="B210" s="287"/>
      <c r="C210" s="287"/>
      <c r="D210" s="287"/>
      <c r="E210" s="290"/>
      <c r="F210" s="291"/>
      <c r="G210" s="287"/>
    </row>
    <row r="211" spans="2:7">
      <c r="B211" s="287"/>
      <c r="C211" s="287"/>
      <c r="D211" s="287"/>
      <c r="E211" s="290"/>
      <c r="F211" s="291"/>
      <c r="G211" s="287"/>
    </row>
    <row r="212" spans="2:7">
      <c r="B212" s="287"/>
      <c r="C212" s="287"/>
      <c r="D212" s="287"/>
      <c r="E212" s="290"/>
      <c r="F212" s="291"/>
      <c r="G212" s="287"/>
    </row>
  </sheetData>
  <sheetProtection algorithmName="SHA-512" hashValue="hW+fZstsxc6/7cd7aTdbg83HWdc2IeKsqAF39QN31q0xqav9AB9eOca6jTmABrwX9bF+u6GQwRqdqwVVOBcWnw==" saltValue="5kTpyC6hIfckMg8qisT+Hg==" spinCount="100000" sheet="1" objects="1" scenarios="1"/>
  <mergeCells count="1">
    <mergeCell ref="B4:E4"/>
  </mergeCells>
  <pageMargins left="0.7" right="0.7" top="0.75" bottom="0.75" header="0.3" footer="0.3"/>
  <pageSetup scale="65" orientation="portrait" r:id="rId1"/>
  <rowBreaks count="1" manualBreakCount="1">
    <brk id="50"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CE81-7087-42D9-8B41-0B2BF66FD8B1}">
  <dimension ref="A1:M203"/>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292"/>
      <c r="C1" s="293"/>
      <c r="D1" s="293"/>
      <c r="E1" s="294"/>
      <c r="F1" s="295"/>
      <c r="G1" s="296"/>
    </row>
    <row r="2" spans="2:13" ht="18" customHeight="1">
      <c r="B2" s="297" t="str">
        <f>'Bill 1 - P&amp;G'!B3</f>
        <v>NATIONAL TRANSMISION COMPANY SOUTH AFRICA</v>
      </c>
      <c r="C2" s="298"/>
      <c r="D2" s="299"/>
      <c r="E2" s="299"/>
      <c r="F2" s="299"/>
      <c r="G2" s="300"/>
      <c r="H2" s="301"/>
      <c r="I2" s="301"/>
    </row>
    <row r="3" spans="2:13" ht="18" customHeight="1">
      <c r="B3" s="302" t="s">
        <v>274</v>
      </c>
      <c r="C3" s="303"/>
      <c r="D3" s="299"/>
      <c r="E3" s="299"/>
      <c r="F3" s="299"/>
      <c r="G3" s="300"/>
      <c r="H3" s="301"/>
      <c r="I3" s="301"/>
    </row>
    <row r="4" spans="2:13" ht="18" customHeight="1">
      <c r="B4" s="302" t="str">
        <f>'Bill 1 - P&amp;G'!B5</f>
        <v>ELECTRICAL WORKS</v>
      </c>
      <c r="C4" s="303"/>
      <c r="D4" s="304"/>
      <c r="E4" s="305"/>
      <c r="F4" s="304"/>
      <c r="G4" s="306"/>
      <c r="H4" s="307"/>
      <c r="I4" s="307"/>
    </row>
    <row r="5" spans="2:13" ht="12.95" customHeight="1">
      <c r="B5" s="648" t="s">
        <v>0</v>
      </c>
      <c r="C5" s="650" t="s">
        <v>1</v>
      </c>
      <c r="D5" s="652" t="s">
        <v>2</v>
      </c>
      <c r="E5" s="648" t="s">
        <v>3</v>
      </c>
      <c r="F5" s="654" t="s">
        <v>4</v>
      </c>
      <c r="G5" s="646" t="s">
        <v>5</v>
      </c>
    </row>
    <row r="6" spans="2:13" ht="12.95" customHeight="1" thickBot="1">
      <c r="B6" s="649"/>
      <c r="C6" s="651"/>
      <c r="D6" s="653"/>
      <c r="E6" s="649"/>
      <c r="F6" s="655"/>
      <c r="G6" s="647"/>
    </row>
    <row r="7" spans="2:13">
      <c r="B7" s="308"/>
      <c r="C7" s="309"/>
      <c r="D7" s="226"/>
      <c r="E7" s="226"/>
      <c r="F7" s="310"/>
      <c r="G7" s="311"/>
      <c r="K7" s="312"/>
      <c r="M7" s="312"/>
    </row>
    <row r="8" spans="2:13">
      <c r="B8" s="308"/>
      <c r="C8" s="309"/>
      <c r="D8" s="226"/>
      <c r="E8" s="226"/>
      <c r="F8" s="310"/>
      <c r="G8" s="311"/>
      <c r="K8" s="312"/>
      <c r="M8" s="312"/>
    </row>
    <row r="9" spans="2:13" ht="54">
      <c r="B9" s="313"/>
      <c r="C9" s="314" t="s">
        <v>74</v>
      </c>
      <c r="D9" s="315"/>
      <c r="E9" s="316"/>
      <c r="F9" s="317"/>
      <c r="G9" s="318"/>
      <c r="K9" s="312"/>
      <c r="M9" s="312"/>
    </row>
    <row r="10" spans="2:13">
      <c r="B10" s="319"/>
      <c r="C10" s="320"/>
      <c r="D10" s="321"/>
      <c r="E10" s="322"/>
      <c r="F10" s="323"/>
      <c r="G10" s="324"/>
    </row>
    <row r="11" spans="2:13" ht="15">
      <c r="B11" s="319"/>
      <c r="C11" s="325" t="s">
        <v>83</v>
      </c>
      <c r="D11" s="322"/>
      <c r="E11" s="322"/>
      <c r="F11" s="326"/>
      <c r="G11" s="324"/>
    </row>
    <row r="12" spans="2:13">
      <c r="B12" s="319"/>
      <c r="C12" s="327"/>
      <c r="D12" s="322"/>
      <c r="E12" s="322"/>
      <c r="F12" s="326"/>
      <c r="G12" s="324"/>
    </row>
    <row r="13" spans="2:13">
      <c r="B13" s="319"/>
      <c r="C13" s="328" t="s">
        <v>75</v>
      </c>
      <c r="D13" s="329"/>
      <c r="E13" s="330"/>
      <c r="F13" s="331"/>
      <c r="G13" s="324"/>
    </row>
    <row r="14" spans="2:13">
      <c r="B14" s="319"/>
      <c r="C14" s="332"/>
      <c r="D14" s="329"/>
      <c r="E14" s="330"/>
      <c r="F14" s="331"/>
      <c r="G14" s="324"/>
    </row>
    <row r="15" spans="2:13">
      <c r="B15" s="333">
        <v>1</v>
      </c>
      <c r="C15" s="334" t="s">
        <v>128</v>
      </c>
      <c r="D15" s="267" t="s">
        <v>11</v>
      </c>
      <c r="E15" s="335" t="s">
        <v>103</v>
      </c>
      <c r="F15" s="78"/>
      <c r="G15" s="337">
        <f>E15*F15</f>
        <v>0</v>
      </c>
    </row>
    <row r="16" spans="2:13">
      <c r="B16" s="319"/>
      <c r="C16" s="338"/>
      <c r="D16" s="339"/>
      <c r="E16" s="340"/>
      <c r="F16" s="78"/>
      <c r="G16" s="337"/>
    </row>
    <row r="17" spans="2:9" ht="12.95" customHeight="1">
      <c r="B17" s="333">
        <f>1+B15</f>
        <v>2</v>
      </c>
      <c r="C17" s="334" t="s">
        <v>129</v>
      </c>
      <c r="D17" s="267" t="s">
        <v>11</v>
      </c>
      <c r="E17" s="341" t="s">
        <v>99</v>
      </c>
      <c r="F17" s="78"/>
      <c r="G17" s="337">
        <f>E17*F17</f>
        <v>0</v>
      </c>
    </row>
    <row r="18" spans="2:9" ht="12.95" customHeight="1">
      <c r="B18" s="319"/>
      <c r="C18" s="342"/>
      <c r="D18" s="339"/>
      <c r="E18" s="340"/>
      <c r="F18" s="78"/>
      <c r="G18" s="337"/>
      <c r="I18" s="343"/>
    </row>
    <row r="19" spans="2:9">
      <c r="B19" s="333">
        <f>1+B17</f>
        <v>3</v>
      </c>
      <c r="C19" s="344" t="s">
        <v>130</v>
      </c>
      <c r="D19" s="267" t="s">
        <v>11</v>
      </c>
      <c r="E19" s="341" t="s">
        <v>104</v>
      </c>
      <c r="F19" s="78"/>
      <c r="G19" s="337">
        <f>E19*F19</f>
        <v>0</v>
      </c>
    </row>
    <row r="20" spans="2:9">
      <c r="B20" s="345"/>
      <c r="C20" s="346"/>
      <c r="D20" s="267"/>
      <c r="E20" s="347"/>
      <c r="F20" s="79"/>
      <c r="G20" s="348"/>
    </row>
    <row r="21" spans="2:9">
      <c r="B21" s="333">
        <f>1+B19</f>
        <v>4</v>
      </c>
      <c r="C21" s="334" t="s">
        <v>131</v>
      </c>
      <c r="D21" s="267" t="s">
        <v>11</v>
      </c>
      <c r="E21" s="335" t="s">
        <v>100</v>
      </c>
      <c r="F21" s="78"/>
      <c r="G21" s="337">
        <f>E21*F21</f>
        <v>0</v>
      </c>
    </row>
    <row r="22" spans="2:9">
      <c r="B22" s="319"/>
      <c r="C22" s="338"/>
      <c r="D22" s="339"/>
      <c r="E22" s="340"/>
      <c r="F22" s="78"/>
      <c r="G22" s="337"/>
    </row>
    <row r="23" spans="2:9" ht="12.95" customHeight="1">
      <c r="B23" s="333">
        <f>1+B21</f>
        <v>5</v>
      </c>
      <c r="C23" s="344" t="s">
        <v>132</v>
      </c>
      <c r="D23" s="267" t="s">
        <v>11</v>
      </c>
      <c r="E23" s="241">
        <f>(1*6)</f>
        <v>6</v>
      </c>
      <c r="F23" s="78"/>
      <c r="G23" s="337">
        <f>E23*F23</f>
        <v>0</v>
      </c>
    </row>
    <row r="24" spans="2:9" ht="12.95" customHeight="1">
      <c r="B24" s="319"/>
      <c r="C24" s="342"/>
      <c r="D24" s="339"/>
      <c r="E24" s="340"/>
      <c r="F24" s="78"/>
      <c r="G24" s="337"/>
      <c r="I24" s="343"/>
    </row>
    <row r="25" spans="2:9">
      <c r="B25" s="333">
        <f>1+B23</f>
        <v>6</v>
      </c>
      <c r="C25" s="344" t="s">
        <v>133</v>
      </c>
      <c r="D25" s="267" t="s">
        <v>11</v>
      </c>
      <c r="E25" s="341" t="s">
        <v>101</v>
      </c>
      <c r="F25" s="78"/>
      <c r="G25" s="337">
        <f>E25*F25</f>
        <v>0</v>
      </c>
    </row>
    <row r="26" spans="2:9">
      <c r="B26" s="319"/>
      <c r="C26" s="342"/>
      <c r="D26" s="339"/>
      <c r="E26" s="330"/>
      <c r="F26" s="78"/>
      <c r="G26" s="337"/>
    </row>
    <row r="27" spans="2:9">
      <c r="B27" s="333">
        <f>1+B25</f>
        <v>7</v>
      </c>
      <c r="C27" s="344" t="s">
        <v>134</v>
      </c>
      <c r="D27" s="267" t="s">
        <v>11</v>
      </c>
      <c r="E27" s="241">
        <f>(2*6)+(1*6)</f>
        <v>18</v>
      </c>
      <c r="F27" s="78"/>
      <c r="G27" s="337">
        <f>E27*F27</f>
        <v>0</v>
      </c>
    </row>
    <row r="28" spans="2:9">
      <c r="B28" s="319"/>
      <c r="C28" s="342"/>
      <c r="D28" s="339"/>
      <c r="E28" s="330"/>
      <c r="F28" s="78"/>
      <c r="G28" s="337"/>
    </row>
    <row r="29" spans="2:9" ht="12.95" customHeight="1">
      <c r="B29" s="333">
        <f>1+B27</f>
        <v>8</v>
      </c>
      <c r="C29" s="334" t="s">
        <v>310</v>
      </c>
      <c r="D29" s="267" t="s">
        <v>8</v>
      </c>
      <c r="E29" s="241">
        <v>2800</v>
      </c>
      <c r="F29" s="78"/>
      <c r="G29" s="337">
        <f>E29*F29</f>
        <v>0</v>
      </c>
    </row>
    <row r="30" spans="2:9" ht="12.95" customHeight="1">
      <c r="B30" s="333"/>
      <c r="C30" s="334"/>
      <c r="D30" s="349"/>
      <c r="E30" s="350"/>
      <c r="F30" s="78"/>
      <c r="G30" s="337"/>
    </row>
    <row r="31" spans="2:9">
      <c r="B31" s="333">
        <f>1+B29</f>
        <v>9</v>
      </c>
      <c r="C31" s="334" t="s">
        <v>135</v>
      </c>
      <c r="D31" s="267" t="s">
        <v>11</v>
      </c>
      <c r="E31" s="241">
        <v>150</v>
      </c>
      <c r="F31" s="78"/>
      <c r="G31" s="337">
        <f>E31*F31</f>
        <v>0</v>
      </c>
    </row>
    <row r="32" spans="2:9">
      <c r="B32" s="319"/>
      <c r="C32" s="342"/>
      <c r="D32" s="339"/>
      <c r="E32" s="351"/>
      <c r="F32" s="78"/>
      <c r="G32" s="337"/>
    </row>
    <row r="33" spans="2:9">
      <c r="B33" s="319"/>
      <c r="C33" s="342"/>
      <c r="D33" s="339"/>
      <c r="E33" s="351"/>
      <c r="F33" s="78"/>
      <c r="G33" s="337"/>
    </row>
    <row r="34" spans="2:9" ht="12.95" customHeight="1">
      <c r="B34" s="333"/>
      <c r="C34" s="325" t="s">
        <v>77</v>
      </c>
      <c r="D34" s="267"/>
      <c r="E34" s="241"/>
      <c r="F34" s="78"/>
      <c r="G34" s="337"/>
    </row>
    <row r="35" spans="2:9" ht="12.95" customHeight="1">
      <c r="B35" s="319"/>
      <c r="C35" s="342"/>
      <c r="D35" s="339"/>
      <c r="E35" s="340"/>
      <c r="F35" s="78"/>
      <c r="G35" s="337"/>
      <c r="I35" s="343"/>
    </row>
    <row r="36" spans="2:9">
      <c r="B36" s="333"/>
      <c r="C36" s="352" t="s">
        <v>85</v>
      </c>
      <c r="D36" s="321"/>
      <c r="E36" s="241"/>
      <c r="F36" s="78"/>
      <c r="G36" s="337"/>
    </row>
    <row r="37" spans="2:9">
      <c r="B37" s="345"/>
      <c r="C37" s="320"/>
      <c r="D37" s="321"/>
      <c r="E37" s="347"/>
      <c r="F37" s="79"/>
      <c r="G37" s="348"/>
    </row>
    <row r="38" spans="2:9">
      <c r="B38" s="353" t="s">
        <v>101</v>
      </c>
      <c r="C38" s="344" t="s">
        <v>118</v>
      </c>
      <c r="D38" s="252" t="s">
        <v>82</v>
      </c>
      <c r="E38" s="354">
        <v>3500</v>
      </c>
      <c r="F38" s="80"/>
      <c r="G38" s="337">
        <f>E38*F38</f>
        <v>0</v>
      </c>
    </row>
    <row r="39" spans="2:9">
      <c r="B39" s="355"/>
      <c r="C39" s="342"/>
      <c r="D39" s="356"/>
      <c r="E39" s="357"/>
      <c r="F39" s="80"/>
      <c r="G39" s="337"/>
    </row>
    <row r="40" spans="2:9">
      <c r="B40" s="355"/>
      <c r="C40" s="342"/>
      <c r="D40" s="356"/>
      <c r="E40" s="357"/>
      <c r="F40" s="80"/>
      <c r="G40" s="337"/>
    </row>
    <row r="41" spans="2:9" ht="12.95" customHeight="1">
      <c r="B41" s="333"/>
      <c r="C41" s="358" t="s">
        <v>84</v>
      </c>
      <c r="D41" s="359"/>
      <c r="E41" s="354"/>
      <c r="F41" s="80"/>
      <c r="G41" s="337"/>
    </row>
    <row r="42" spans="2:9" ht="12.95" customHeight="1">
      <c r="B42" s="333"/>
      <c r="C42" s="360"/>
      <c r="D42" s="361"/>
      <c r="E42" s="362"/>
      <c r="F42" s="80"/>
      <c r="G42" s="337"/>
    </row>
    <row r="43" spans="2:9" ht="28.5" customHeight="1">
      <c r="B43" s="355"/>
      <c r="C43" s="363" t="s">
        <v>311</v>
      </c>
      <c r="D43" s="356"/>
      <c r="E43" s="364"/>
      <c r="F43" s="80"/>
      <c r="G43" s="337"/>
      <c r="I43" s="343"/>
    </row>
    <row r="44" spans="2:9">
      <c r="B44" s="345"/>
      <c r="C44" s="338"/>
      <c r="D44" s="365"/>
      <c r="E44" s="366"/>
      <c r="F44" s="81"/>
      <c r="G44" s="348"/>
    </row>
    <row r="45" spans="2:9">
      <c r="B45" s="353" t="s">
        <v>145</v>
      </c>
      <c r="C45" s="344" t="s">
        <v>126</v>
      </c>
      <c r="D45" s="367" t="s">
        <v>11</v>
      </c>
      <c r="E45" s="354">
        <f>(2*6)+(1*6)</f>
        <v>18</v>
      </c>
      <c r="F45" s="80"/>
      <c r="G45" s="337">
        <f>E45*F45</f>
        <v>0</v>
      </c>
    </row>
    <row r="46" spans="2:9" ht="12.95" customHeight="1">
      <c r="B46" s="333"/>
      <c r="C46" s="368"/>
      <c r="D46" s="369"/>
      <c r="E46" s="354"/>
      <c r="F46" s="80"/>
      <c r="G46" s="337"/>
    </row>
    <row r="47" spans="2:9" ht="12.95" customHeight="1">
      <c r="B47" s="370" t="s">
        <v>102</v>
      </c>
      <c r="C47" s="371" t="s">
        <v>127</v>
      </c>
      <c r="D47" s="367" t="s">
        <v>11</v>
      </c>
      <c r="E47" s="372" t="s">
        <v>268</v>
      </c>
      <c r="F47" s="80"/>
      <c r="G47" s="337">
        <f>E47*F47</f>
        <v>0</v>
      </c>
    </row>
    <row r="48" spans="2:9" ht="12.95" customHeight="1">
      <c r="B48" s="333"/>
      <c r="C48" s="373"/>
      <c r="D48" s="349"/>
      <c r="E48" s="350"/>
      <c r="F48" s="336"/>
      <c r="G48" s="337"/>
    </row>
    <row r="49" spans="1:9" s="381" customFormat="1" ht="13.5" customHeight="1">
      <c r="A49" s="374"/>
      <c r="B49" s="375"/>
      <c r="C49" s="376"/>
      <c r="D49" s="377"/>
      <c r="E49" s="378"/>
      <c r="F49" s="379"/>
      <c r="G49" s="380"/>
      <c r="H49" s="374"/>
    </row>
    <row r="50" spans="1:9" s="390" customFormat="1" ht="15" customHeight="1">
      <c r="A50" s="382"/>
      <c r="B50" s="383"/>
      <c r="C50" s="384" t="s">
        <v>9</v>
      </c>
      <c r="D50" s="385"/>
      <c r="E50" s="386"/>
      <c r="F50" s="387"/>
      <c r="G50" s="388">
        <f>SUM(G15:G49)</f>
        <v>0</v>
      </c>
      <c r="H50" s="389"/>
    </row>
    <row r="51" spans="1:9" ht="15" customHeight="1">
      <c r="B51" s="391"/>
      <c r="C51" s="392"/>
      <c r="D51" s="393"/>
      <c r="E51" s="394"/>
      <c r="F51" s="395"/>
      <c r="G51" s="396"/>
      <c r="H51" s="397"/>
    </row>
    <row r="52" spans="1:9" ht="12" customHeight="1">
      <c r="B52" s="398"/>
      <c r="C52" s="399"/>
      <c r="D52" s="400"/>
      <c r="E52" s="394"/>
      <c r="F52" s="401"/>
      <c r="G52" s="402"/>
    </row>
    <row r="53" spans="1:9">
      <c r="B53" s="391"/>
      <c r="C53" s="200"/>
      <c r="D53" s="200"/>
      <c r="E53" s="394"/>
      <c r="F53" s="401"/>
      <c r="G53" s="403"/>
    </row>
    <row r="54" spans="1:9">
      <c r="B54" s="391"/>
      <c r="C54" s="200"/>
      <c r="D54" s="200"/>
      <c r="E54" s="394"/>
      <c r="F54" s="401"/>
      <c r="G54" s="403"/>
    </row>
    <row r="55" spans="1:9">
      <c r="B55" s="391"/>
      <c r="C55" s="391"/>
      <c r="D55" s="391"/>
      <c r="E55" s="391"/>
      <c r="F55" s="404"/>
      <c r="G55" s="391"/>
    </row>
    <row r="56" spans="1:9">
      <c r="B56" s="391"/>
      <c r="C56" s="200"/>
      <c r="D56" s="200"/>
      <c r="E56" s="394"/>
      <c r="F56" s="401"/>
      <c r="G56" s="403"/>
    </row>
    <row r="57" spans="1:9" s="204" customFormat="1">
      <c r="B57" s="391"/>
      <c r="C57" s="200"/>
      <c r="D57" s="200"/>
      <c r="E57" s="394"/>
      <c r="F57" s="401"/>
      <c r="G57" s="403"/>
      <c r="I57" s="170"/>
    </row>
    <row r="58" spans="1:9" s="204" customFormat="1">
      <c r="B58" s="391"/>
      <c r="C58" s="200"/>
      <c r="D58" s="200"/>
      <c r="E58" s="394"/>
      <c r="F58" s="401"/>
      <c r="G58" s="403"/>
      <c r="I58" s="170"/>
    </row>
    <row r="59" spans="1:9" s="204" customFormat="1">
      <c r="B59" s="391"/>
      <c r="C59" s="200"/>
      <c r="D59" s="200"/>
      <c r="E59" s="394"/>
      <c r="F59" s="401"/>
      <c r="G59" s="403"/>
      <c r="I59" s="170"/>
    </row>
    <row r="60" spans="1:9" s="204" customFormat="1">
      <c r="B60" s="391"/>
      <c r="C60" s="200"/>
      <c r="D60" s="200"/>
      <c r="E60" s="394"/>
      <c r="F60" s="401"/>
      <c r="G60" s="403"/>
      <c r="I60" s="170"/>
    </row>
    <row r="61" spans="1:9" s="204" customFormat="1">
      <c r="B61" s="391"/>
      <c r="C61" s="200"/>
      <c r="D61" s="200"/>
      <c r="E61" s="394"/>
      <c r="F61" s="401"/>
      <c r="G61" s="403"/>
      <c r="I61" s="170"/>
    </row>
    <row r="62" spans="1:9" s="204" customFormat="1">
      <c r="B62" s="391"/>
      <c r="C62" s="200"/>
      <c r="D62" s="200"/>
      <c r="E62" s="394"/>
      <c r="F62" s="401"/>
      <c r="G62" s="403"/>
      <c r="I62" s="170"/>
    </row>
    <row r="63" spans="1:9" s="204" customFormat="1">
      <c r="B63" s="391"/>
      <c r="C63" s="200"/>
      <c r="D63" s="200"/>
      <c r="E63" s="394"/>
      <c r="F63" s="401"/>
      <c r="G63" s="403"/>
      <c r="I63" s="170"/>
    </row>
    <row r="64" spans="1:9" s="204" customFormat="1">
      <c r="B64" s="391"/>
      <c r="C64" s="200"/>
      <c r="D64" s="200"/>
      <c r="E64" s="394"/>
      <c r="F64" s="401"/>
      <c r="G64" s="403"/>
      <c r="I64" s="170"/>
    </row>
    <row r="65" spans="2:9" s="204" customFormat="1">
      <c r="B65" s="391"/>
      <c r="C65" s="200"/>
      <c r="D65" s="200"/>
      <c r="E65" s="394"/>
      <c r="F65" s="401"/>
      <c r="G65" s="403"/>
      <c r="I65" s="170"/>
    </row>
    <row r="66" spans="2:9" s="204" customFormat="1">
      <c r="B66" s="391"/>
      <c r="C66" s="200"/>
      <c r="D66" s="200"/>
      <c r="E66" s="394"/>
      <c r="F66" s="401"/>
      <c r="G66" s="403"/>
      <c r="I66" s="170"/>
    </row>
    <row r="67" spans="2:9" s="204" customFormat="1">
      <c r="B67" s="391"/>
      <c r="C67" s="200"/>
      <c r="D67" s="200"/>
      <c r="E67" s="394"/>
      <c r="F67" s="401"/>
      <c r="G67" s="403"/>
      <c r="I67" s="170"/>
    </row>
    <row r="68" spans="2:9" s="204" customFormat="1">
      <c r="B68" s="391"/>
      <c r="C68" s="200"/>
      <c r="D68" s="200"/>
      <c r="E68" s="394"/>
      <c r="F68" s="401"/>
      <c r="G68" s="403"/>
      <c r="I68" s="170"/>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200"/>
      <c r="I81" s="170"/>
    </row>
    <row r="82" spans="2:9" s="204" customFormat="1">
      <c r="B82" s="391"/>
      <c r="C82" s="200"/>
      <c r="D82" s="200"/>
      <c r="E82" s="394"/>
      <c r="F82" s="401"/>
      <c r="G82" s="200"/>
      <c r="I82" s="170"/>
    </row>
    <row r="83" spans="2:9" s="204" customFormat="1">
      <c r="B83" s="391"/>
      <c r="C83" s="200"/>
      <c r="D83" s="200"/>
      <c r="E83" s="394"/>
      <c r="F83" s="401"/>
      <c r="G83" s="200"/>
      <c r="I83" s="170"/>
    </row>
    <row r="84" spans="2:9" s="204" customFormat="1">
      <c r="B84" s="391"/>
      <c r="C84" s="200"/>
      <c r="D84" s="200"/>
      <c r="E84" s="394"/>
      <c r="F84" s="401"/>
      <c r="G84" s="200"/>
      <c r="I84" s="170"/>
    </row>
    <row r="85" spans="2:9" s="204" customFormat="1">
      <c r="B85" s="391"/>
      <c r="C85" s="200"/>
      <c r="D85" s="200"/>
      <c r="E85" s="394"/>
      <c r="F85" s="401"/>
      <c r="G85" s="200"/>
      <c r="I85" s="170"/>
    </row>
    <row r="86" spans="2:9" s="204" customFormat="1">
      <c r="B86" s="391"/>
      <c r="C86" s="200"/>
      <c r="D86" s="200"/>
      <c r="E86" s="394"/>
      <c r="F86" s="401"/>
      <c r="G86" s="200"/>
      <c r="I86" s="170"/>
    </row>
    <row r="87" spans="2:9" s="204" customFormat="1">
      <c r="B87" s="391"/>
      <c r="C87" s="200"/>
      <c r="D87" s="200"/>
      <c r="E87" s="394"/>
      <c r="F87" s="401"/>
      <c r="G87" s="200"/>
      <c r="I87" s="170"/>
    </row>
    <row r="88" spans="2:9" s="204" customFormat="1">
      <c r="B88" s="391"/>
      <c r="C88" s="200"/>
      <c r="D88" s="200"/>
      <c r="E88" s="405"/>
      <c r="F88" s="401"/>
      <c r="G88" s="200"/>
      <c r="I88" s="170"/>
    </row>
    <row r="89" spans="2:9" s="204" customFormat="1">
      <c r="B89" s="391"/>
      <c r="C89" s="200"/>
      <c r="D89" s="200"/>
      <c r="E89" s="405"/>
      <c r="F89" s="401"/>
      <c r="G89" s="200"/>
      <c r="I89" s="170"/>
    </row>
    <row r="90" spans="2:9" s="204" customFormat="1">
      <c r="B90" s="391"/>
      <c r="C90" s="200"/>
      <c r="D90" s="200"/>
      <c r="E90" s="405"/>
      <c r="F90" s="401"/>
      <c r="G90" s="200"/>
      <c r="I90" s="170"/>
    </row>
    <row r="91" spans="2:9" s="204" customFormat="1">
      <c r="B91" s="391"/>
      <c r="C91" s="200"/>
      <c r="D91" s="200"/>
      <c r="E91" s="405"/>
      <c r="F91" s="401"/>
      <c r="G91" s="200"/>
      <c r="I91" s="170"/>
    </row>
    <row r="92" spans="2:9" s="204" customFormat="1">
      <c r="B92" s="391"/>
      <c r="C92" s="200"/>
      <c r="D92" s="200"/>
      <c r="E92" s="405"/>
      <c r="F92" s="401"/>
      <c r="G92" s="200"/>
      <c r="I92" s="170"/>
    </row>
    <row r="93" spans="2:9" s="204" customFormat="1">
      <c r="B93" s="391"/>
      <c r="C93" s="200"/>
      <c r="D93" s="200"/>
      <c r="E93" s="405"/>
      <c r="F93" s="401"/>
      <c r="G93" s="200"/>
      <c r="I93" s="170"/>
    </row>
    <row r="94" spans="2:9" s="204" customFormat="1">
      <c r="B94" s="391"/>
      <c r="C94" s="200"/>
      <c r="D94" s="200"/>
      <c r="E94" s="405"/>
      <c r="F94" s="401"/>
      <c r="G94" s="200"/>
      <c r="I94" s="170"/>
    </row>
    <row r="95" spans="2:9" s="204" customFormat="1">
      <c r="B95" s="391"/>
      <c r="C95" s="200"/>
      <c r="D95" s="200"/>
      <c r="E95" s="405"/>
      <c r="F95" s="401"/>
      <c r="G95" s="200"/>
      <c r="I95" s="170"/>
    </row>
    <row r="96" spans="2:9" s="204" customFormat="1">
      <c r="B96" s="391"/>
      <c r="C96" s="200"/>
      <c r="D96" s="200"/>
      <c r="E96" s="405"/>
      <c r="F96" s="401"/>
      <c r="G96" s="200"/>
      <c r="I96" s="170"/>
    </row>
    <row r="97" spans="2:9" s="204" customFormat="1">
      <c r="B97" s="391"/>
      <c r="C97" s="200"/>
      <c r="D97" s="200"/>
      <c r="E97" s="405"/>
      <c r="F97" s="401"/>
      <c r="G97" s="200"/>
      <c r="I97" s="170"/>
    </row>
    <row r="98" spans="2:9" s="204" customFormat="1">
      <c r="B98" s="391"/>
      <c r="C98" s="200"/>
      <c r="D98" s="200"/>
      <c r="E98" s="405"/>
      <c r="F98" s="401"/>
      <c r="G98" s="200"/>
      <c r="I98" s="170"/>
    </row>
    <row r="99" spans="2:9" s="204" customFormat="1">
      <c r="B99" s="391"/>
      <c r="C99" s="200"/>
      <c r="D99" s="200"/>
      <c r="E99" s="405"/>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200"/>
      <c r="C136" s="200"/>
      <c r="D136" s="200"/>
      <c r="E136" s="405"/>
      <c r="F136" s="401"/>
      <c r="G136" s="200"/>
      <c r="I136" s="170"/>
    </row>
    <row r="137" spans="2:9" s="204" customFormat="1">
      <c r="B137" s="200"/>
      <c r="C137" s="200"/>
      <c r="D137" s="200"/>
      <c r="E137" s="405"/>
      <c r="F137" s="401"/>
      <c r="G137" s="200"/>
      <c r="I137" s="170"/>
    </row>
    <row r="138" spans="2:9" s="204" customFormat="1">
      <c r="B138" s="200"/>
      <c r="C138" s="200"/>
      <c r="D138" s="200"/>
      <c r="E138" s="405"/>
      <c r="F138" s="401"/>
      <c r="G138" s="200"/>
      <c r="I138" s="170"/>
    </row>
    <row r="139" spans="2:9" s="204" customFormat="1">
      <c r="B139" s="200"/>
      <c r="C139" s="200"/>
      <c r="D139" s="200"/>
      <c r="E139" s="405"/>
      <c r="F139" s="401"/>
      <c r="G139" s="200"/>
      <c r="I139" s="170"/>
    </row>
    <row r="140" spans="2:9" s="204" customFormat="1">
      <c r="B140" s="200"/>
      <c r="C140" s="200"/>
      <c r="D140" s="200"/>
      <c r="E140" s="405"/>
      <c r="F140" s="401"/>
      <c r="G140" s="200"/>
      <c r="I140" s="170"/>
    </row>
    <row r="141" spans="2:9" s="204" customFormat="1">
      <c r="B141" s="200"/>
      <c r="C141" s="200"/>
      <c r="D141" s="200"/>
      <c r="E141" s="405"/>
      <c r="F141" s="401"/>
      <c r="G141" s="200"/>
      <c r="I141" s="170"/>
    </row>
    <row r="142" spans="2:9" s="204" customFormat="1">
      <c r="B142" s="200"/>
      <c r="C142" s="200"/>
      <c r="D142" s="200"/>
      <c r="E142" s="405"/>
      <c r="F142" s="242"/>
      <c r="G142" s="200"/>
      <c r="I142" s="170"/>
    </row>
    <row r="143" spans="2:9" s="204" customFormat="1">
      <c r="B143" s="200"/>
      <c r="C143" s="200"/>
      <c r="D143" s="200"/>
      <c r="E143" s="405"/>
      <c r="F143" s="242"/>
      <c r="G143" s="200"/>
      <c r="I143" s="170"/>
    </row>
    <row r="144" spans="2:9" s="204" customFormat="1">
      <c r="B144" s="200"/>
      <c r="C144" s="200"/>
      <c r="D144" s="200"/>
      <c r="E144" s="405"/>
      <c r="F144" s="242"/>
      <c r="G144" s="200"/>
      <c r="I144" s="170"/>
    </row>
    <row r="145" spans="2:9" s="204" customFormat="1">
      <c r="B145" s="200"/>
      <c r="C145" s="200"/>
      <c r="D145" s="200"/>
      <c r="E145" s="405"/>
      <c r="F145" s="242"/>
      <c r="G145" s="200"/>
      <c r="I145" s="170"/>
    </row>
    <row r="146" spans="2:9" s="204" customFormat="1">
      <c r="B146" s="200"/>
      <c r="C146" s="200"/>
      <c r="D146" s="200"/>
      <c r="E146" s="405"/>
      <c r="F146" s="242"/>
      <c r="G146" s="200"/>
      <c r="I146" s="170"/>
    </row>
    <row r="147" spans="2:9" s="204" customFormat="1">
      <c r="B147" s="200"/>
      <c r="C147" s="200"/>
      <c r="D147" s="200"/>
      <c r="E147" s="405"/>
      <c r="F147" s="242"/>
      <c r="G147" s="200"/>
      <c r="I147" s="170"/>
    </row>
    <row r="148" spans="2:9" s="204" customFormat="1">
      <c r="B148" s="200"/>
      <c r="C148" s="200"/>
      <c r="D148" s="200"/>
      <c r="E148" s="405"/>
      <c r="F148" s="242"/>
      <c r="G148" s="200"/>
      <c r="I148" s="170"/>
    </row>
    <row r="149" spans="2:9" s="204" customFormat="1">
      <c r="B149" s="200"/>
      <c r="C149" s="200"/>
      <c r="D149" s="200"/>
      <c r="E149" s="405"/>
      <c r="F149" s="242"/>
      <c r="G149" s="200"/>
      <c r="I149" s="170"/>
    </row>
    <row r="150" spans="2:9" s="204" customFormat="1">
      <c r="B150" s="200"/>
      <c r="C150" s="200"/>
      <c r="D150" s="200"/>
      <c r="E150" s="405"/>
      <c r="F150" s="242"/>
      <c r="G150" s="200"/>
      <c r="I150" s="170"/>
    </row>
    <row r="151" spans="2:9" s="204" customFormat="1">
      <c r="B151" s="200"/>
      <c r="C151" s="200"/>
      <c r="D151" s="200"/>
      <c r="E151" s="405"/>
      <c r="F151" s="242"/>
      <c r="G151" s="200"/>
      <c r="I151" s="170"/>
    </row>
    <row r="152" spans="2:9" s="204" customFormat="1">
      <c r="B152" s="200"/>
      <c r="C152" s="200"/>
      <c r="D152" s="200"/>
      <c r="E152" s="405"/>
      <c r="F152" s="242"/>
      <c r="G152" s="200"/>
      <c r="I152" s="170"/>
    </row>
    <row r="153" spans="2:9" s="204" customFormat="1">
      <c r="B153" s="200"/>
      <c r="C153" s="200"/>
      <c r="D153" s="200"/>
      <c r="E153" s="405"/>
      <c r="F153" s="242"/>
      <c r="G153" s="200"/>
      <c r="I153" s="170"/>
    </row>
    <row r="154" spans="2:9" s="204" customFormat="1">
      <c r="B154" s="200"/>
      <c r="C154" s="200"/>
      <c r="D154" s="200"/>
      <c r="E154" s="405"/>
      <c r="F154" s="406"/>
      <c r="G154" s="200"/>
      <c r="I154" s="170"/>
    </row>
    <row r="155" spans="2:9" s="204" customFormat="1">
      <c r="B155" s="200"/>
      <c r="C155" s="200"/>
      <c r="D155" s="200"/>
      <c r="E155" s="405"/>
      <c r="F155" s="406"/>
      <c r="G155" s="200"/>
      <c r="I155" s="170"/>
    </row>
    <row r="156" spans="2:9" s="204" customFormat="1">
      <c r="B156" s="200"/>
      <c r="C156" s="200"/>
      <c r="D156" s="200"/>
      <c r="E156" s="405"/>
      <c r="F156" s="406"/>
      <c r="G156" s="200"/>
      <c r="I156" s="170"/>
    </row>
    <row r="157" spans="2:9" s="204" customFormat="1">
      <c r="B157" s="200"/>
      <c r="C157" s="200"/>
      <c r="D157" s="200"/>
      <c r="E157" s="405"/>
      <c r="F157" s="406"/>
      <c r="G157" s="200"/>
      <c r="I157" s="170"/>
    </row>
    <row r="158" spans="2:9" s="204" customFormat="1">
      <c r="B158" s="200"/>
      <c r="C158" s="200"/>
      <c r="D158" s="200"/>
      <c r="E158" s="405"/>
      <c r="F158" s="406"/>
      <c r="G158" s="200"/>
      <c r="I158" s="170"/>
    </row>
    <row r="159" spans="2:9" s="204" customFormat="1">
      <c r="B159" s="200"/>
      <c r="C159" s="200"/>
      <c r="D159" s="200"/>
      <c r="E159" s="405"/>
      <c r="F159" s="406"/>
      <c r="G159" s="200"/>
      <c r="I159" s="170"/>
    </row>
    <row r="160" spans="2:9" s="204" customFormat="1">
      <c r="B160" s="200"/>
      <c r="C160" s="200"/>
      <c r="D160" s="200"/>
      <c r="E160" s="405"/>
      <c r="F160" s="406"/>
      <c r="G160" s="200"/>
      <c r="I160" s="170"/>
    </row>
    <row r="161" spans="2:9" s="204" customFormat="1">
      <c r="B161" s="200"/>
      <c r="C161" s="200"/>
      <c r="D161" s="200"/>
      <c r="E161" s="405"/>
      <c r="F161" s="406"/>
      <c r="G161" s="200"/>
      <c r="I161" s="170"/>
    </row>
    <row r="162" spans="2:9" s="204" customFormat="1">
      <c r="B162" s="200"/>
      <c r="C162" s="200"/>
      <c r="D162" s="200"/>
      <c r="E162" s="405"/>
      <c r="F162" s="406"/>
      <c r="G162" s="200"/>
      <c r="I162" s="170"/>
    </row>
    <row r="163" spans="2:9" s="204" customFormat="1">
      <c r="B163" s="200"/>
      <c r="C163" s="200"/>
      <c r="D163" s="200"/>
      <c r="E163" s="405"/>
      <c r="F163" s="406"/>
      <c r="G163" s="200"/>
      <c r="I163" s="170"/>
    </row>
    <row r="164" spans="2:9" s="204" customFormat="1">
      <c r="B164" s="200"/>
      <c r="C164" s="200"/>
      <c r="D164" s="200"/>
      <c r="E164" s="405"/>
      <c r="F164" s="406"/>
      <c r="G164" s="200"/>
      <c r="I164" s="170"/>
    </row>
    <row r="165" spans="2:9" s="204" customFormat="1">
      <c r="B165" s="200"/>
      <c r="C165" s="200"/>
      <c r="D165" s="200"/>
      <c r="E165" s="405"/>
      <c r="F165" s="406"/>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312"/>
      <c r="F203" s="406"/>
      <c r="G203" s="200"/>
      <c r="I203" s="170"/>
    </row>
  </sheetData>
  <sheetProtection algorithmName="SHA-512" hashValue="NT8OYczNDns/qtqYGFCIXNuTz33HcWKTzVkvg8kl3q9TQP7UAbpQpDkBfvTVgUWdztCK0TIUBrgfRxEhQnUsWg==" saltValue="OfJHzhSKtcZyPDxKx1NfWg==" spinCount="100000" sheet="1" objects="1" scenarios="1"/>
  <mergeCells count="6">
    <mergeCell ref="G5:G6"/>
    <mergeCell ref="B5:B6"/>
    <mergeCell ref="C5:C6"/>
    <mergeCell ref="D5:D6"/>
    <mergeCell ref="E5:E6"/>
    <mergeCell ref="F5:F6"/>
  </mergeCells>
  <pageMargins left="0.7" right="0.7" top="0.75" bottom="0.75" header="0.3" footer="0.3"/>
  <pageSetup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EBF-847C-4393-BCB4-526411F89237}">
  <dimension ref="A1:N391"/>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75" customHeight="1">
      <c r="B2" s="413" t="str">
        <f>'Bill 2 - Dismantling of Equipme'!B2</f>
        <v>NATIONAL TRANSMISION COMPANY SOUTH AFRICA</v>
      </c>
      <c r="C2" s="414"/>
      <c r="D2" s="415"/>
      <c r="E2" s="415"/>
      <c r="F2" s="415"/>
      <c r="G2" s="416"/>
      <c r="H2" s="301"/>
      <c r="I2" s="301"/>
    </row>
    <row r="3" spans="2:13" ht="12.75" customHeight="1">
      <c r="B3" s="205" t="s">
        <v>274</v>
      </c>
      <c r="C3" s="417"/>
      <c r="D3" s="415"/>
      <c r="E3" s="415"/>
      <c r="F3" s="415"/>
      <c r="G3" s="416"/>
      <c r="H3" s="301"/>
      <c r="I3" s="301"/>
    </row>
    <row r="4" spans="2:13" ht="12.75"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421"/>
      <c r="C7" s="308"/>
      <c r="D7" s="308"/>
      <c r="E7" s="308"/>
      <c r="F7" s="422"/>
      <c r="G7" s="423"/>
      <c r="K7" s="312"/>
      <c r="M7" s="312"/>
    </row>
    <row r="8" spans="2:13">
      <c r="B8" s="421"/>
      <c r="C8" s="308"/>
      <c r="D8" s="308"/>
      <c r="E8" s="308"/>
      <c r="F8" s="422"/>
      <c r="G8" s="423"/>
      <c r="K8" s="312"/>
      <c r="M8" s="312"/>
    </row>
    <row r="9" spans="2:13" ht="18">
      <c r="B9" s="424"/>
      <c r="C9" s="425" t="s">
        <v>76</v>
      </c>
      <c r="D9" s="426"/>
      <c r="E9" s="427"/>
      <c r="F9" s="317"/>
      <c r="G9" s="428"/>
      <c r="K9" s="312"/>
      <c r="M9" s="312"/>
    </row>
    <row r="10" spans="2:13">
      <c r="B10" s="429"/>
      <c r="C10" s="430"/>
      <c r="D10" s="431"/>
      <c r="E10" s="319"/>
      <c r="F10" s="432"/>
      <c r="G10" s="433"/>
    </row>
    <row r="11" spans="2:13" ht="25.5">
      <c r="B11" s="434"/>
      <c r="C11" s="435" t="s">
        <v>162</v>
      </c>
      <c r="D11" s="319"/>
      <c r="E11" s="319"/>
      <c r="F11" s="436"/>
      <c r="G11" s="433"/>
    </row>
    <row r="12" spans="2:13" ht="15.75">
      <c r="B12" s="434"/>
      <c r="C12" s="437"/>
      <c r="D12" s="319"/>
      <c r="E12" s="319"/>
      <c r="F12" s="436"/>
      <c r="G12" s="433"/>
    </row>
    <row r="13" spans="2:13" ht="51">
      <c r="B13" s="438"/>
      <c r="C13" s="435" t="s">
        <v>179</v>
      </c>
      <c r="D13" s="309"/>
      <c r="E13" s="308"/>
      <c r="F13" s="436"/>
      <c r="G13" s="423"/>
    </row>
    <row r="14" spans="2:13" ht="15.75">
      <c r="B14" s="434"/>
      <c r="C14" s="437"/>
      <c r="D14" s="319"/>
      <c r="E14" s="319"/>
      <c r="F14" s="436"/>
      <c r="G14" s="433"/>
    </row>
    <row r="15" spans="2:13">
      <c r="B15" s="434"/>
      <c r="C15" s="439" t="s">
        <v>178</v>
      </c>
      <c r="D15" s="319"/>
      <c r="E15" s="319"/>
      <c r="F15" s="436"/>
      <c r="G15" s="433"/>
    </row>
    <row r="16" spans="2:13">
      <c r="B16" s="434"/>
      <c r="C16" s="440"/>
      <c r="D16" s="319"/>
      <c r="E16" s="319"/>
      <c r="F16" s="436"/>
      <c r="G16" s="433"/>
    </row>
    <row r="17" spans="2:9">
      <c r="B17" s="434"/>
      <c r="C17" s="441" t="s">
        <v>163</v>
      </c>
      <c r="D17" s="442"/>
      <c r="E17" s="351"/>
      <c r="F17" s="443"/>
      <c r="G17" s="433"/>
    </row>
    <row r="18" spans="2:9">
      <c r="B18" s="434"/>
      <c r="C18" s="444"/>
      <c r="D18" s="442"/>
      <c r="E18" s="351"/>
      <c r="F18" s="443"/>
      <c r="G18" s="433"/>
    </row>
    <row r="19" spans="2:9">
      <c r="B19" s="445">
        <f>1</f>
        <v>1</v>
      </c>
      <c r="C19" s="446" t="s">
        <v>394</v>
      </c>
      <c r="D19" s="361" t="s">
        <v>11</v>
      </c>
      <c r="E19" s="372">
        <v>1</v>
      </c>
      <c r="F19" s="83"/>
      <c r="G19" s="447">
        <f>E19*F19</f>
        <v>0</v>
      </c>
    </row>
    <row r="20" spans="2:9">
      <c r="B20" s="448"/>
      <c r="C20" s="446"/>
      <c r="D20" s="367"/>
      <c r="E20" s="362"/>
      <c r="F20" s="87"/>
      <c r="G20" s="447"/>
    </row>
    <row r="21" spans="2:9" ht="12.95" customHeight="1">
      <c r="B21" s="445">
        <f>1+B19</f>
        <v>2</v>
      </c>
      <c r="C21" s="449" t="s">
        <v>172</v>
      </c>
      <c r="D21" s="361" t="s">
        <v>11</v>
      </c>
      <c r="E21" s="372">
        <v>6</v>
      </c>
      <c r="F21" s="83"/>
      <c r="G21" s="447">
        <f>E21*F21</f>
        <v>0</v>
      </c>
    </row>
    <row r="22" spans="2:9" ht="12.95" customHeight="1">
      <c r="B22" s="448"/>
      <c r="C22" s="449"/>
      <c r="D22" s="367"/>
      <c r="E22" s="362"/>
      <c r="F22" s="87"/>
      <c r="G22" s="447"/>
      <c r="I22" s="343"/>
    </row>
    <row r="23" spans="2:9">
      <c r="B23" s="445">
        <f>1+B21</f>
        <v>3</v>
      </c>
      <c r="C23" s="446" t="s">
        <v>171</v>
      </c>
      <c r="D23" s="361" t="s">
        <v>11</v>
      </c>
      <c r="E23" s="450">
        <v>4</v>
      </c>
      <c r="F23" s="83"/>
      <c r="G23" s="447">
        <f>E23*F23</f>
        <v>0</v>
      </c>
    </row>
    <row r="24" spans="2:9">
      <c r="B24" s="451"/>
      <c r="C24" s="452"/>
      <c r="D24" s="361"/>
      <c r="E24" s="453"/>
      <c r="F24" s="84"/>
      <c r="G24" s="454"/>
    </row>
    <row r="25" spans="2:9">
      <c r="B25" s="445">
        <f>1+B23</f>
        <v>4</v>
      </c>
      <c r="C25" s="446" t="s">
        <v>166</v>
      </c>
      <c r="D25" s="361" t="s">
        <v>11</v>
      </c>
      <c r="E25" s="450">
        <v>1</v>
      </c>
      <c r="F25" s="87"/>
      <c r="G25" s="447">
        <f>E25*F25</f>
        <v>0</v>
      </c>
    </row>
    <row r="26" spans="2:9">
      <c r="B26" s="448"/>
      <c r="C26" s="446"/>
      <c r="D26" s="367"/>
      <c r="E26" s="362"/>
      <c r="F26" s="87"/>
      <c r="G26" s="447"/>
    </row>
    <row r="27" spans="2:9" ht="12.95" customHeight="1">
      <c r="B27" s="445">
        <f>1+B25</f>
        <v>5</v>
      </c>
      <c r="C27" s="446" t="s">
        <v>165</v>
      </c>
      <c r="D27" s="361" t="s">
        <v>11</v>
      </c>
      <c r="E27" s="450">
        <v>1</v>
      </c>
      <c r="F27" s="87"/>
      <c r="G27" s="447">
        <f>E27*F27</f>
        <v>0</v>
      </c>
    </row>
    <row r="28" spans="2:9" ht="12.95" customHeight="1">
      <c r="B28" s="448"/>
      <c r="C28" s="449"/>
      <c r="D28" s="367"/>
      <c r="E28" s="362"/>
      <c r="F28" s="87"/>
      <c r="G28" s="447"/>
      <c r="I28" s="343"/>
    </row>
    <row r="29" spans="2:9">
      <c r="B29" s="445">
        <f>1+B27</f>
        <v>6</v>
      </c>
      <c r="C29" s="446" t="s">
        <v>167</v>
      </c>
      <c r="D29" s="361" t="s">
        <v>11</v>
      </c>
      <c r="E29" s="450">
        <v>3</v>
      </c>
      <c r="F29" s="87"/>
      <c r="G29" s="447">
        <f>E29*F29</f>
        <v>0</v>
      </c>
    </row>
    <row r="30" spans="2:9">
      <c r="B30" s="448"/>
      <c r="C30" s="446"/>
      <c r="D30" s="367"/>
      <c r="E30" s="362"/>
      <c r="F30" s="87"/>
      <c r="G30" s="447"/>
    </row>
    <row r="31" spans="2:9">
      <c r="B31" s="445">
        <f>1+B29</f>
        <v>7</v>
      </c>
      <c r="C31" s="446" t="s">
        <v>164</v>
      </c>
      <c r="D31" s="361" t="s">
        <v>11</v>
      </c>
      <c r="E31" s="450">
        <v>12</v>
      </c>
      <c r="F31" s="83"/>
      <c r="G31" s="447">
        <f>E31*F31</f>
        <v>0</v>
      </c>
    </row>
    <row r="32" spans="2:9">
      <c r="B32" s="448"/>
      <c r="C32" s="446"/>
      <c r="D32" s="367"/>
      <c r="E32" s="362"/>
      <c r="F32" s="87"/>
      <c r="G32" s="447"/>
    </row>
    <row r="33" spans="2:9">
      <c r="B33" s="445">
        <f>1+B31</f>
        <v>8</v>
      </c>
      <c r="C33" s="449" t="s">
        <v>132</v>
      </c>
      <c r="D33" s="361" t="s">
        <v>11</v>
      </c>
      <c r="E33" s="362">
        <v>1</v>
      </c>
      <c r="F33" s="87"/>
      <c r="G33" s="447">
        <f>E33*F33</f>
        <v>0</v>
      </c>
    </row>
    <row r="34" spans="2:9">
      <c r="B34" s="448"/>
      <c r="C34" s="446"/>
      <c r="D34" s="367"/>
      <c r="E34" s="362"/>
      <c r="F34" s="87"/>
      <c r="G34" s="447"/>
    </row>
    <row r="35" spans="2:9" ht="12.95" customHeight="1">
      <c r="B35" s="445">
        <f>1+B33</f>
        <v>9</v>
      </c>
      <c r="C35" s="446" t="s">
        <v>168</v>
      </c>
      <c r="D35" s="361" t="s">
        <v>11</v>
      </c>
      <c r="E35" s="372">
        <v>2</v>
      </c>
      <c r="F35" s="87"/>
      <c r="G35" s="447">
        <f>E35*F35</f>
        <v>0</v>
      </c>
    </row>
    <row r="36" spans="2:9" ht="12.95" customHeight="1">
      <c r="B36" s="448"/>
      <c r="C36" s="449"/>
      <c r="D36" s="367"/>
      <c r="E36" s="362"/>
      <c r="F36" s="87"/>
      <c r="G36" s="447"/>
      <c r="I36" s="343"/>
    </row>
    <row r="37" spans="2:9" ht="12.95" customHeight="1">
      <c r="B37" s="445">
        <f>1+B35</f>
        <v>10</v>
      </c>
      <c r="C37" s="446" t="s">
        <v>169</v>
      </c>
      <c r="D37" s="361" t="s">
        <v>11</v>
      </c>
      <c r="E37" s="372">
        <v>2</v>
      </c>
      <c r="F37" s="87"/>
      <c r="G37" s="447">
        <f>E37*F37</f>
        <v>0</v>
      </c>
    </row>
    <row r="38" spans="2:9" ht="12.95" customHeight="1">
      <c r="B38" s="448"/>
      <c r="C38" s="449"/>
      <c r="D38" s="367"/>
      <c r="E38" s="362"/>
      <c r="F38" s="87"/>
      <c r="G38" s="447"/>
      <c r="I38" s="343"/>
    </row>
    <row r="39" spans="2:9">
      <c r="B39" s="445">
        <f>1+B37</f>
        <v>11</v>
      </c>
      <c r="C39" s="446" t="s">
        <v>371</v>
      </c>
      <c r="D39" s="361" t="s">
        <v>11</v>
      </c>
      <c r="E39" s="450">
        <v>30</v>
      </c>
      <c r="F39" s="87"/>
      <c r="G39" s="447">
        <f>E39*F39</f>
        <v>0</v>
      </c>
    </row>
    <row r="40" spans="2:9">
      <c r="B40" s="451"/>
      <c r="C40" s="452"/>
      <c r="D40" s="361"/>
      <c r="E40" s="453"/>
      <c r="F40" s="84"/>
      <c r="G40" s="454"/>
    </row>
    <row r="41" spans="2:9">
      <c r="B41" s="445">
        <f>1+B39</f>
        <v>12</v>
      </c>
      <c r="C41" s="446" t="s">
        <v>372</v>
      </c>
      <c r="D41" s="361" t="s">
        <v>11</v>
      </c>
      <c r="E41" s="450">
        <v>117</v>
      </c>
      <c r="F41" s="87"/>
      <c r="G41" s="447">
        <f>E41*F41</f>
        <v>0</v>
      </c>
    </row>
    <row r="42" spans="2:9">
      <c r="B42" s="448"/>
      <c r="C42" s="446"/>
      <c r="D42" s="367"/>
      <c r="E42" s="362"/>
      <c r="F42" s="87"/>
      <c r="G42" s="447"/>
    </row>
    <row r="43" spans="2:9">
      <c r="B43" s="445">
        <f>1+B41</f>
        <v>13</v>
      </c>
      <c r="C43" s="449" t="s">
        <v>271</v>
      </c>
      <c r="D43" s="361" t="s">
        <v>11</v>
      </c>
      <c r="E43" s="372" t="s">
        <v>147</v>
      </c>
      <c r="F43" s="87"/>
      <c r="G43" s="447">
        <f>E43*F43</f>
        <v>0</v>
      </c>
    </row>
    <row r="44" spans="2:9">
      <c r="B44" s="448"/>
      <c r="C44" s="446"/>
      <c r="D44" s="367"/>
      <c r="E44" s="362"/>
      <c r="F44" s="87"/>
      <c r="G44" s="447"/>
    </row>
    <row r="45" spans="2:9">
      <c r="B45" s="445">
        <f>1+B43</f>
        <v>14</v>
      </c>
      <c r="C45" s="449" t="s">
        <v>170</v>
      </c>
      <c r="D45" s="361" t="s">
        <v>11</v>
      </c>
      <c r="E45" s="372">
        <v>3</v>
      </c>
      <c r="F45" s="83"/>
      <c r="G45" s="447">
        <f>E45*F45</f>
        <v>0</v>
      </c>
    </row>
    <row r="46" spans="2:9">
      <c r="B46" s="451"/>
      <c r="C46" s="452"/>
      <c r="D46" s="361"/>
      <c r="E46" s="453"/>
      <c r="F46" s="84"/>
      <c r="G46" s="454"/>
    </row>
    <row r="47" spans="2:9">
      <c r="B47" s="445">
        <f>1+B45</f>
        <v>15</v>
      </c>
      <c r="C47" s="446" t="s">
        <v>366</v>
      </c>
      <c r="D47" s="361" t="s">
        <v>11</v>
      </c>
      <c r="E47" s="450">
        <v>6</v>
      </c>
      <c r="F47" s="87"/>
      <c r="G47" s="447">
        <f>E47*F47</f>
        <v>0</v>
      </c>
    </row>
    <row r="48" spans="2:9">
      <c r="B48" s="448"/>
      <c r="C48" s="446"/>
      <c r="D48" s="367"/>
      <c r="E48" s="362"/>
      <c r="F48" s="87"/>
      <c r="G48" s="447"/>
    </row>
    <row r="49" spans="2:9">
      <c r="B49" s="445">
        <f>1+B47</f>
        <v>16</v>
      </c>
      <c r="C49" s="449" t="s">
        <v>367</v>
      </c>
      <c r="D49" s="361" t="s">
        <v>11</v>
      </c>
      <c r="E49" s="372">
        <v>2</v>
      </c>
      <c r="F49" s="87"/>
      <c r="G49" s="447">
        <f>E49*F49</f>
        <v>0</v>
      </c>
    </row>
    <row r="50" spans="2:9">
      <c r="B50" s="448"/>
      <c r="C50" s="446"/>
      <c r="D50" s="367"/>
      <c r="E50" s="362"/>
      <c r="F50" s="87"/>
      <c r="G50" s="447"/>
    </row>
    <row r="51" spans="2:9">
      <c r="B51" s="445">
        <f>1+B49</f>
        <v>17</v>
      </c>
      <c r="C51" s="449" t="s">
        <v>368</v>
      </c>
      <c r="D51" s="361" t="s">
        <v>11</v>
      </c>
      <c r="E51" s="372">
        <v>1</v>
      </c>
      <c r="F51" s="83"/>
      <c r="G51" s="447">
        <f>E51*F51</f>
        <v>0</v>
      </c>
    </row>
    <row r="52" spans="2:9">
      <c r="B52" s="434"/>
      <c r="C52" s="446"/>
      <c r="D52" s="367"/>
      <c r="E52" s="362"/>
      <c r="F52" s="87"/>
      <c r="G52" s="447"/>
    </row>
    <row r="53" spans="2:9" ht="12.95" customHeight="1">
      <c r="B53" s="455"/>
      <c r="C53" s="449"/>
      <c r="D53" s="361"/>
      <c r="E53" s="362"/>
      <c r="F53" s="87"/>
      <c r="G53" s="447"/>
    </row>
    <row r="54" spans="2:9">
      <c r="B54" s="434"/>
      <c r="C54" s="441" t="s">
        <v>173</v>
      </c>
      <c r="D54" s="442"/>
      <c r="E54" s="351"/>
      <c r="F54" s="83"/>
      <c r="G54" s="433"/>
    </row>
    <row r="55" spans="2:9">
      <c r="B55" s="434"/>
      <c r="C55" s="444"/>
      <c r="D55" s="442"/>
      <c r="E55" s="351"/>
      <c r="F55" s="83"/>
      <c r="G55" s="433"/>
    </row>
    <row r="56" spans="2:9">
      <c r="B56" s="445">
        <f>1+B51</f>
        <v>18</v>
      </c>
      <c r="C56" s="449" t="s">
        <v>395</v>
      </c>
      <c r="D56" s="361" t="s">
        <v>11</v>
      </c>
      <c r="E56" s="372">
        <v>2</v>
      </c>
      <c r="F56" s="83"/>
      <c r="G56" s="447">
        <f>E56*F56</f>
        <v>0</v>
      </c>
    </row>
    <row r="57" spans="2:9" s="298" customFormat="1">
      <c r="B57" s="448"/>
      <c r="C57" s="446"/>
      <c r="D57" s="367"/>
      <c r="E57" s="362"/>
      <c r="F57" s="111"/>
      <c r="G57" s="456"/>
    </row>
    <row r="58" spans="2:9" ht="12.95" customHeight="1">
      <c r="B58" s="445">
        <f>1+B56</f>
        <v>19</v>
      </c>
      <c r="C58" s="446" t="s">
        <v>171</v>
      </c>
      <c r="D58" s="361" t="s">
        <v>11</v>
      </c>
      <c r="E58" s="362">
        <v>3</v>
      </c>
      <c r="F58" s="83"/>
      <c r="G58" s="447">
        <f>E58*F58</f>
        <v>0</v>
      </c>
    </row>
    <row r="59" spans="2:9" s="298" customFormat="1" ht="12.95" customHeight="1">
      <c r="B59" s="448"/>
      <c r="C59" s="449"/>
      <c r="D59" s="367"/>
      <c r="E59" s="362"/>
      <c r="F59" s="111"/>
      <c r="G59" s="456"/>
      <c r="I59" s="457"/>
    </row>
    <row r="60" spans="2:9">
      <c r="B60" s="445">
        <f>1+B58</f>
        <v>20</v>
      </c>
      <c r="C60" s="446" t="s">
        <v>165</v>
      </c>
      <c r="D60" s="361" t="s">
        <v>11</v>
      </c>
      <c r="E60" s="372">
        <v>1</v>
      </c>
      <c r="F60" s="87"/>
      <c r="G60" s="447">
        <f>E60*F60</f>
        <v>0</v>
      </c>
    </row>
    <row r="61" spans="2:9" s="298" customFormat="1">
      <c r="B61" s="451"/>
      <c r="C61" s="452"/>
      <c r="D61" s="361"/>
      <c r="E61" s="453"/>
      <c r="F61" s="112"/>
      <c r="G61" s="458"/>
    </row>
    <row r="62" spans="2:9">
      <c r="B62" s="445">
        <f>1+B60</f>
        <v>21</v>
      </c>
      <c r="C62" s="446" t="s">
        <v>175</v>
      </c>
      <c r="D62" s="361" t="s">
        <v>11</v>
      </c>
      <c r="E62" s="450">
        <v>2</v>
      </c>
      <c r="F62" s="87"/>
      <c r="G62" s="447">
        <f>E62*F62</f>
        <v>0</v>
      </c>
    </row>
    <row r="63" spans="2:9" s="298" customFormat="1">
      <c r="B63" s="451"/>
      <c r="C63" s="452"/>
      <c r="D63" s="361"/>
      <c r="E63" s="453"/>
      <c r="F63" s="112"/>
      <c r="G63" s="458"/>
    </row>
    <row r="64" spans="2:9">
      <c r="B64" s="445">
        <f>1+B62</f>
        <v>22</v>
      </c>
      <c r="C64" s="446" t="s">
        <v>164</v>
      </c>
      <c r="D64" s="361" t="s">
        <v>11</v>
      </c>
      <c r="E64" s="450">
        <v>9</v>
      </c>
      <c r="F64" s="83"/>
      <c r="G64" s="447">
        <f>E64*F64</f>
        <v>0</v>
      </c>
    </row>
    <row r="65" spans="2:9" s="298" customFormat="1">
      <c r="B65" s="448"/>
      <c r="C65" s="446"/>
      <c r="D65" s="367"/>
      <c r="E65" s="362"/>
      <c r="F65" s="111"/>
      <c r="G65" s="456"/>
    </row>
    <row r="66" spans="2:9" ht="12.95" customHeight="1">
      <c r="B66" s="445">
        <f>1+B64</f>
        <v>23</v>
      </c>
      <c r="C66" s="449" t="s">
        <v>132</v>
      </c>
      <c r="D66" s="361" t="s">
        <v>11</v>
      </c>
      <c r="E66" s="450">
        <v>1</v>
      </c>
      <c r="F66" s="87"/>
      <c r="G66" s="447">
        <f>E66*F66</f>
        <v>0</v>
      </c>
    </row>
    <row r="67" spans="2:9" s="298" customFormat="1" ht="12.95" customHeight="1">
      <c r="B67" s="448"/>
      <c r="C67" s="449"/>
      <c r="D67" s="367"/>
      <c r="E67" s="362"/>
      <c r="F67" s="111"/>
      <c r="G67" s="456"/>
      <c r="I67" s="457"/>
    </row>
    <row r="68" spans="2:9">
      <c r="B68" s="445">
        <f>1+B66</f>
        <v>24</v>
      </c>
      <c r="C68" s="446" t="s">
        <v>168</v>
      </c>
      <c r="D68" s="361" t="s">
        <v>11</v>
      </c>
      <c r="E68" s="372">
        <v>1</v>
      </c>
      <c r="F68" s="83"/>
      <c r="G68" s="447">
        <f>E68*F68</f>
        <v>0</v>
      </c>
    </row>
    <row r="69" spans="2:9" s="298" customFormat="1">
      <c r="B69" s="448"/>
      <c r="C69" s="446"/>
      <c r="D69" s="367"/>
      <c r="E69" s="362"/>
      <c r="F69" s="111"/>
      <c r="G69" s="456"/>
    </row>
    <row r="70" spans="2:9">
      <c r="B70" s="445">
        <f>1+B68</f>
        <v>25</v>
      </c>
      <c r="C70" s="446" t="s">
        <v>169</v>
      </c>
      <c r="D70" s="361" t="s">
        <v>11</v>
      </c>
      <c r="E70" s="372">
        <v>2</v>
      </c>
      <c r="F70" s="83"/>
      <c r="G70" s="447">
        <f>E70*F70</f>
        <v>0</v>
      </c>
    </row>
    <row r="71" spans="2:9" s="298" customFormat="1">
      <c r="B71" s="448"/>
      <c r="C71" s="446"/>
      <c r="D71" s="367"/>
      <c r="E71" s="362"/>
      <c r="F71" s="111"/>
      <c r="G71" s="456"/>
    </row>
    <row r="72" spans="2:9">
      <c r="B72" s="445">
        <f>1+B70</f>
        <v>26</v>
      </c>
      <c r="C72" s="446" t="s">
        <v>176</v>
      </c>
      <c r="D72" s="361" t="s">
        <v>11</v>
      </c>
      <c r="E72" s="372">
        <v>16</v>
      </c>
      <c r="F72" s="83"/>
      <c r="G72" s="447">
        <f>E72*F72</f>
        <v>0</v>
      </c>
    </row>
    <row r="73" spans="2:9" s="298" customFormat="1">
      <c r="B73" s="448"/>
      <c r="C73" s="446"/>
      <c r="D73" s="367"/>
      <c r="E73" s="362"/>
      <c r="F73" s="111"/>
      <c r="G73" s="456"/>
    </row>
    <row r="74" spans="2:9" ht="12.95" customHeight="1">
      <c r="B74" s="445">
        <f>1+B72</f>
        <v>27</v>
      </c>
      <c r="C74" s="446" t="s">
        <v>177</v>
      </c>
      <c r="D74" s="361" t="s">
        <v>11</v>
      </c>
      <c r="E74" s="372">
        <v>72</v>
      </c>
      <c r="F74" s="87"/>
      <c r="G74" s="447">
        <f>E74*F74</f>
        <v>0</v>
      </c>
    </row>
    <row r="75" spans="2:9" s="298" customFormat="1" ht="12.95" customHeight="1">
      <c r="B75" s="448"/>
      <c r="C75" s="446"/>
      <c r="D75" s="367"/>
      <c r="E75" s="362"/>
      <c r="F75" s="111"/>
      <c r="G75" s="456"/>
      <c r="I75" s="457"/>
    </row>
    <row r="76" spans="2:9" ht="12.95" customHeight="1">
      <c r="B76" s="445">
        <f>1+B74</f>
        <v>28</v>
      </c>
      <c r="C76" s="449" t="s">
        <v>170</v>
      </c>
      <c r="D76" s="361" t="s">
        <v>11</v>
      </c>
      <c r="E76" s="450">
        <v>6</v>
      </c>
      <c r="F76" s="87"/>
      <c r="G76" s="447">
        <f>E76*F76</f>
        <v>0</v>
      </c>
    </row>
    <row r="77" spans="2:9" s="298" customFormat="1" ht="12.95" customHeight="1">
      <c r="B77" s="448"/>
      <c r="C77" s="449"/>
      <c r="D77" s="367"/>
      <c r="E77" s="362"/>
      <c r="F77" s="111"/>
      <c r="G77" s="456"/>
      <c r="I77" s="457"/>
    </row>
    <row r="78" spans="2:9">
      <c r="B78" s="445">
        <f>1+B76</f>
        <v>29</v>
      </c>
      <c r="C78" s="446" t="s">
        <v>174</v>
      </c>
      <c r="D78" s="361" t="s">
        <v>11</v>
      </c>
      <c r="E78" s="450">
        <v>3</v>
      </c>
      <c r="F78" s="87"/>
      <c r="G78" s="447">
        <f>E78*F78</f>
        <v>0</v>
      </c>
    </row>
    <row r="79" spans="2:9" s="298" customFormat="1" ht="12.95" customHeight="1">
      <c r="B79" s="448"/>
      <c r="C79" s="446"/>
      <c r="D79" s="367"/>
      <c r="E79" s="362"/>
      <c r="F79" s="111"/>
      <c r="G79" s="456"/>
      <c r="I79" s="457"/>
    </row>
    <row r="80" spans="2:9" ht="12.95" customHeight="1">
      <c r="B80" s="445">
        <f>1+B78</f>
        <v>30</v>
      </c>
      <c r="C80" s="446" t="s">
        <v>366</v>
      </c>
      <c r="D80" s="361" t="s">
        <v>11</v>
      </c>
      <c r="E80" s="450">
        <v>2</v>
      </c>
      <c r="F80" s="87"/>
      <c r="G80" s="447">
        <f>E80*F80</f>
        <v>0</v>
      </c>
    </row>
    <row r="81" spans="2:14" s="298" customFormat="1" ht="12.95" customHeight="1">
      <c r="B81" s="448"/>
      <c r="C81" s="446"/>
      <c r="D81" s="367"/>
      <c r="E81" s="362"/>
      <c r="F81" s="111"/>
      <c r="G81" s="456"/>
      <c r="I81" s="457"/>
    </row>
    <row r="82" spans="2:14">
      <c r="B82" s="445">
        <f>1+B80</f>
        <v>31</v>
      </c>
      <c r="C82" s="449" t="s">
        <v>367</v>
      </c>
      <c r="D82" s="361" t="s">
        <v>11</v>
      </c>
      <c r="E82" s="450">
        <v>1</v>
      </c>
      <c r="F82" s="87"/>
      <c r="G82" s="447">
        <f>E82*F82</f>
        <v>0</v>
      </c>
    </row>
    <row r="83" spans="2:14">
      <c r="B83" s="445"/>
      <c r="C83" s="459"/>
      <c r="D83" s="359"/>
      <c r="E83" s="460"/>
      <c r="F83" s="87"/>
      <c r="G83" s="447"/>
    </row>
    <row r="84" spans="2:14">
      <c r="B84" s="451"/>
      <c r="C84" s="452"/>
      <c r="D84" s="361"/>
      <c r="E84" s="453"/>
      <c r="F84" s="84"/>
      <c r="G84" s="454"/>
    </row>
    <row r="85" spans="2:14" ht="15.75">
      <c r="B85" s="461"/>
      <c r="C85" s="462" t="s">
        <v>258</v>
      </c>
      <c r="D85" s="349"/>
      <c r="E85" s="463"/>
      <c r="F85" s="84"/>
      <c r="G85" s="464"/>
      <c r="J85" s="465"/>
      <c r="K85" s="466"/>
      <c r="L85" s="465"/>
      <c r="M85" s="466"/>
      <c r="N85" s="343"/>
    </row>
    <row r="86" spans="2:14">
      <c r="B86" s="239"/>
      <c r="C86" s="467"/>
      <c r="D86" s="468"/>
      <c r="E86" s="469"/>
      <c r="F86" s="89"/>
      <c r="G86" s="447"/>
    </row>
    <row r="87" spans="2:14">
      <c r="B87" s="470"/>
      <c r="C87" s="471" t="s">
        <v>379</v>
      </c>
      <c r="D87" s="468"/>
      <c r="E87" s="469"/>
      <c r="F87" s="87"/>
      <c r="G87" s="433"/>
    </row>
    <row r="88" spans="2:14">
      <c r="B88" s="470"/>
      <c r="C88" s="471"/>
      <c r="D88" s="468"/>
      <c r="E88" s="472"/>
      <c r="F88" s="87"/>
      <c r="G88" s="433"/>
    </row>
    <row r="89" spans="2:14">
      <c r="B89" s="239">
        <f>1+B82</f>
        <v>32</v>
      </c>
      <c r="C89" s="334" t="s">
        <v>312</v>
      </c>
      <c r="D89" s="361" t="s">
        <v>11</v>
      </c>
      <c r="E89" s="372">
        <v>30</v>
      </c>
      <c r="F89" s="87"/>
      <c r="G89" s="447">
        <f>E89*F89</f>
        <v>0</v>
      </c>
    </row>
    <row r="90" spans="2:14">
      <c r="B90" s="239"/>
      <c r="C90" s="334"/>
      <c r="D90" s="361"/>
      <c r="E90" s="362"/>
      <c r="F90" s="87"/>
      <c r="G90" s="447"/>
    </row>
    <row r="91" spans="2:14">
      <c r="B91" s="239">
        <f>1+B89</f>
        <v>33</v>
      </c>
      <c r="C91" s="334" t="s">
        <v>313</v>
      </c>
      <c r="D91" s="361" t="s">
        <v>11</v>
      </c>
      <c r="E91" s="372">
        <v>120</v>
      </c>
      <c r="F91" s="87"/>
      <c r="G91" s="447">
        <f>E91*F91</f>
        <v>0</v>
      </c>
    </row>
    <row r="92" spans="2:14">
      <c r="B92" s="239"/>
      <c r="C92" s="334"/>
      <c r="D92" s="361"/>
      <c r="E92" s="362"/>
      <c r="F92" s="87"/>
      <c r="G92" s="447"/>
    </row>
    <row r="93" spans="2:14">
      <c r="B93" s="239">
        <f>1+B91</f>
        <v>34</v>
      </c>
      <c r="C93" s="334" t="s">
        <v>314</v>
      </c>
      <c r="D93" s="367" t="s">
        <v>11</v>
      </c>
      <c r="E93" s="372">
        <v>3</v>
      </c>
      <c r="F93" s="89"/>
      <c r="G93" s="447">
        <f>E93*F93</f>
        <v>0</v>
      </c>
    </row>
    <row r="94" spans="2:14">
      <c r="B94" s="239"/>
      <c r="C94" s="334"/>
      <c r="D94" s="367"/>
      <c r="E94" s="473"/>
      <c r="F94" s="89"/>
      <c r="G94" s="447"/>
    </row>
    <row r="95" spans="2:14">
      <c r="B95" s="470"/>
      <c r="C95" s="474" t="s">
        <v>136</v>
      </c>
      <c r="D95" s="367"/>
      <c r="E95" s="473"/>
      <c r="F95" s="87"/>
      <c r="G95" s="433"/>
    </row>
    <row r="96" spans="2:14">
      <c r="B96" s="470"/>
      <c r="C96" s="474"/>
      <c r="D96" s="367"/>
      <c r="E96" s="475"/>
      <c r="F96" s="87"/>
      <c r="G96" s="433"/>
    </row>
    <row r="97" spans="2:14">
      <c r="B97" s="239">
        <f>1+B93</f>
        <v>35</v>
      </c>
      <c r="C97" s="334" t="s">
        <v>312</v>
      </c>
      <c r="D97" s="361" t="s">
        <v>11</v>
      </c>
      <c r="E97" s="372">
        <v>30</v>
      </c>
      <c r="F97" s="87"/>
      <c r="G97" s="447">
        <f>E97*F97</f>
        <v>0</v>
      </c>
    </row>
    <row r="98" spans="2:14">
      <c r="B98" s="239"/>
      <c r="C98" s="334"/>
      <c r="D98" s="361"/>
      <c r="E98" s="362"/>
      <c r="F98" s="87"/>
      <c r="G98" s="447"/>
    </row>
    <row r="99" spans="2:14">
      <c r="B99" s="239">
        <f>1+B97</f>
        <v>36</v>
      </c>
      <c r="C99" s="334" t="s">
        <v>313</v>
      </c>
      <c r="D99" s="361" t="s">
        <v>11</v>
      </c>
      <c r="E99" s="372">
        <v>120</v>
      </c>
      <c r="F99" s="87"/>
      <c r="G99" s="447">
        <f>E99*F99</f>
        <v>0</v>
      </c>
    </row>
    <row r="100" spans="2:14">
      <c r="B100" s="239"/>
      <c r="C100" s="334"/>
      <c r="D100" s="361"/>
      <c r="E100" s="362"/>
      <c r="F100" s="87"/>
      <c r="G100" s="447"/>
    </row>
    <row r="101" spans="2:14">
      <c r="B101" s="239">
        <f>1+B99</f>
        <v>37</v>
      </c>
      <c r="C101" s="334" t="s">
        <v>314</v>
      </c>
      <c r="D101" s="367" t="s">
        <v>11</v>
      </c>
      <c r="E101" s="372">
        <v>3</v>
      </c>
      <c r="F101" s="89"/>
      <c r="G101" s="447">
        <f>E101*F101</f>
        <v>0</v>
      </c>
    </row>
    <row r="102" spans="2:14">
      <c r="B102" s="239"/>
      <c r="C102" s="334"/>
      <c r="D102" s="367"/>
      <c r="E102" s="473"/>
      <c r="F102" s="89"/>
      <c r="G102" s="447"/>
    </row>
    <row r="103" spans="2:14">
      <c r="B103" s="239"/>
      <c r="C103" s="334"/>
      <c r="D103" s="361"/>
      <c r="E103" s="362"/>
      <c r="F103" s="87"/>
      <c r="G103" s="447"/>
    </row>
    <row r="104" spans="2:14" ht="15.75">
      <c r="B104" s="461"/>
      <c r="C104" s="462" t="s">
        <v>258</v>
      </c>
      <c r="D104" s="349"/>
      <c r="E104" s="463"/>
      <c r="F104" s="84"/>
      <c r="G104" s="464"/>
      <c r="J104" s="465"/>
      <c r="K104" s="466"/>
      <c r="L104" s="465"/>
      <c r="M104" s="466"/>
      <c r="N104" s="343"/>
    </row>
    <row r="105" spans="2:14">
      <c r="B105" s="239"/>
      <c r="C105" s="467"/>
      <c r="D105" s="468"/>
      <c r="E105" s="469"/>
      <c r="F105" s="89"/>
      <c r="G105" s="447"/>
    </row>
    <row r="106" spans="2:14">
      <c r="B106" s="470"/>
      <c r="C106" s="471" t="s">
        <v>379</v>
      </c>
      <c r="D106" s="468"/>
      <c r="E106" s="469"/>
      <c r="F106" s="87"/>
      <c r="G106" s="433"/>
    </row>
    <row r="107" spans="2:14">
      <c r="B107" s="470"/>
      <c r="C107" s="471"/>
      <c r="D107" s="468"/>
      <c r="E107" s="472"/>
      <c r="F107" s="87"/>
      <c r="G107" s="433"/>
    </row>
    <row r="108" spans="2:14">
      <c r="B108" s="239">
        <f>1+B101</f>
        <v>38</v>
      </c>
      <c r="C108" s="334" t="s">
        <v>260</v>
      </c>
      <c r="D108" s="361" t="s">
        <v>11</v>
      </c>
      <c r="E108" s="372" t="s">
        <v>249</v>
      </c>
      <c r="F108" s="87"/>
      <c r="G108" s="447">
        <f>E108*F108</f>
        <v>0</v>
      </c>
    </row>
    <row r="109" spans="2:14">
      <c r="B109" s="239"/>
      <c r="C109" s="334"/>
      <c r="D109" s="361"/>
      <c r="E109" s="362"/>
      <c r="F109" s="87"/>
      <c r="G109" s="447"/>
    </row>
    <row r="110" spans="2:14">
      <c r="B110" s="239">
        <f>1+B108</f>
        <v>39</v>
      </c>
      <c r="C110" s="334" t="s">
        <v>259</v>
      </c>
      <c r="D110" s="361" t="s">
        <v>11</v>
      </c>
      <c r="E110" s="372" t="s">
        <v>148</v>
      </c>
      <c r="F110" s="87"/>
      <c r="G110" s="447">
        <f>E110*F110</f>
        <v>0</v>
      </c>
    </row>
    <row r="111" spans="2:14">
      <c r="B111" s="239"/>
      <c r="C111" s="334"/>
      <c r="D111" s="361"/>
      <c r="E111" s="362"/>
      <c r="F111" s="87"/>
      <c r="G111" s="447"/>
    </row>
    <row r="112" spans="2:14">
      <c r="B112" s="239">
        <f>1+B110</f>
        <v>40</v>
      </c>
      <c r="C112" s="334" t="s">
        <v>264</v>
      </c>
      <c r="D112" s="367" t="s">
        <v>11</v>
      </c>
      <c r="E112" s="372" t="s">
        <v>261</v>
      </c>
      <c r="F112" s="89"/>
      <c r="G112" s="447">
        <f>E112*F112</f>
        <v>0</v>
      </c>
    </row>
    <row r="113" spans="2:14">
      <c r="B113" s="239"/>
      <c r="C113" s="334"/>
      <c r="D113" s="367"/>
      <c r="E113" s="473"/>
      <c r="F113" s="89"/>
      <c r="G113" s="447"/>
    </row>
    <row r="114" spans="2:14">
      <c r="B114" s="470"/>
      <c r="C114" s="474" t="s">
        <v>136</v>
      </c>
      <c r="D114" s="367"/>
      <c r="E114" s="473"/>
      <c r="F114" s="87"/>
      <c r="G114" s="433"/>
    </row>
    <row r="115" spans="2:14">
      <c r="B115" s="470"/>
      <c r="C115" s="474"/>
      <c r="D115" s="367"/>
      <c r="E115" s="475"/>
      <c r="F115" s="87"/>
      <c r="G115" s="433"/>
    </row>
    <row r="116" spans="2:14">
      <c r="B116" s="239">
        <f>1+B112</f>
        <v>41</v>
      </c>
      <c r="C116" s="334" t="s">
        <v>260</v>
      </c>
      <c r="D116" s="361" t="s">
        <v>11</v>
      </c>
      <c r="E116" s="372" t="s">
        <v>249</v>
      </c>
      <c r="F116" s="87"/>
      <c r="G116" s="447">
        <f>E116*F116</f>
        <v>0</v>
      </c>
    </row>
    <row r="117" spans="2:14">
      <c r="B117" s="239"/>
      <c r="C117" s="334"/>
      <c r="D117" s="361"/>
      <c r="E117" s="362"/>
      <c r="F117" s="87"/>
      <c r="G117" s="447"/>
    </row>
    <row r="118" spans="2:14">
      <c r="B118" s="239">
        <f>1+B116</f>
        <v>42</v>
      </c>
      <c r="C118" s="334" t="s">
        <v>259</v>
      </c>
      <c r="D118" s="361" t="s">
        <v>11</v>
      </c>
      <c r="E118" s="372" t="s">
        <v>148</v>
      </c>
      <c r="F118" s="87"/>
      <c r="G118" s="447">
        <f>E118*F118</f>
        <v>0</v>
      </c>
    </row>
    <row r="119" spans="2:14">
      <c r="B119" s="239"/>
      <c r="C119" s="334"/>
      <c r="D119" s="361"/>
      <c r="E119" s="362"/>
      <c r="F119" s="87"/>
      <c r="G119" s="447"/>
    </row>
    <row r="120" spans="2:14">
      <c r="B120" s="239">
        <f>1+B118</f>
        <v>43</v>
      </c>
      <c r="C120" s="334" t="s">
        <v>264</v>
      </c>
      <c r="D120" s="367" t="s">
        <v>11</v>
      </c>
      <c r="E120" s="372" t="s">
        <v>261</v>
      </c>
      <c r="F120" s="89"/>
      <c r="G120" s="447">
        <f>E120*F120</f>
        <v>0</v>
      </c>
    </row>
    <row r="121" spans="2:14">
      <c r="B121" s="239"/>
      <c r="C121" s="334"/>
      <c r="D121" s="367"/>
      <c r="E121" s="473"/>
      <c r="F121" s="89"/>
      <c r="G121" s="447"/>
    </row>
    <row r="122" spans="2:14">
      <c r="B122" s="239"/>
      <c r="C122" s="334"/>
      <c r="D122" s="361"/>
      <c r="E122" s="362"/>
      <c r="F122" s="87"/>
      <c r="G122" s="447"/>
    </row>
    <row r="123" spans="2:14" ht="15.75">
      <c r="B123" s="461"/>
      <c r="C123" s="462" t="s">
        <v>262</v>
      </c>
      <c r="D123" s="361"/>
      <c r="E123" s="476"/>
      <c r="F123" s="84"/>
      <c r="G123" s="464"/>
      <c r="J123" s="465"/>
      <c r="K123" s="466"/>
      <c r="L123" s="465"/>
      <c r="M123" s="466"/>
      <c r="N123" s="343"/>
    </row>
    <row r="124" spans="2:14">
      <c r="B124" s="239"/>
      <c r="C124" s="334"/>
      <c r="D124" s="367"/>
      <c r="E124" s="473"/>
      <c r="F124" s="89"/>
      <c r="G124" s="447"/>
    </row>
    <row r="125" spans="2:14">
      <c r="B125" s="470"/>
      <c r="C125" s="474" t="s">
        <v>379</v>
      </c>
      <c r="D125" s="367"/>
      <c r="E125" s="473"/>
      <c r="F125" s="87"/>
      <c r="G125" s="433"/>
    </row>
    <row r="126" spans="2:14">
      <c r="B126" s="470"/>
      <c r="C126" s="474"/>
      <c r="D126" s="367"/>
      <c r="E126" s="475"/>
      <c r="F126" s="87"/>
      <c r="G126" s="433"/>
    </row>
    <row r="127" spans="2:14">
      <c r="B127" s="239">
        <f>1+B120</f>
        <v>44</v>
      </c>
      <c r="C127" s="334" t="s">
        <v>263</v>
      </c>
      <c r="D127" s="361" t="s">
        <v>11</v>
      </c>
      <c r="E127" s="372" t="s">
        <v>149</v>
      </c>
      <c r="F127" s="87"/>
      <c r="G127" s="447">
        <f>E127*F127</f>
        <v>0</v>
      </c>
    </row>
    <row r="128" spans="2:14">
      <c r="B128" s="239"/>
      <c r="C128" s="334"/>
      <c r="D128" s="361"/>
      <c r="E128" s="362"/>
      <c r="F128" s="87"/>
      <c r="G128" s="447"/>
    </row>
    <row r="129" spans="2:14">
      <c r="B129" s="239">
        <f>1+B127</f>
        <v>45</v>
      </c>
      <c r="C129" s="334" t="s">
        <v>265</v>
      </c>
      <c r="D129" s="361" t="s">
        <v>11</v>
      </c>
      <c r="E129" s="372" t="s">
        <v>267</v>
      </c>
      <c r="F129" s="87"/>
      <c r="G129" s="447">
        <f>E129*F129</f>
        <v>0</v>
      </c>
    </row>
    <row r="130" spans="2:14">
      <c r="B130" s="239"/>
      <c r="C130" s="334"/>
      <c r="D130" s="361"/>
      <c r="E130" s="362"/>
      <c r="F130" s="87"/>
      <c r="G130" s="447"/>
    </row>
    <row r="131" spans="2:14">
      <c r="B131" s="239">
        <f>1+B129</f>
        <v>46</v>
      </c>
      <c r="C131" s="334" t="s">
        <v>266</v>
      </c>
      <c r="D131" s="367" t="s">
        <v>11</v>
      </c>
      <c r="E131" s="372" t="s">
        <v>268</v>
      </c>
      <c r="F131" s="89"/>
      <c r="G131" s="447">
        <f>E131*F131</f>
        <v>0</v>
      </c>
    </row>
    <row r="132" spans="2:14">
      <c r="B132" s="239"/>
      <c r="C132" s="467"/>
      <c r="D132" s="468"/>
      <c r="E132" s="469"/>
      <c r="F132" s="89"/>
      <c r="G132" s="447"/>
    </row>
    <row r="133" spans="2:14">
      <c r="B133" s="470"/>
      <c r="C133" s="471" t="s">
        <v>136</v>
      </c>
      <c r="D133" s="468"/>
      <c r="E133" s="469"/>
      <c r="F133" s="87"/>
      <c r="G133" s="433"/>
    </row>
    <row r="134" spans="2:14">
      <c r="B134" s="470"/>
      <c r="C134" s="471"/>
      <c r="D134" s="468"/>
      <c r="E134" s="472"/>
      <c r="F134" s="87"/>
      <c r="G134" s="433"/>
    </row>
    <row r="135" spans="2:14">
      <c r="B135" s="239">
        <f>1+B131</f>
        <v>47</v>
      </c>
      <c r="C135" s="334" t="s">
        <v>263</v>
      </c>
      <c r="D135" s="361" t="s">
        <v>11</v>
      </c>
      <c r="E135" s="372" t="s">
        <v>149</v>
      </c>
      <c r="F135" s="87"/>
      <c r="G135" s="447">
        <f>E135*F135</f>
        <v>0</v>
      </c>
    </row>
    <row r="136" spans="2:14">
      <c r="B136" s="239"/>
      <c r="C136" s="334"/>
      <c r="D136" s="361"/>
      <c r="E136" s="362"/>
      <c r="F136" s="87"/>
      <c r="G136" s="447"/>
    </row>
    <row r="137" spans="2:14">
      <c r="B137" s="239">
        <f>1+B135</f>
        <v>48</v>
      </c>
      <c r="C137" s="334" t="s">
        <v>265</v>
      </c>
      <c r="D137" s="361" t="s">
        <v>11</v>
      </c>
      <c r="E137" s="372" t="s">
        <v>267</v>
      </c>
      <c r="F137" s="87"/>
      <c r="G137" s="447">
        <f>E137*F137</f>
        <v>0</v>
      </c>
    </row>
    <row r="138" spans="2:14">
      <c r="B138" s="239"/>
      <c r="C138" s="334"/>
      <c r="D138" s="361"/>
      <c r="E138" s="362"/>
      <c r="F138" s="87"/>
      <c r="G138" s="447"/>
    </row>
    <row r="139" spans="2:14">
      <c r="B139" s="239">
        <f>1+B137</f>
        <v>49</v>
      </c>
      <c r="C139" s="334" t="s">
        <v>266</v>
      </c>
      <c r="D139" s="367" t="s">
        <v>11</v>
      </c>
      <c r="E139" s="372" t="s">
        <v>268</v>
      </c>
      <c r="F139" s="89"/>
      <c r="G139" s="447">
        <f>E139*F139</f>
        <v>0</v>
      </c>
    </row>
    <row r="140" spans="2:14">
      <c r="B140" s="239"/>
      <c r="C140" s="334"/>
      <c r="D140" s="367"/>
      <c r="E140" s="473"/>
      <c r="F140" s="89"/>
      <c r="G140" s="447"/>
    </row>
    <row r="141" spans="2:14">
      <c r="B141" s="239"/>
      <c r="C141" s="334"/>
      <c r="D141" s="361"/>
      <c r="E141" s="362"/>
      <c r="F141" s="87"/>
      <c r="G141" s="447"/>
    </row>
    <row r="142" spans="2:14" ht="15.75">
      <c r="B142" s="461"/>
      <c r="C142" s="462" t="s">
        <v>269</v>
      </c>
      <c r="D142" s="361"/>
      <c r="E142" s="476"/>
      <c r="F142" s="84"/>
      <c r="G142" s="464"/>
      <c r="J142" s="465"/>
      <c r="K142" s="466"/>
      <c r="L142" s="465"/>
      <c r="M142" s="466"/>
      <c r="N142" s="343"/>
    </row>
    <row r="143" spans="2:14">
      <c r="B143" s="239"/>
      <c r="C143" s="334"/>
      <c r="D143" s="367"/>
      <c r="E143" s="473"/>
      <c r="F143" s="89"/>
      <c r="G143" s="447"/>
    </row>
    <row r="144" spans="2:14">
      <c r="B144" s="470"/>
      <c r="C144" s="474" t="s">
        <v>379</v>
      </c>
      <c r="D144" s="367"/>
      <c r="E144" s="473"/>
      <c r="F144" s="87"/>
      <c r="G144" s="433"/>
    </row>
    <row r="145" spans="2:9">
      <c r="B145" s="470"/>
      <c r="C145" s="474"/>
      <c r="D145" s="367"/>
      <c r="E145" s="475"/>
      <c r="F145" s="87"/>
      <c r="G145" s="433"/>
    </row>
    <row r="146" spans="2:9">
      <c r="B146" s="239">
        <f>1+B139</f>
        <v>50</v>
      </c>
      <c r="C146" s="334" t="s">
        <v>270</v>
      </c>
      <c r="D146" s="361" t="s">
        <v>11</v>
      </c>
      <c r="E146" s="372" t="s">
        <v>149</v>
      </c>
      <c r="F146" s="87"/>
      <c r="G146" s="447">
        <f>E146*F146</f>
        <v>0</v>
      </c>
    </row>
    <row r="147" spans="2:9">
      <c r="B147" s="239"/>
      <c r="C147" s="334"/>
      <c r="D147" s="361"/>
      <c r="E147" s="362"/>
      <c r="F147" s="87"/>
      <c r="G147" s="447"/>
    </row>
    <row r="148" spans="2:9">
      <c r="B148" s="470"/>
      <c r="C148" s="474" t="s">
        <v>136</v>
      </c>
      <c r="D148" s="367"/>
      <c r="E148" s="473"/>
      <c r="F148" s="87"/>
      <c r="G148" s="433"/>
    </row>
    <row r="149" spans="2:9">
      <c r="B149" s="470"/>
      <c r="C149" s="477"/>
      <c r="D149" s="367"/>
      <c r="E149" s="475"/>
      <c r="F149" s="87"/>
      <c r="G149" s="433"/>
    </row>
    <row r="150" spans="2:9">
      <c r="B150" s="239">
        <f>1+B146</f>
        <v>51</v>
      </c>
      <c r="C150" s="478" t="s">
        <v>270</v>
      </c>
      <c r="D150" s="361" t="s">
        <v>11</v>
      </c>
      <c r="E150" s="372" t="s">
        <v>149</v>
      </c>
      <c r="F150" s="87"/>
      <c r="G150" s="447">
        <f>E150*F150</f>
        <v>0</v>
      </c>
    </row>
    <row r="151" spans="2:9">
      <c r="B151" s="239"/>
      <c r="C151" s="479"/>
      <c r="D151" s="349"/>
      <c r="E151" s="350"/>
      <c r="F151" s="87"/>
      <c r="G151" s="447"/>
    </row>
    <row r="152" spans="2:9">
      <c r="B152" s="239"/>
      <c r="C152" s="479"/>
      <c r="D152" s="267"/>
      <c r="E152" s="480"/>
      <c r="F152" s="87"/>
      <c r="G152" s="447"/>
    </row>
    <row r="153" spans="2:9" ht="12.95" customHeight="1">
      <c r="B153" s="470"/>
      <c r="C153" s="481" t="s">
        <v>119</v>
      </c>
      <c r="D153" s="468"/>
      <c r="E153" s="350"/>
      <c r="F153" s="87"/>
      <c r="G153" s="447"/>
      <c r="I153" s="343"/>
    </row>
    <row r="154" spans="2:9">
      <c r="B154" s="482"/>
      <c r="C154" s="478"/>
      <c r="D154" s="349"/>
      <c r="E154" s="350"/>
      <c r="F154" s="87"/>
      <c r="G154" s="447"/>
    </row>
    <row r="155" spans="2:9">
      <c r="B155" s="470"/>
      <c r="C155" s="328" t="s">
        <v>136</v>
      </c>
      <c r="D155" s="355"/>
      <c r="E155" s="469"/>
      <c r="F155" s="87"/>
      <c r="G155" s="433"/>
    </row>
    <row r="156" spans="2:9">
      <c r="B156" s="470"/>
      <c r="C156" s="483"/>
      <c r="D156" s="468"/>
      <c r="E156" s="469"/>
      <c r="F156" s="87"/>
      <c r="G156" s="433"/>
    </row>
    <row r="157" spans="2:9">
      <c r="B157" s="239">
        <f>1+B150</f>
        <v>52</v>
      </c>
      <c r="C157" s="484" t="s">
        <v>121</v>
      </c>
      <c r="D157" s="349" t="s">
        <v>11</v>
      </c>
      <c r="E157" s="485" t="s">
        <v>377</v>
      </c>
      <c r="F157" s="87"/>
      <c r="G157" s="447">
        <f>E157*F157</f>
        <v>0</v>
      </c>
    </row>
    <row r="158" spans="2:9">
      <c r="B158" s="239"/>
      <c r="C158" s="446"/>
      <c r="D158" s="349"/>
      <c r="E158" s="350"/>
      <c r="F158" s="87"/>
      <c r="G158" s="447"/>
    </row>
    <row r="159" spans="2:9">
      <c r="B159" s="239">
        <f>1+B157</f>
        <v>53</v>
      </c>
      <c r="C159" s="449" t="s">
        <v>390</v>
      </c>
      <c r="D159" s="349" t="s">
        <v>11</v>
      </c>
      <c r="E159" s="485" t="s">
        <v>10</v>
      </c>
      <c r="F159" s="87"/>
      <c r="G159" s="447">
        <f>E159*F159</f>
        <v>0</v>
      </c>
    </row>
    <row r="160" spans="2:9">
      <c r="B160" s="239"/>
      <c r="C160" s="449"/>
      <c r="D160" s="468"/>
      <c r="E160" s="469"/>
      <c r="F160" s="87"/>
      <c r="G160" s="447"/>
    </row>
    <row r="161" spans="2:7">
      <c r="B161" s="239">
        <f>1+B159</f>
        <v>54</v>
      </c>
      <c r="C161" s="449" t="s">
        <v>391</v>
      </c>
      <c r="D161" s="349" t="s">
        <v>11</v>
      </c>
      <c r="E161" s="485" t="s">
        <v>10</v>
      </c>
      <c r="F161" s="87"/>
      <c r="G161" s="447">
        <f>E161*F161</f>
        <v>0</v>
      </c>
    </row>
    <row r="162" spans="2:7">
      <c r="B162" s="239"/>
      <c r="C162" s="449"/>
      <c r="D162" s="349"/>
      <c r="E162" s="350"/>
      <c r="F162" s="87"/>
      <c r="G162" s="447"/>
    </row>
    <row r="163" spans="2:7">
      <c r="B163" s="239">
        <f>1+B161</f>
        <v>55</v>
      </c>
      <c r="C163" s="449" t="s">
        <v>383</v>
      </c>
      <c r="D163" s="349" t="s">
        <v>11</v>
      </c>
      <c r="E163" s="485" t="s">
        <v>10</v>
      </c>
      <c r="F163" s="87"/>
      <c r="G163" s="447">
        <f>E163*F163</f>
        <v>0</v>
      </c>
    </row>
    <row r="164" spans="2:7">
      <c r="B164" s="239"/>
      <c r="C164" s="449"/>
      <c r="D164" s="349"/>
      <c r="E164" s="350"/>
      <c r="F164" s="87"/>
      <c r="G164" s="447"/>
    </row>
    <row r="165" spans="2:7">
      <c r="B165" s="239">
        <f>1+B163</f>
        <v>56</v>
      </c>
      <c r="C165" s="449" t="s">
        <v>122</v>
      </c>
      <c r="D165" s="349" t="s">
        <v>11</v>
      </c>
      <c r="E165" s="485" t="s">
        <v>10</v>
      </c>
      <c r="F165" s="87"/>
      <c r="G165" s="447">
        <f>E165*F165</f>
        <v>0</v>
      </c>
    </row>
    <row r="166" spans="2:7">
      <c r="B166" s="239"/>
      <c r="C166" s="449"/>
      <c r="D166" s="349"/>
      <c r="E166" s="350"/>
      <c r="F166" s="87"/>
      <c r="G166" s="447"/>
    </row>
    <row r="167" spans="2:7">
      <c r="B167" s="239">
        <f>1+B165</f>
        <v>57</v>
      </c>
      <c r="C167" s="449" t="s">
        <v>386</v>
      </c>
      <c r="D167" s="349" t="s">
        <v>11</v>
      </c>
      <c r="E167" s="485" t="s">
        <v>378</v>
      </c>
      <c r="F167" s="87"/>
      <c r="G167" s="447">
        <f>E167*F167</f>
        <v>0</v>
      </c>
    </row>
    <row r="168" spans="2:7">
      <c r="B168" s="239"/>
      <c r="C168" s="449"/>
      <c r="D168" s="349"/>
      <c r="E168" s="350"/>
      <c r="F168" s="87"/>
      <c r="G168" s="447"/>
    </row>
    <row r="169" spans="2:7">
      <c r="B169" s="239">
        <f>1+B167</f>
        <v>58</v>
      </c>
      <c r="C169" s="449" t="s">
        <v>387</v>
      </c>
      <c r="D169" s="349" t="s">
        <v>11</v>
      </c>
      <c r="E169" s="485" t="s">
        <v>378</v>
      </c>
      <c r="F169" s="87"/>
      <c r="G169" s="447">
        <f>E169*F169</f>
        <v>0</v>
      </c>
    </row>
    <row r="170" spans="2:7">
      <c r="B170" s="239"/>
      <c r="C170" s="449"/>
      <c r="D170" s="349"/>
      <c r="E170" s="350"/>
      <c r="F170" s="87"/>
      <c r="G170" s="447"/>
    </row>
    <row r="171" spans="2:7">
      <c r="B171" s="239">
        <f>1+B169</f>
        <v>59</v>
      </c>
      <c r="C171" s="449" t="s">
        <v>388</v>
      </c>
      <c r="D171" s="349" t="s">
        <v>11</v>
      </c>
      <c r="E171" s="485" t="s">
        <v>10</v>
      </c>
      <c r="F171" s="87"/>
      <c r="G171" s="447">
        <f>E171*F171</f>
        <v>0</v>
      </c>
    </row>
    <row r="172" spans="2:7">
      <c r="B172" s="239"/>
      <c r="C172" s="449"/>
      <c r="D172" s="349"/>
      <c r="E172" s="350"/>
      <c r="F172" s="87"/>
      <c r="G172" s="447"/>
    </row>
    <row r="173" spans="2:7">
      <c r="B173" s="239">
        <f>1+B171</f>
        <v>60</v>
      </c>
      <c r="C173" s="449" t="s">
        <v>389</v>
      </c>
      <c r="D173" s="349" t="s">
        <v>11</v>
      </c>
      <c r="E173" s="485" t="s">
        <v>10</v>
      </c>
      <c r="F173" s="87"/>
      <c r="G173" s="447">
        <f>E173*F173</f>
        <v>0</v>
      </c>
    </row>
    <row r="174" spans="2:7">
      <c r="B174" s="434"/>
      <c r="C174" s="449"/>
      <c r="D174" s="349"/>
      <c r="E174" s="350"/>
      <c r="F174" s="87"/>
      <c r="G174" s="447"/>
    </row>
    <row r="175" spans="2:7">
      <c r="B175" s="239">
        <f>1+B173</f>
        <v>61</v>
      </c>
      <c r="C175" s="449" t="s">
        <v>392</v>
      </c>
      <c r="D175" s="349" t="s">
        <v>11</v>
      </c>
      <c r="E175" s="485" t="s">
        <v>10</v>
      </c>
      <c r="F175" s="87"/>
      <c r="G175" s="447">
        <f>E175*F175</f>
        <v>0</v>
      </c>
    </row>
    <row r="176" spans="2:7">
      <c r="B176" s="239"/>
      <c r="C176" s="449"/>
      <c r="D176" s="349"/>
      <c r="E176" s="350"/>
      <c r="F176" s="87"/>
      <c r="G176" s="447"/>
    </row>
    <row r="177" spans="1:8">
      <c r="B177" s="239">
        <f>1+B175</f>
        <v>62</v>
      </c>
      <c r="C177" s="449" t="s">
        <v>393</v>
      </c>
      <c r="D177" s="349" t="s">
        <v>11</v>
      </c>
      <c r="E177" s="485" t="s">
        <v>10</v>
      </c>
      <c r="F177" s="87"/>
      <c r="G177" s="447">
        <f>E177*F177</f>
        <v>0</v>
      </c>
    </row>
    <row r="178" spans="1:8">
      <c r="B178" s="434"/>
      <c r="C178" s="449"/>
      <c r="D178" s="468"/>
      <c r="E178" s="469"/>
      <c r="F178" s="87"/>
      <c r="G178" s="447"/>
    </row>
    <row r="179" spans="1:8">
      <c r="B179" s="434"/>
      <c r="C179" s="571"/>
      <c r="D179" s="468"/>
      <c r="E179" s="472"/>
      <c r="F179" s="87"/>
      <c r="G179" s="447"/>
    </row>
    <row r="180" spans="1:8" ht="15.75">
      <c r="B180" s="434"/>
      <c r="C180" s="462" t="s">
        <v>402</v>
      </c>
      <c r="D180" s="468"/>
      <c r="E180" s="469"/>
      <c r="F180" s="87"/>
      <c r="G180" s="447"/>
    </row>
    <row r="181" spans="1:8">
      <c r="B181" s="434"/>
      <c r="C181" s="449"/>
      <c r="D181" s="468"/>
      <c r="E181" s="469"/>
      <c r="F181" s="87"/>
      <c r="G181" s="447"/>
    </row>
    <row r="182" spans="1:8">
      <c r="B182" s="470"/>
      <c r="C182" s="474" t="s">
        <v>379</v>
      </c>
      <c r="D182" s="367"/>
      <c r="E182" s="473"/>
      <c r="F182" s="87"/>
      <c r="G182" s="433"/>
    </row>
    <row r="183" spans="1:8">
      <c r="B183" s="470"/>
      <c r="C183" s="474"/>
      <c r="D183" s="367"/>
      <c r="E183" s="475"/>
      <c r="F183" s="87"/>
      <c r="G183" s="433"/>
    </row>
    <row r="184" spans="1:8" s="487" customFormat="1">
      <c r="A184" s="486"/>
      <c r="B184" s="249">
        <f>1+B177</f>
        <v>63</v>
      </c>
      <c r="C184" s="449" t="s">
        <v>397</v>
      </c>
      <c r="D184" s="349" t="s">
        <v>11</v>
      </c>
      <c r="E184" s="485" t="s">
        <v>377</v>
      </c>
      <c r="F184" s="87"/>
      <c r="G184" s="447">
        <f>E184*F184</f>
        <v>0</v>
      </c>
      <c r="H184" s="486"/>
    </row>
    <row r="185" spans="1:8" s="487" customFormat="1">
      <c r="A185" s="486"/>
      <c r="B185" s="249"/>
      <c r="C185" s="488"/>
      <c r="D185" s="489"/>
      <c r="E185" s="490"/>
      <c r="F185" s="88"/>
      <c r="G185" s="447"/>
      <c r="H185" s="486"/>
    </row>
    <row r="186" spans="1:8" s="487" customFormat="1">
      <c r="A186" s="486"/>
      <c r="B186" s="249">
        <f>1+B184</f>
        <v>64</v>
      </c>
      <c r="C186" s="449" t="s">
        <v>398</v>
      </c>
      <c r="D186" s="349" t="s">
        <v>11</v>
      </c>
      <c r="E186" s="485">
        <v>22</v>
      </c>
      <c r="F186" s="87"/>
      <c r="G186" s="447">
        <f>E186*F186</f>
        <v>0</v>
      </c>
      <c r="H186" s="486"/>
    </row>
    <row r="187" spans="1:8" s="487" customFormat="1">
      <c r="A187" s="486"/>
      <c r="B187" s="249"/>
      <c r="C187" s="488"/>
      <c r="D187" s="489"/>
      <c r="E187" s="490"/>
      <c r="F187" s="88"/>
      <c r="G187" s="447"/>
      <c r="H187" s="486"/>
    </row>
    <row r="188" spans="1:8" s="487" customFormat="1">
      <c r="A188" s="486"/>
      <c r="B188" s="249">
        <f>1+B186</f>
        <v>65</v>
      </c>
      <c r="C188" s="449" t="s">
        <v>399</v>
      </c>
      <c r="D188" s="349" t="s">
        <v>11</v>
      </c>
      <c r="E188" s="485">
        <v>100</v>
      </c>
      <c r="F188" s="87"/>
      <c r="G188" s="447">
        <f>E188*F188</f>
        <v>0</v>
      </c>
      <c r="H188" s="486"/>
    </row>
    <row r="189" spans="1:8">
      <c r="B189" s="249"/>
      <c r="C189" s="491"/>
      <c r="D189" s="492"/>
      <c r="E189" s="463"/>
      <c r="F189" s="85"/>
      <c r="G189" s="447"/>
    </row>
    <row r="190" spans="1:8" s="487" customFormat="1">
      <c r="A190" s="486"/>
      <c r="B190" s="249">
        <f>1+B188</f>
        <v>66</v>
      </c>
      <c r="C190" s="449" t="s">
        <v>400</v>
      </c>
      <c r="D190" s="349" t="s">
        <v>11</v>
      </c>
      <c r="E190" s="485">
        <v>10</v>
      </c>
      <c r="F190" s="87"/>
      <c r="G190" s="447">
        <f>E190*F190</f>
        <v>0</v>
      </c>
      <c r="H190" s="486"/>
    </row>
    <row r="191" spans="1:8">
      <c r="B191" s="249"/>
      <c r="C191" s="491"/>
      <c r="D191" s="492"/>
      <c r="E191" s="463"/>
      <c r="F191" s="85"/>
      <c r="G191" s="447"/>
    </row>
    <row r="192" spans="1:8" s="487" customFormat="1">
      <c r="A192" s="486"/>
      <c r="B192" s="249">
        <f>1+B190</f>
        <v>67</v>
      </c>
      <c r="C192" s="449" t="s">
        <v>401</v>
      </c>
      <c r="D192" s="349" t="s">
        <v>11</v>
      </c>
      <c r="E192" s="485">
        <v>15</v>
      </c>
      <c r="F192" s="87"/>
      <c r="G192" s="447">
        <f>E192*F192</f>
        <v>0</v>
      </c>
      <c r="H192" s="486"/>
    </row>
    <row r="193" spans="1:8">
      <c r="B193" s="249"/>
      <c r="C193" s="491"/>
      <c r="D193" s="492"/>
      <c r="E193" s="463"/>
      <c r="F193" s="85"/>
      <c r="G193" s="447"/>
    </row>
    <row r="194" spans="1:8" s="487" customFormat="1">
      <c r="A194" s="486"/>
      <c r="B194" s="249">
        <f>1+B192</f>
        <v>68</v>
      </c>
      <c r="C194" s="449" t="s">
        <v>407</v>
      </c>
      <c r="D194" s="349" t="s">
        <v>11</v>
      </c>
      <c r="E194" s="485">
        <v>21</v>
      </c>
      <c r="F194" s="87"/>
      <c r="G194" s="447">
        <f>E194*F194</f>
        <v>0</v>
      </c>
      <c r="H194" s="486"/>
    </row>
    <row r="195" spans="1:8">
      <c r="B195" s="249"/>
      <c r="C195" s="491"/>
      <c r="D195" s="492"/>
      <c r="E195" s="463"/>
      <c r="F195" s="85"/>
      <c r="G195" s="447"/>
    </row>
    <row r="196" spans="1:8">
      <c r="B196" s="470"/>
      <c r="C196" s="328" t="s">
        <v>136</v>
      </c>
      <c r="D196" s="355"/>
      <c r="E196" s="469"/>
      <c r="F196" s="87"/>
      <c r="G196" s="433"/>
    </row>
    <row r="197" spans="1:8">
      <c r="B197" s="494"/>
      <c r="C197" s="495"/>
      <c r="D197" s="468"/>
      <c r="E197" s="472"/>
      <c r="F197" s="87"/>
      <c r="G197" s="433"/>
    </row>
    <row r="198" spans="1:8" s="487" customFormat="1">
      <c r="A198" s="486"/>
      <c r="B198" s="249">
        <f>1+B194</f>
        <v>69</v>
      </c>
      <c r="C198" s="449" t="s">
        <v>397</v>
      </c>
      <c r="D198" s="349" t="s">
        <v>11</v>
      </c>
      <c r="E198" s="485" t="s">
        <v>377</v>
      </c>
      <c r="F198" s="87"/>
      <c r="G198" s="447">
        <f>E198*F198</f>
        <v>0</v>
      </c>
      <c r="H198" s="486"/>
    </row>
    <row r="199" spans="1:8" s="487" customFormat="1">
      <c r="A199" s="486"/>
      <c r="B199" s="249"/>
      <c r="C199" s="488"/>
      <c r="D199" s="489"/>
      <c r="E199" s="490"/>
      <c r="F199" s="88"/>
      <c r="G199" s="447"/>
      <c r="H199" s="486"/>
    </row>
    <row r="200" spans="1:8" s="487" customFormat="1">
      <c r="A200" s="486"/>
      <c r="B200" s="249">
        <f>1+B198</f>
        <v>70</v>
      </c>
      <c r="C200" s="449" t="s">
        <v>398</v>
      </c>
      <c r="D200" s="349" t="s">
        <v>11</v>
      </c>
      <c r="E200" s="485">
        <v>22</v>
      </c>
      <c r="F200" s="87"/>
      <c r="G200" s="447">
        <f>E200*F200</f>
        <v>0</v>
      </c>
      <c r="H200" s="486"/>
    </row>
    <row r="201" spans="1:8" s="487" customFormat="1">
      <c r="A201" s="486"/>
      <c r="B201" s="249"/>
      <c r="C201" s="488"/>
      <c r="D201" s="489"/>
      <c r="E201" s="490"/>
      <c r="F201" s="88"/>
      <c r="G201" s="447"/>
      <c r="H201" s="486"/>
    </row>
    <row r="202" spans="1:8" s="487" customFormat="1">
      <c r="A202" s="486"/>
      <c r="B202" s="249">
        <f>1+B200</f>
        <v>71</v>
      </c>
      <c r="C202" s="449" t="s">
        <v>399</v>
      </c>
      <c r="D202" s="349" t="s">
        <v>11</v>
      </c>
      <c r="E202" s="485">
        <v>100</v>
      </c>
      <c r="F202" s="87"/>
      <c r="G202" s="447">
        <f>E202*F202</f>
        <v>0</v>
      </c>
      <c r="H202" s="486"/>
    </row>
    <row r="203" spans="1:8">
      <c r="B203" s="249"/>
      <c r="C203" s="491"/>
      <c r="D203" s="492"/>
      <c r="E203" s="463"/>
      <c r="F203" s="85"/>
      <c r="G203" s="447"/>
    </row>
    <row r="204" spans="1:8" s="487" customFormat="1">
      <c r="A204" s="486"/>
      <c r="B204" s="249">
        <f>1+B202</f>
        <v>72</v>
      </c>
      <c r="C204" s="449" t="s">
        <v>400</v>
      </c>
      <c r="D204" s="349" t="s">
        <v>11</v>
      </c>
      <c r="E204" s="485">
        <v>10</v>
      </c>
      <c r="F204" s="87"/>
      <c r="G204" s="447">
        <f>E204*F204</f>
        <v>0</v>
      </c>
      <c r="H204" s="486"/>
    </row>
    <row r="205" spans="1:8">
      <c r="B205" s="249"/>
      <c r="C205" s="491"/>
      <c r="D205" s="492"/>
      <c r="E205" s="463"/>
      <c r="F205" s="85"/>
      <c r="G205" s="447"/>
    </row>
    <row r="206" spans="1:8" s="487" customFormat="1">
      <c r="A206" s="486"/>
      <c r="B206" s="249">
        <f>1+B204</f>
        <v>73</v>
      </c>
      <c r="C206" s="449" t="s">
        <v>401</v>
      </c>
      <c r="D206" s="349" t="s">
        <v>11</v>
      </c>
      <c r="E206" s="485">
        <v>15</v>
      </c>
      <c r="F206" s="87"/>
      <c r="G206" s="447">
        <f>E206*F206</f>
        <v>0</v>
      </c>
      <c r="H206" s="486"/>
    </row>
    <row r="207" spans="1:8">
      <c r="B207" s="249"/>
      <c r="C207" s="491"/>
      <c r="D207" s="492"/>
      <c r="E207" s="463"/>
      <c r="F207" s="85"/>
      <c r="G207" s="447"/>
    </row>
    <row r="208" spans="1:8" s="487" customFormat="1">
      <c r="A208" s="486"/>
      <c r="B208" s="249">
        <f>1+B206</f>
        <v>74</v>
      </c>
      <c r="C208" s="449" t="s">
        <v>407</v>
      </c>
      <c r="D208" s="349" t="s">
        <v>11</v>
      </c>
      <c r="E208" s="485">
        <v>21</v>
      </c>
      <c r="F208" s="87"/>
      <c r="G208" s="447">
        <f>E208*F208</f>
        <v>0</v>
      </c>
      <c r="H208" s="486"/>
    </row>
    <row r="209" spans="2:14">
      <c r="B209" s="249"/>
      <c r="C209" s="491"/>
      <c r="D209" s="492"/>
      <c r="E209" s="463"/>
      <c r="F209" s="85"/>
      <c r="G209" s="447"/>
    </row>
    <row r="210" spans="2:14">
      <c r="B210" s="249"/>
      <c r="C210" s="496"/>
      <c r="D210" s="492"/>
      <c r="E210" s="463"/>
      <c r="F210" s="85"/>
      <c r="G210" s="447"/>
    </row>
    <row r="211" spans="2:14" ht="15.75">
      <c r="B211" s="461"/>
      <c r="C211" s="462" t="s">
        <v>120</v>
      </c>
      <c r="D211" s="349"/>
      <c r="E211" s="463"/>
      <c r="F211" s="84"/>
      <c r="G211" s="464"/>
      <c r="J211" s="465"/>
      <c r="K211" s="466"/>
      <c r="L211" s="465"/>
      <c r="M211" s="466"/>
      <c r="N211" s="343"/>
    </row>
    <row r="212" spans="2:14">
      <c r="B212" s="497"/>
      <c r="C212" s="467"/>
      <c r="D212" s="468"/>
      <c r="E212" s="469"/>
      <c r="F212" s="89"/>
      <c r="G212" s="447"/>
    </row>
    <row r="213" spans="2:14">
      <c r="B213" s="470"/>
      <c r="C213" s="328" t="s">
        <v>136</v>
      </c>
      <c r="D213" s="355"/>
      <c r="E213" s="469"/>
      <c r="F213" s="87"/>
      <c r="G213" s="433"/>
    </row>
    <row r="214" spans="2:14">
      <c r="B214" s="470"/>
      <c r="C214" s="483"/>
      <c r="D214" s="468"/>
      <c r="E214" s="469"/>
      <c r="F214" s="87"/>
      <c r="G214" s="433"/>
    </row>
    <row r="215" spans="2:14">
      <c r="B215" s="497">
        <f>1+B208</f>
        <v>75</v>
      </c>
      <c r="C215" s="467" t="s">
        <v>150</v>
      </c>
      <c r="D215" s="349" t="s">
        <v>11</v>
      </c>
      <c r="E215" s="485" t="s">
        <v>377</v>
      </c>
      <c r="F215" s="87"/>
      <c r="G215" s="447">
        <f>E215*F215</f>
        <v>0</v>
      </c>
    </row>
    <row r="216" spans="2:14">
      <c r="B216" s="497"/>
      <c r="C216" s="467"/>
      <c r="D216" s="349"/>
      <c r="E216" s="350"/>
      <c r="F216" s="87"/>
      <c r="G216" s="447"/>
    </row>
    <row r="217" spans="2:14">
      <c r="B217" s="239">
        <f>1+B215</f>
        <v>76</v>
      </c>
      <c r="C217" s="467" t="s">
        <v>151</v>
      </c>
      <c r="D217" s="349" t="s">
        <v>11</v>
      </c>
      <c r="E217" s="485" t="s">
        <v>377</v>
      </c>
      <c r="F217" s="87"/>
      <c r="G217" s="447">
        <f>E217*F217</f>
        <v>0</v>
      </c>
    </row>
    <row r="218" spans="2:14">
      <c r="B218" s="239"/>
      <c r="C218" s="467"/>
      <c r="D218" s="349"/>
      <c r="E218" s="350"/>
      <c r="F218" s="87"/>
      <c r="G218" s="447"/>
    </row>
    <row r="219" spans="2:14">
      <c r="B219" s="239">
        <f>1+B217</f>
        <v>77</v>
      </c>
      <c r="C219" s="467" t="s">
        <v>123</v>
      </c>
      <c r="D219" s="468" t="s">
        <v>11</v>
      </c>
      <c r="E219" s="485" t="s">
        <v>102</v>
      </c>
      <c r="F219" s="89"/>
      <c r="G219" s="447">
        <f>E219*F219</f>
        <v>0</v>
      </c>
    </row>
    <row r="220" spans="2:14">
      <c r="B220" s="239"/>
      <c r="C220" s="467"/>
      <c r="D220" s="468"/>
      <c r="E220" s="469"/>
      <c r="F220" s="89"/>
      <c r="G220" s="447"/>
    </row>
    <row r="221" spans="2:14">
      <c r="B221" s="239">
        <f>1+B219</f>
        <v>78</v>
      </c>
      <c r="C221" s="467" t="s">
        <v>150</v>
      </c>
      <c r="D221" s="349" t="s">
        <v>11</v>
      </c>
      <c r="E221" s="485" t="s">
        <v>377</v>
      </c>
      <c r="F221" s="87"/>
      <c r="G221" s="447">
        <f>E221*F221</f>
        <v>0</v>
      </c>
    </row>
    <row r="222" spans="2:14">
      <c r="B222" s="239"/>
      <c r="C222" s="467"/>
      <c r="D222" s="349"/>
      <c r="E222" s="350"/>
      <c r="F222" s="87"/>
      <c r="G222" s="447"/>
    </row>
    <row r="223" spans="2:14">
      <c r="B223" s="239">
        <f>1+B221</f>
        <v>79</v>
      </c>
      <c r="C223" s="467" t="s">
        <v>152</v>
      </c>
      <c r="D223" s="349" t="s">
        <v>11</v>
      </c>
      <c r="E223" s="485" t="s">
        <v>377</v>
      </c>
      <c r="F223" s="87"/>
      <c r="G223" s="447">
        <f>E223*F223</f>
        <v>0</v>
      </c>
    </row>
    <row r="224" spans="2:14">
      <c r="B224" s="239"/>
      <c r="C224" s="467"/>
      <c r="D224" s="468"/>
      <c r="E224" s="469"/>
      <c r="F224" s="89"/>
      <c r="G224" s="447"/>
    </row>
    <row r="225" spans="1:8">
      <c r="B225" s="239">
        <f>1+B223</f>
        <v>80</v>
      </c>
      <c r="C225" s="467" t="s">
        <v>385</v>
      </c>
      <c r="D225" s="349" t="s">
        <v>11</v>
      </c>
      <c r="E225" s="372" t="s">
        <v>384</v>
      </c>
      <c r="F225" s="87"/>
      <c r="G225" s="447">
        <f>E225*F225</f>
        <v>0</v>
      </c>
    </row>
    <row r="226" spans="1:8">
      <c r="B226" s="239"/>
      <c r="C226" s="467"/>
      <c r="D226" s="468"/>
      <c r="E226" s="469"/>
      <c r="F226" s="89"/>
      <c r="G226" s="447"/>
    </row>
    <row r="227" spans="1:8">
      <c r="B227" s="239">
        <f>1+B225</f>
        <v>81</v>
      </c>
      <c r="C227" s="467" t="s">
        <v>406</v>
      </c>
      <c r="D227" s="349" t="s">
        <v>11</v>
      </c>
      <c r="E227" s="485" t="s">
        <v>377</v>
      </c>
      <c r="F227" s="87"/>
      <c r="G227" s="447">
        <f>E227*F227</f>
        <v>0</v>
      </c>
    </row>
    <row r="228" spans="1:8">
      <c r="B228" s="239"/>
      <c r="C228" s="467"/>
      <c r="D228" s="468"/>
      <c r="E228" s="469"/>
      <c r="F228" s="89"/>
      <c r="G228" s="447"/>
    </row>
    <row r="229" spans="1:8">
      <c r="B229" s="239">
        <f>1+B227</f>
        <v>82</v>
      </c>
      <c r="C229" s="467" t="s">
        <v>153</v>
      </c>
      <c r="D229" s="349" t="s">
        <v>11</v>
      </c>
      <c r="E229" s="485" t="s">
        <v>377</v>
      </c>
      <c r="F229" s="87"/>
      <c r="G229" s="447">
        <f>E229*F229</f>
        <v>0</v>
      </c>
    </row>
    <row r="230" spans="1:8">
      <c r="B230" s="239"/>
      <c r="C230" s="467"/>
      <c r="D230" s="468"/>
      <c r="E230" s="469"/>
      <c r="F230" s="89"/>
      <c r="G230" s="447"/>
    </row>
    <row r="231" spans="1:8">
      <c r="B231" s="239">
        <f>1+B229</f>
        <v>83</v>
      </c>
      <c r="C231" s="467" t="s">
        <v>124</v>
      </c>
      <c r="D231" s="349" t="s">
        <v>11</v>
      </c>
      <c r="E231" s="485" t="s">
        <v>374</v>
      </c>
      <c r="F231" s="87"/>
      <c r="G231" s="447">
        <f>E231*F231</f>
        <v>0</v>
      </c>
    </row>
    <row r="232" spans="1:8">
      <c r="B232" s="239"/>
      <c r="C232" s="467"/>
      <c r="D232" s="468"/>
      <c r="E232" s="469"/>
      <c r="F232" s="89"/>
      <c r="G232" s="447"/>
    </row>
    <row r="233" spans="1:8">
      <c r="B233" s="239">
        <f>1+B231</f>
        <v>84</v>
      </c>
      <c r="C233" s="467" t="s">
        <v>154</v>
      </c>
      <c r="D233" s="349" t="s">
        <v>11</v>
      </c>
      <c r="E233" s="485" t="s">
        <v>377</v>
      </c>
      <c r="F233" s="83"/>
      <c r="G233" s="447">
        <f>E233*F233</f>
        <v>0</v>
      </c>
    </row>
    <row r="234" spans="1:8">
      <c r="B234" s="239"/>
      <c r="C234" s="320"/>
      <c r="D234" s="498"/>
      <c r="E234" s="351"/>
      <c r="F234" s="86"/>
      <c r="G234" s="447"/>
    </row>
    <row r="235" spans="1:8">
      <c r="B235" s="239">
        <f>1+B233</f>
        <v>85</v>
      </c>
      <c r="C235" s="467" t="s">
        <v>155</v>
      </c>
      <c r="D235" s="349" t="s">
        <v>11</v>
      </c>
      <c r="E235" s="485" t="s">
        <v>377</v>
      </c>
      <c r="F235" s="83"/>
      <c r="G235" s="447">
        <f>E235*F235</f>
        <v>0</v>
      </c>
    </row>
    <row r="236" spans="1:8">
      <c r="B236" s="239"/>
      <c r="C236" s="467"/>
      <c r="D236" s="349"/>
      <c r="E236" s="490"/>
      <c r="F236" s="500"/>
      <c r="G236" s="447"/>
    </row>
    <row r="237" spans="1:8" s="381" customFormat="1" ht="13.5" customHeight="1">
      <c r="A237" s="374"/>
      <c r="B237" s="501"/>
      <c r="C237" s="376"/>
      <c r="D237" s="502"/>
      <c r="E237" s="503"/>
      <c r="F237" s="379"/>
      <c r="G237" s="274"/>
      <c r="H237" s="374"/>
    </row>
    <row r="238" spans="1:8" s="390" customFormat="1" ht="15" customHeight="1" thickBot="1">
      <c r="A238" s="382"/>
      <c r="B238" s="504"/>
      <c r="C238" s="505" t="s">
        <v>9</v>
      </c>
      <c r="D238" s="506"/>
      <c r="E238" s="507"/>
      <c r="F238" s="508"/>
      <c r="G238" s="509">
        <f>SUM(G19:G237)</f>
        <v>0</v>
      </c>
      <c r="H238" s="389"/>
    </row>
    <row r="239" spans="1:8" ht="15" customHeight="1">
      <c r="B239" s="391"/>
      <c r="C239" s="392"/>
      <c r="D239" s="393"/>
      <c r="E239" s="394"/>
      <c r="F239" s="395"/>
      <c r="G239" s="396"/>
      <c r="H239" s="397"/>
    </row>
    <row r="240" spans="1:8" ht="12" customHeight="1">
      <c r="B240" s="398"/>
      <c r="C240" s="399"/>
      <c r="D240" s="400"/>
      <c r="E240" s="394"/>
      <c r="F240" s="401"/>
      <c r="G240" s="402"/>
    </row>
    <row r="241" spans="2:9">
      <c r="B241" s="391"/>
      <c r="C241" s="200"/>
      <c r="D241" s="200"/>
      <c r="E241" s="394"/>
      <c r="F241" s="401"/>
      <c r="G241" s="403"/>
    </row>
    <row r="242" spans="2:9">
      <c r="B242" s="391"/>
      <c r="C242" s="200"/>
      <c r="D242" s="200"/>
      <c r="E242" s="394"/>
      <c r="F242" s="401"/>
      <c r="G242" s="403"/>
    </row>
    <row r="243" spans="2:9">
      <c r="B243" s="391"/>
      <c r="C243" s="391"/>
      <c r="D243" s="391"/>
      <c r="E243" s="391"/>
      <c r="F243" s="404"/>
      <c r="G243" s="391"/>
    </row>
    <row r="244" spans="2:9">
      <c r="B244" s="391"/>
      <c r="C244" s="200"/>
      <c r="D244" s="200"/>
      <c r="E244" s="394"/>
      <c r="F244" s="401"/>
      <c r="G244" s="403"/>
    </row>
    <row r="245" spans="2:9" s="204" customFormat="1">
      <c r="B245" s="391"/>
      <c r="C245" s="200"/>
      <c r="D245" s="200"/>
      <c r="E245" s="394"/>
      <c r="F245" s="401"/>
      <c r="G245" s="403"/>
      <c r="I245" s="170"/>
    </row>
    <row r="246" spans="2:9" s="204" customFormat="1">
      <c r="B246" s="391"/>
      <c r="C246" s="200"/>
      <c r="D246" s="200"/>
      <c r="E246" s="394"/>
      <c r="F246" s="401"/>
      <c r="G246" s="403"/>
      <c r="I246" s="170"/>
    </row>
    <row r="247" spans="2:9" s="204" customFormat="1">
      <c r="B247" s="391"/>
      <c r="C247" s="200"/>
      <c r="D247" s="200"/>
      <c r="E247" s="394"/>
      <c r="F247" s="401"/>
      <c r="G247" s="403"/>
      <c r="I247" s="170"/>
    </row>
    <row r="248" spans="2:9" s="204" customFormat="1">
      <c r="B248" s="391"/>
      <c r="C248" s="200"/>
      <c r="D248" s="200"/>
      <c r="E248" s="394"/>
      <c r="F248" s="401"/>
      <c r="G248" s="403"/>
      <c r="I248" s="170"/>
    </row>
    <row r="249" spans="2:9" s="204" customFormat="1">
      <c r="B249" s="391"/>
      <c r="C249" s="200"/>
      <c r="D249" s="200"/>
      <c r="E249" s="394"/>
      <c r="F249" s="401"/>
      <c r="G249" s="403"/>
      <c r="I249" s="170"/>
    </row>
    <row r="250" spans="2:9" s="204" customFormat="1">
      <c r="B250" s="391"/>
      <c r="C250" s="200"/>
      <c r="D250" s="200"/>
      <c r="E250" s="394"/>
      <c r="F250" s="401"/>
      <c r="G250" s="403"/>
      <c r="I250" s="170"/>
    </row>
    <row r="251" spans="2:9" s="204" customFormat="1">
      <c r="B251" s="391"/>
      <c r="C251" s="200"/>
      <c r="D251" s="200"/>
      <c r="E251" s="394"/>
      <c r="F251" s="401"/>
      <c r="G251" s="403"/>
      <c r="I251" s="170"/>
    </row>
    <row r="252" spans="2:9" s="204" customFormat="1">
      <c r="B252" s="391"/>
      <c r="C252" s="200"/>
      <c r="D252" s="200"/>
      <c r="E252" s="394"/>
      <c r="F252" s="401"/>
      <c r="G252" s="403"/>
      <c r="I252" s="170"/>
    </row>
    <row r="253" spans="2:9" s="204" customFormat="1">
      <c r="B253" s="391"/>
      <c r="C253" s="200"/>
      <c r="D253" s="200"/>
      <c r="E253" s="394"/>
      <c r="F253" s="401"/>
      <c r="G253" s="403"/>
      <c r="I253" s="170"/>
    </row>
    <row r="254" spans="2:9" s="204" customFormat="1">
      <c r="B254" s="391"/>
      <c r="C254" s="200"/>
      <c r="D254" s="200"/>
      <c r="E254" s="394"/>
      <c r="F254" s="401"/>
      <c r="G254" s="403"/>
      <c r="I254" s="170"/>
    </row>
    <row r="255" spans="2:9" s="204" customFormat="1">
      <c r="B255" s="391"/>
      <c r="C255" s="200"/>
      <c r="D255" s="200"/>
      <c r="E255" s="394"/>
      <c r="F255" s="401"/>
      <c r="G255" s="403"/>
      <c r="I255" s="170"/>
    </row>
    <row r="256" spans="2:9" s="204" customFormat="1">
      <c r="B256" s="391"/>
      <c r="C256" s="200"/>
      <c r="D256" s="200"/>
      <c r="E256" s="394"/>
      <c r="F256" s="401"/>
      <c r="G256" s="403"/>
      <c r="I256" s="170"/>
    </row>
    <row r="257" spans="2:9" s="204" customFormat="1">
      <c r="B257" s="391"/>
      <c r="C257" s="200"/>
      <c r="D257" s="200"/>
      <c r="E257" s="394"/>
      <c r="F257" s="401"/>
      <c r="G257" s="403"/>
      <c r="I257" s="170"/>
    </row>
    <row r="258" spans="2:9" s="204" customFormat="1">
      <c r="B258" s="391"/>
      <c r="C258" s="200"/>
      <c r="D258" s="200"/>
      <c r="E258" s="394"/>
      <c r="F258" s="401"/>
      <c r="G258" s="403"/>
      <c r="I258" s="170"/>
    </row>
    <row r="259" spans="2:9" s="204" customFormat="1">
      <c r="B259" s="391"/>
      <c r="C259" s="200"/>
      <c r="D259" s="200"/>
      <c r="E259" s="394"/>
      <c r="F259" s="401"/>
      <c r="G259" s="403"/>
      <c r="I259" s="170"/>
    </row>
    <row r="260" spans="2:9" s="204" customFormat="1">
      <c r="B260" s="391"/>
      <c r="C260" s="200"/>
      <c r="D260" s="200"/>
      <c r="E260" s="394"/>
      <c r="F260" s="401"/>
      <c r="G260" s="403"/>
      <c r="I260" s="170"/>
    </row>
    <row r="261" spans="2:9" s="204" customFormat="1">
      <c r="B261" s="391"/>
      <c r="C261" s="200"/>
      <c r="D261" s="200"/>
      <c r="E261" s="394"/>
      <c r="F261" s="401"/>
      <c r="G261" s="403"/>
      <c r="I261" s="170"/>
    </row>
    <row r="262" spans="2:9" s="204" customFormat="1">
      <c r="B262" s="391"/>
      <c r="C262" s="200"/>
      <c r="D262" s="200"/>
      <c r="E262" s="394"/>
      <c r="F262" s="401"/>
      <c r="G262" s="403"/>
      <c r="I262" s="170"/>
    </row>
    <row r="263" spans="2:9" s="204" customFormat="1">
      <c r="B263" s="391"/>
      <c r="C263" s="200"/>
      <c r="D263" s="200"/>
      <c r="E263" s="394"/>
      <c r="F263" s="401"/>
      <c r="G263" s="403"/>
      <c r="I263" s="170"/>
    </row>
    <row r="264" spans="2:9" s="204" customFormat="1">
      <c r="B264" s="391"/>
      <c r="C264" s="200"/>
      <c r="D264" s="200"/>
      <c r="E264" s="394"/>
      <c r="F264" s="401"/>
      <c r="G264" s="403"/>
      <c r="I264" s="170"/>
    </row>
    <row r="265" spans="2:9" s="204" customFormat="1">
      <c r="B265" s="391"/>
      <c r="C265" s="200"/>
      <c r="D265" s="200"/>
      <c r="E265" s="394"/>
      <c r="F265" s="401"/>
      <c r="G265" s="403"/>
      <c r="I265" s="170"/>
    </row>
    <row r="266" spans="2:9" s="204" customFormat="1">
      <c r="B266" s="391"/>
      <c r="C266" s="200"/>
      <c r="D266" s="200"/>
      <c r="E266" s="394"/>
      <c r="F266" s="401"/>
      <c r="G266" s="403"/>
      <c r="I266" s="170"/>
    </row>
    <row r="267" spans="2:9" s="204" customFormat="1">
      <c r="B267" s="391"/>
      <c r="C267" s="200"/>
      <c r="D267" s="200"/>
      <c r="E267" s="394"/>
      <c r="F267" s="401"/>
      <c r="G267" s="403"/>
      <c r="I267" s="170"/>
    </row>
    <row r="268" spans="2:9" s="204" customFormat="1">
      <c r="B268" s="391"/>
      <c r="C268" s="200"/>
      <c r="D268" s="200"/>
      <c r="E268" s="394"/>
      <c r="F268" s="401"/>
      <c r="G268" s="403"/>
      <c r="I268" s="170"/>
    </row>
    <row r="269" spans="2:9" s="204" customFormat="1">
      <c r="B269" s="391"/>
      <c r="C269" s="200"/>
      <c r="D269" s="200"/>
      <c r="E269" s="394"/>
      <c r="F269" s="401"/>
      <c r="G269" s="200"/>
      <c r="I269" s="170"/>
    </row>
    <row r="270" spans="2:9" s="204" customFormat="1">
      <c r="B270" s="391"/>
      <c r="C270" s="200"/>
      <c r="D270" s="200"/>
      <c r="E270" s="394"/>
      <c r="F270" s="401"/>
      <c r="G270" s="200"/>
      <c r="I270" s="170"/>
    </row>
    <row r="271" spans="2:9" s="204" customFormat="1">
      <c r="B271" s="391"/>
      <c r="C271" s="200"/>
      <c r="D271" s="200"/>
      <c r="E271" s="394"/>
      <c r="F271" s="401"/>
      <c r="G271" s="200"/>
      <c r="I271" s="170"/>
    </row>
    <row r="272" spans="2:9" s="204" customFormat="1">
      <c r="B272" s="391"/>
      <c r="C272" s="200"/>
      <c r="D272" s="200"/>
      <c r="E272" s="394"/>
      <c r="F272" s="401"/>
      <c r="G272" s="200"/>
      <c r="I272" s="170"/>
    </row>
    <row r="273" spans="2:9" s="204" customFormat="1">
      <c r="B273" s="391"/>
      <c r="C273" s="200"/>
      <c r="D273" s="200"/>
      <c r="E273" s="394"/>
      <c r="F273" s="401"/>
      <c r="G273" s="200"/>
      <c r="I273" s="170"/>
    </row>
    <row r="274" spans="2:9" s="204" customFormat="1">
      <c r="B274" s="391"/>
      <c r="C274" s="200"/>
      <c r="D274" s="200"/>
      <c r="E274" s="394"/>
      <c r="F274" s="401"/>
      <c r="G274" s="200"/>
      <c r="I274" s="170"/>
    </row>
    <row r="275" spans="2:9" s="204" customFormat="1">
      <c r="B275" s="391"/>
      <c r="C275" s="200"/>
      <c r="D275" s="200"/>
      <c r="E275" s="394"/>
      <c r="F275" s="401"/>
      <c r="G275" s="200"/>
      <c r="I275" s="170"/>
    </row>
    <row r="276" spans="2:9" s="204" customFormat="1">
      <c r="B276" s="391"/>
      <c r="C276" s="200"/>
      <c r="D276" s="200"/>
      <c r="E276" s="405"/>
      <c r="F276" s="401"/>
      <c r="G276" s="200"/>
      <c r="I276" s="170"/>
    </row>
    <row r="277" spans="2:9" s="204" customFormat="1">
      <c r="B277" s="391"/>
      <c r="C277" s="200"/>
      <c r="D277" s="200"/>
      <c r="E277" s="405"/>
      <c r="F277" s="401"/>
      <c r="G277" s="200"/>
      <c r="I277" s="170"/>
    </row>
    <row r="278" spans="2:9" s="204" customFormat="1">
      <c r="B278" s="391"/>
      <c r="C278" s="200"/>
      <c r="D278" s="200"/>
      <c r="E278" s="405"/>
      <c r="F278" s="401"/>
      <c r="G278" s="200"/>
      <c r="I278" s="170"/>
    </row>
    <row r="279" spans="2:9" s="204" customFormat="1">
      <c r="B279" s="391"/>
      <c r="C279" s="200"/>
      <c r="D279" s="200"/>
      <c r="E279" s="405"/>
      <c r="F279" s="401"/>
      <c r="G279" s="200"/>
      <c r="I279" s="170"/>
    </row>
    <row r="280" spans="2:9" s="204" customFormat="1">
      <c r="B280" s="391"/>
      <c r="C280" s="200"/>
      <c r="D280" s="200"/>
      <c r="E280" s="405"/>
      <c r="F280" s="401"/>
      <c r="G280" s="200"/>
      <c r="I280" s="170"/>
    </row>
    <row r="281" spans="2:9" s="204" customFormat="1">
      <c r="B281" s="391"/>
      <c r="C281" s="200"/>
      <c r="D281" s="200"/>
      <c r="E281" s="405"/>
      <c r="F281" s="401"/>
      <c r="G281" s="200"/>
      <c r="I281" s="170"/>
    </row>
    <row r="282" spans="2:9" s="204" customFormat="1">
      <c r="B282" s="391"/>
      <c r="C282" s="200"/>
      <c r="D282" s="200"/>
      <c r="E282" s="405"/>
      <c r="F282" s="401"/>
      <c r="G282" s="200"/>
      <c r="I282" s="170"/>
    </row>
    <row r="283" spans="2:9" s="204" customFormat="1">
      <c r="B283" s="391"/>
      <c r="C283" s="200"/>
      <c r="D283" s="200"/>
      <c r="E283" s="405"/>
      <c r="F283" s="401"/>
      <c r="G283" s="200"/>
      <c r="I283" s="170"/>
    </row>
    <row r="284" spans="2:9" s="204" customFormat="1">
      <c r="B284" s="391"/>
      <c r="C284" s="200"/>
      <c r="D284" s="200"/>
      <c r="E284" s="405"/>
      <c r="F284" s="401"/>
      <c r="G284" s="200"/>
      <c r="I284" s="170"/>
    </row>
    <row r="285" spans="2:9" s="204" customFormat="1">
      <c r="B285" s="391"/>
      <c r="C285" s="200"/>
      <c r="D285" s="200"/>
      <c r="E285" s="405"/>
      <c r="F285" s="401"/>
      <c r="G285" s="200"/>
      <c r="I285" s="170"/>
    </row>
    <row r="286" spans="2:9" s="204" customFormat="1">
      <c r="B286" s="391"/>
      <c r="C286" s="200"/>
      <c r="D286" s="200"/>
      <c r="E286" s="405"/>
      <c r="F286" s="401"/>
      <c r="G286" s="200"/>
      <c r="I286" s="170"/>
    </row>
    <row r="287" spans="2:9" s="204" customFormat="1">
      <c r="B287" s="391"/>
      <c r="C287" s="200"/>
      <c r="D287" s="200"/>
      <c r="E287" s="405"/>
      <c r="F287" s="401"/>
      <c r="G287" s="200"/>
      <c r="I287" s="170"/>
    </row>
    <row r="288" spans="2:9" s="204" customFormat="1">
      <c r="B288" s="391"/>
      <c r="C288" s="200"/>
      <c r="D288" s="200"/>
      <c r="E288" s="405"/>
      <c r="F288" s="401"/>
      <c r="G288" s="200"/>
      <c r="I288" s="170"/>
    </row>
    <row r="289" spans="2:9" s="204" customFormat="1">
      <c r="B289" s="391"/>
      <c r="C289" s="200"/>
      <c r="D289" s="200"/>
      <c r="E289" s="405"/>
      <c r="F289" s="401"/>
      <c r="G289" s="200"/>
      <c r="I289" s="170"/>
    </row>
    <row r="290" spans="2:9" s="204" customFormat="1">
      <c r="B290" s="391"/>
      <c r="C290" s="200"/>
      <c r="D290" s="200"/>
      <c r="E290" s="405"/>
      <c r="F290" s="401"/>
      <c r="G290" s="200"/>
      <c r="I290" s="170"/>
    </row>
    <row r="291" spans="2:9" s="204" customFormat="1">
      <c r="B291" s="391"/>
      <c r="C291" s="200"/>
      <c r="D291" s="200"/>
      <c r="E291" s="405"/>
      <c r="F291" s="401"/>
      <c r="G291" s="200"/>
      <c r="I291" s="170"/>
    </row>
    <row r="292" spans="2:9" s="204" customFormat="1">
      <c r="B292" s="391"/>
      <c r="C292" s="200"/>
      <c r="D292" s="200"/>
      <c r="E292" s="405"/>
      <c r="F292" s="401"/>
      <c r="G292" s="200"/>
      <c r="I292" s="170"/>
    </row>
    <row r="293" spans="2:9" s="204" customFormat="1">
      <c r="B293" s="391"/>
      <c r="C293" s="200"/>
      <c r="D293" s="200"/>
      <c r="E293" s="405"/>
      <c r="F293" s="401"/>
      <c r="G293" s="200"/>
      <c r="I293" s="170"/>
    </row>
    <row r="294" spans="2:9" s="204" customFormat="1">
      <c r="B294" s="391"/>
      <c r="C294" s="200"/>
      <c r="D294" s="200"/>
      <c r="E294" s="405"/>
      <c r="F294" s="401"/>
      <c r="G294" s="200"/>
      <c r="I294" s="170"/>
    </row>
    <row r="295" spans="2:9" s="204" customFormat="1">
      <c r="B295" s="391"/>
      <c r="C295" s="200"/>
      <c r="D295" s="200"/>
      <c r="E295" s="405"/>
      <c r="F295" s="401"/>
      <c r="G295" s="200"/>
      <c r="I295" s="170"/>
    </row>
    <row r="296" spans="2:9" s="204" customFormat="1">
      <c r="B296" s="391"/>
      <c r="C296" s="200"/>
      <c r="D296" s="200"/>
      <c r="E296" s="405"/>
      <c r="F296" s="401"/>
      <c r="G296" s="200"/>
      <c r="I296" s="170"/>
    </row>
    <row r="297" spans="2:9" s="204" customFormat="1">
      <c r="B297" s="391"/>
      <c r="C297" s="200"/>
      <c r="D297" s="200"/>
      <c r="E297" s="405"/>
      <c r="F297" s="401"/>
      <c r="G297" s="200"/>
      <c r="I297" s="170"/>
    </row>
    <row r="298" spans="2:9" s="204" customFormat="1">
      <c r="B298" s="391"/>
      <c r="C298" s="200"/>
      <c r="D298" s="200"/>
      <c r="E298" s="405"/>
      <c r="F298" s="401"/>
      <c r="G298" s="200"/>
      <c r="I298" s="170"/>
    </row>
    <row r="299" spans="2:9" s="204" customFormat="1">
      <c r="B299" s="391"/>
      <c r="C299" s="200"/>
      <c r="D299" s="200"/>
      <c r="E299" s="405"/>
      <c r="F299" s="401"/>
      <c r="G299" s="200"/>
      <c r="I299" s="170"/>
    </row>
    <row r="300" spans="2:9" s="204" customFormat="1">
      <c r="B300" s="391"/>
      <c r="C300" s="200"/>
      <c r="D300" s="200"/>
      <c r="E300" s="405"/>
      <c r="F300" s="401"/>
      <c r="G300" s="200"/>
      <c r="I300" s="170"/>
    </row>
    <row r="301" spans="2:9" s="204" customFormat="1">
      <c r="B301" s="391"/>
      <c r="C301" s="200"/>
      <c r="D301" s="200"/>
      <c r="E301" s="405"/>
      <c r="F301" s="401"/>
      <c r="G301" s="200"/>
      <c r="I301" s="170"/>
    </row>
    <row r="302" spans="2:9" s="204" customFormat="1">
      <c r="B302" s="391"/>
      <c r="C302" s="200"/>
      <c r="D302" s="200"/>
      <c r="E302" s="405"/>
      <c r="F302" s="401"/>
      <c r="G302" s="200"/>
      <c r="I302" s="170"/>
    </row>
    <row r="303" spans="2:9" s="204" customFormat="1">
      <c r="B303" s="391"/>
      <c r="C303" s="200"/>
      <c r="D303" s="200"/>
      <c r="E303" s="405"/>
      <c r="F303" s="401"/>
      <c r="G303" s="200"/>
      <c r="I303" s="170"/>
    </row>
    <row r="304" spans="2:9" s="204" customFormat="1">
      <c r="B304" s="391"/>
      <c r="C304" s="200"/>
      <c r="D304" s="200"/>
      <c r="E304" s="405"/>
      <c r="F304" s="401"/>
      <c r="G304" s="200"/>
      <c r="I304" s="170"/>
    </row>
    <row r="305" spans="2:9" s="204" customFormat="1">
      <c r="B305" s="391"/>
      <c r="C305" s="200"/>
      <c r="D305" s="200"/>
      <c r="E305" s="405"/>
      <c r="F305" s="401"/>
      <c r="G305" s="200"/>
      <c r="I305" s="170"/>
    </row>
    <row r="306" spans="2:9" s="204" customFormat="1">
      <c r="B306" s="391"/>
      <c r="C306" s="200"/>
      <c r="D306" s="200"/>
      <c r="E306" s="405"/>
      <c r="F306" s="401"/>
      <c r="G306" s="200"/>
      <c r="I306" s="170"/>
    </row>
    <row r="307" spans="2:9" s="204" customFormat="1">
      <c r="B307" s="391"/>
      <c r="C307" s="200"/>
      <c r="D307" s="200"/>
      <c r="E307" s="405"/>
      <c r="F307" s="401"/>
      <c r="G307" s="200"/>
      <c r="I307" s="170"/>
    </row>
    <row r="308" spans="2:9" s="204" customFormat="1">
      <c r="B308" s="391"/>
      <c r="C308" s="200"/>
      <c r="D308" s="200"/>
      <c r="E308" s="405"/>
      <c r="F308" s="401"/>
      <c r="G308" s="200"/>
      <c r="I308" s="170"/>
    </row>
    <row r="309" spans="2:9" s="204" customFormat="1">
      <c r="B309" s="391"/>
      <c r="C309" s="200"/>
      <c r="D309" s="200"/>
      <c r="E309" s="405"/>
      <c r="F309" s="401"/>
      <c r="G309" s="200"/>
      <c r="I309" s="170"/>
    </row>
    <row r="310" spans="2:9" s="204" customFormat="1">
      <c r="B310" s="391"/>
      <c r="C310" s="200"/>
      <c r="D310" s="200"/>
      <c r="E310" s="405"/>
      <c r="F310" s="401"/>
      <c r="G310" s="200"/>
      <c r="I310" s="170"/>
    </row>
    <row r="311" spans="2:9" s="204" customFormat="1">
      <c r="B311" s="391"/>
      <c r="C311" s="200"/>
      <c r="D311" s="200"/>
      <c r="E311" s="405"/>
      <c r="F311" s="401"/>
      <c r="G311" s="200"/>
      <c r="I311" s="170"/>
    </row>
    <row r="312" spans="2:9" s="204" customFormat="1">
      <c r="B312" s="391"/>
      <c r="C312" s="200"/>
      <c r="D312" s="200"/>
      <c r="E312" s="405"/>
      <c r="F312" s="401"/>
      <c r="G312" s="200"/>
      <c r="I312" s="170"/>
    </row>
    <row r="313" spans="2:9" s="204" customFormat="1">
      <c r="B313" s="391"/>
      <c r="C313" s="200"/>
      <c r="D313" s="200"/>
      <c r="E313" s="405"/>
      <c r="F313" s="401"/>
      <c r="G313" s="200"/>
      <c r="I313" s="170"/>
    </row>
    <row r="314" spans="2:9" s="204" customFormat="1">
      <c r="B314" s="391"/>
      <c r="C314" s="200"/>
      <c r="D314" s="200"/>
      <c r="E314" s="405"/>
      <c r="F314" s="401"/>
      <c r="G314" s="200"/>
      <c r="I314" s="170"/>
    </row>
    <row r="315" spans="2:9" s="204" customFormat="1">
      <c r="B315" s="391"/>
      <c r="C315" s="200"/>
      <c r="D315" s="200"/>
      <c r="E315" s="405"/>
      <c r="F315" s="401"/>
      <c r="G315" s="200"/>
      <c r="I315" s="170"/>
    </row>
    <row r="316" spans="2:9" s="204" customFormat="1">
      <c r="B316" s="391"/>
      <c r="C316" s="200"/>
      <c r="D316" s="200"/>
      <c r="E316" s="405"/>
      <c r="F316" s="401"/>
      <c r="G316" s="200"/>
      <c r="I316" s="170"/>
    </row>
    <row r="317" spans="2:9" s="204" customFormat="1">
      <c r="B317" s="391"/>
      <c r="C317" s="200"/>
      <c r="D317" s="200"/>
      <c r="E317" s="405"/>
      <c r="F317" s="401"/>
      <c r="G317" s="200"/>
      <c r="I317" s="170"/>
    </row>
    <row r="318" spans="2:9" s="204" customFormat="1">
      <c r="B318" s="391"/>
      <c r="C318" s="200"/>
      <c r="D318" s="200"/>
      <c r="E318" s="405"/>
      <c r="F318" s="401"/>
      <c r="G318" s="200"/>
      <c r="I318" s="170"/>
    </row>
    <row r="319" spans="2:9" s="204" customFormat="1">
      <c r="B319" s="391"/>
      <c r="C319" s="200"/>
      <c r="D319" s="200"/>
      <c r="E319" s="405"/>
      <c r="F319" s="401"/>
      <c r="G319" s="200"/>
      <c r="I319" s="170"/>
    </row>
    <row r="320" spans="2:9" s="204" customFormat="1">
      <c r="B320" s="391"/>
      <c r="C320" s="200"/>
      <c r="D320" s="200"/>
      <c r="E320" s="405"/>
      <c r="F320" s="401"/>
      <c r="G320" s="200"/>
      <c r="I320" s="170"/>
    </row>
    <row r="321" spans="2:9" s="204" customFormat="1">
      <c r="B321" s="391"/>
      <c r="C321" s="200"/>
      <c r="D321" s="200"/>
      <c r="E321" s="405"/>
      <c r="F321" s="401"/>
      <c r="G321" s="200"/>
      <c r="I321" s="170"/>
    </row>
    <row r="322" spans="2:9" s="204" customFormat="1">
      <c r="B322" s="391"/>
      <c r="C322" s="200"/>
      <c r="D322" s="200"/>
      <c r="E322" s="405"/>
      <c r="F322" s="401"/>
      <c r="G322" s="200"/>
      <c r="I322" s="170"/>
    </row>
    <row r="323" spans="2:9" s="204" customFormat="1">
      <c r="B323" s="391"/>
      <c r="C323" s="200"/>
      <c r="D323" s="200"/>
      <c r="E323" s="405"/>
      <c r="F323" s="401"/>
      <c r="G323" s="200"/>
      <c r="I323" s="170"/>
    </row>
    <row r="324" spans="2:9" s="204" customFormat="1">
      <c r="B324" s="200"/>
      <c r="C324" s="200"/>
      <c r="D324" s="200"/>
      <c r="E324" s="405"/>
      <c r="F324" s="401"/>
      <c r="G324" s="200"/>
      <c r="I324" s="170"/>
    </row>
    <row r="325" spans="2:9" s="204" customFormat="1">
      <c r="B325" s="200"/>
      <c r="C325" s="200"/>
      <c r="D325" s="200"/>
      <c r="E325" s="405"/>
      <c r="F325" s="401"/>
      <c r="G325" s="200"/>
      <c r="I325" s="170"/>
    </row>
    <row r="326" spans="2:9" s="204" customFormat="1">
      <c r="B326" s="200"/>
      <c r="C326" s="200"/>
      <c r="D326" s="200"/>
      <c r="E326" s="405"/>
      <c r="F326" s="401"/>
      <c r="G326" s="200"/>
      <c r="I326" s="170"/>
    </row>
    <row r="327" spans="2:9" s="204" customFormat="1">
      <c r="B327" s="200"/>
      <c r="C327" s="200"/>
      <c r="D327" s="200"/>
      <c r="E327" s="405"/>
      <c r="F327" s="401"/>
      <c r="G327" s="200"/>
      <c r="I327" s="170"/>
    </row>
    <row r="328" spans="2:9" s="204" customFormat="1">
      <c r="B328" s="200"/>
      <c r="C328" s="200"/>
      <c r="D328" s="200"/>
      <c r="E328" s="405"/>
      <c r="F328" s="401"/>
      <c r="G328" s="200"/>
      <c r="I328" s="170"/>
    </row>
    <row r="329" spans="2:9" s="204" customFormat="1">
      <c r="B329" s="200"/>
      <c r="C329" s="200"/>
      <c r="D329" s="200"/>
      <c r="E329" s="405"/>
      <c r="F329" s="401"/>
      <c r="G329" s="200"/>
      <c r="I329" s="170"/>
    </row>
    <row r="330" spans="2:9" s="204" customFormat="1">
      <c r="B330" s="200"/>
      <c r="C330" s="200"/>
      <c r="D330" s="200"/>
      <c r="E330" s="405"/>
      <c r="F330" s="242"/>
      <c r="G330" s="200"/>
      <c r="I330" s="170"/>
    </row>
    <row r="331" spans="2:9" s="204" customFormat="1">
      <c r="B331" s="200"/>
      <c r="C331" s="200"/>
      <c r="D331" s="200"/>
      <c r="E331" s="405"/>
      <c r="F331" s="242"/>
      <c r="G331" s="200"/>
      <c r="I331" s="170"/>
    </row>
    <row r="332" spans="2:9" s="204" customFormat="1">
      <c r="B332" s="200"/>
      <c r="C332" s="200"/>
      <c r="D332" s="200"/>
      <c r="E332" s="405"/>
      <c r="F332" s="242"/>
      <c r="G332" s="200"/>
      <c r="I332" s="170"/>
    </row>
    <row r="333" spans="2:9" s="204" customFormat="1">
      <c r="B333" s="200"/>
      <c r="C333" s="200"/>
      <c r="D333" s="200"/>
      <c r="E333" s="405"/>
      <c r="F333" s="242"/>
      <c r="G333" s="200"/>
      <c r="I333" s="170"/>
    </row>
    <row r="334" spans="2:9" s="204" customFormat="1">
      <c r="B334" s="200"/>
      <c r="C334" s="200"/>
      <c r="D334" s="200"/>
      <c r="E334" s="405"/>
      <c r="F334" s="242"/>
      <c r="G334" s="200"/>
      <c r="I334" s="170"/>
    </row>
    <row r="335" spans="2:9" s="204" customFormat="1">
      <c r="B335" s="200"/>
      <c r="C335" s="200"/>
      <c r="D335" s="200"/>
      <c r="E335" s="405"/>
      <c r="F335" s="242"/>
      <c r="G335" s="200"/>
      <c r="I335" s="170"/>
    </row>
    <row r="336" spans="2:9" s="204" customFormat="1">
      <c r="B336" s="200"/>
      <c r="C336" s="200"/>
      <c r="D336" s="200"/>
      <c r="E336" s="405"/>
      <c r="F336" s="242"/>
      <c r="G336" s="200"/>
      <c r="I336" s="170"/>
    </row>
    <row r="337" spans="2:9" s="204" customFormat="1">
      <c r="B337" s="200"/>
      <c r="C337" s="200"/>
      <c r="D337" s="200"/>
      <c r="E337" s="405"/>
      <c r="F337" s="242"/>
      <c r="G337" s="200"/>
      <c r="I337" s="170"/>
    </row>
    <row r="338" spans="2:9" s="204" customFormat="1">
      <c r="B338" s="200"/>
      <c r="C338" s="200"/>
      <c r="D338" s="200"/>
      <c r="E338" s="405"/>
      <c r="F338" s="242"/>
      <c r="G338" s="200"/>
      <c r="I338" s="170"/>
    </row>
    <row r="339" spans="2:9" s="204" customFormat="1">
      <c r="B339" s="200"/>
      <c r="C339" s="200"/>
      <c r="D339" s="200"/>
      <c r="E339" s="405"/>
      <c r="F339" s="242"/>
      <c r="G339" s="200"/>
      <c r="I339" s="170"/>
    </row>
    <row r="340" spans="2:9" s="204" customFormat="1">
      <c r="B340" s="200"/>
      <c r="C340" s="200"/>
      <c r="D340" s="200"/>
      <c r="E340" s="405"/>
      <c r="F340" s="242"/>
      <c r="G340" s="200"/>
      <c r="I340" s="170"/>
    </row>
    <row r="341" spans="2:9" s="204" customFormat="1">
      <c r="B341" s="200"/>
      <c r="C341" s="200"/>
      <c r="D341" s="200"/>
      <c r="E341" s="405"/>
      <c r="F341" s="242"/>
      <c r="G341" s="200"/>
      <c r="I341" s="170"/>
    </row>
    <row r="342" spans="2:9" s="204" customFormat="1">
      <c r="B342" s="200"/>
      <c r="C342" s="200"/>
      <c r="D342" s="200"/>
      <c r="E342" s="405"/>
      <c r="F342" s="406"/>
      <c r="G342" s="200"/>
      <c r="I342" s="170"/>
    </row>
    <row r="343" spans="2:9" s="204" customFormat="1">
      <c r="B343" s="200"/>
      <c r="C343" s="200"/>
      <c r="D343" s="200"/>
      <c r="E343" s="405"/>
      <c r="F343" s="406"/>
      <c r="G343" s="200"/>
      <c r="I343" s="170"/>
    </row>
    <row r="344" spans="2:9" s="204" customFormat="1">
      <c r="B344" s="200"/>
      <c r="C344" s="200"/>
      <c r="D344" s="200"/>
      <c r="E344" s="405"/>
      <c r="F344" s="406"/>
      <c r="G344" s="200"/>
      <c r="I344" s="170"/>
    </row>
    <row r="345" spans="2:9" s="204" customFormat="1">
      <c r="B345" s="200"/>
      <c r="C345" s="200"/>
      <c r="D345" s="200"/>
      <c r="E345" s="405"/>
      <c r="F345" s="406"/>
      <c r="G345" s="200"/>
      <c r="I345" s="170"/>
    </row>
    <row r="346" spans="2:9" s="204" customFormat="1">
      <c r="B346" s="200"/>
      <c r="C346" s="200"/>
      <c r="D346" s="200"/>
      <c r="E346" s="405"/>
      <c r="F346" s="406"/>
      <c r="G346" s="200"/>
      <c r="I346" s="170"/>
    </row>
    <row r="347" spans="2:9" s="204" customFormat="1">
      <c r="B347" s="200"/>
      <c r="C347" s="200"/>
      <c r="D347" s="200"/>
      <c r="E347" s="405"/>
      <c r="F347" s="406"/>
      <c r="G347" s="200"/>
      <c r="I347" s="170"/>
    </row>
    <row r="348" spans="2:9" s="204" customFormat="1">
      <c r="B348" s="200"/>
      <c r="C348" s="200"/>
      <c r="D348" s="200"/>
      <c r="E348" s="405"/>
      <c r="F348" s="406"/>
      <c r="G348" s="200"/>
      <c r="I348" s="170"/>
    </row>
    <row r="349" spans="2:9" s="204" customFormat="1">
      <c r="B349" s="200"/>
      <c r="C349" s="200"/>
      <c r="D349" s="200"/>
      <c r="E349" s="405"/>
      <c r="F349" s="406"/>
      <c r="G349" s="200"/>
      <c r="I349" s="170"/>
    </row>
    <row r="350" spans="2:9" s="204" customFormat="1">
      <c r="B350" s="200"/>
      <c r="C350" s="200"/>
      <c r="D350" s="200"/>
      <c r="E350" s="405"/>
      <c r="F350" s="406"/>
      <c r="G350" s="200"/>
      <c r="I350" s="170"/>
    </row>
    <row r="351" spans="2:9" s="204" customFormat="1">
      <c r="B351" s="200"/>
      <c r="C351" s="200"/>
      <c r="D351" s="200"/>
      <c r="E351" s="405"/>
      <c r="F351" s="406"/>
      <c r="G351" s="200"/>
      <c r="I351" s="170"/>
    </row>
    <row r="352" spans="2:9" s="204" customFormat="1">
      <c r="B352" s="200"/>
      <c r="C352" s="200"/>
      <c r="D352" s="200"/>
      <c r="E352" s="405"/>
      <c r="F352" s="406"/>
      <c r="G352" s="200"/>
      <c r="I352" s="170"/>
    </row>
    <row r="353" spans="2:9" s="204" customFormat="1">
      <c r="B353" s="200"/>
      <c r="C353" s="200"/>
      <c r="D353" s="200"/>
      <c r="E353" s="405"/>
      <c r="F353" s="406"/>
      <c r="G353" s="200"/>
      <c r="I353" s="170"/>
    </row>
    <row r="354" spans="2:9" s="204" customFormat="1">
      <c r="B354" s="200"/>
      <c r="C354" s="200"/>
      <c r="D354" s="200"/>
      <c r="E354" s="405"/>
      <c r="F354" s="406"/>
      <c r="G354" s="200"/>
      <c r="I354" s="170"/>
    </row>
    <row r="355" spans="2:9" s="204" customFormat="1">
      <c r="B355" s="200"/>
      <c r="C355" s="200"/>
      <c r="D355" s="200"/>
      <c r="E355" s="405"/>
      <c r="F355" s="406"/>
      <c r="G355" s="200"/>
      <c r="I355" s="170"/>
    </row>
    <row r="356" spans="2:9" s="204" customFormat="1">
      <c r="B356" s="200"/>
      <c r="C356" s="200"/>
      <c r="D356" s="200"/>
      <c r="E356" s="405"/>
      <c r="F356" s="406"/>
      <c r="G356" s="200"/>
      <c r="I356" s="170"/>
    </row>
    <row r="357" spans="2:9" s="204" customFormat="1">
      <c r="B357" s="200"/>
      <c r="C357" s="200"/>
      <c r="D357" s="200"/>
      <c r="E357" s="405"/>
      <c r="F357" s="406"/>
      <c r="G357" s="200"/>
      <c r="I357" s="170"/>
    </row>
    <row r="358" spans="2:9" s="204" customFormat="1">
      <c r="B358" s="200"/>
      <c r="C358" s="200"/>
      <c r="D358" s="200"/>
      <c r="E358" s="405"/>
      <c r="F358" s="406"/>
      <c r="G358" s="200"/>
      <c r="I358" s="170"/>
    </row>
    <row r="359" spans="2:9" s="204" customFormat="1">
      <c r="B359" s="200"/>
      <c r="C359" s="200"/>
      <c r="D359" s="200"/>
      <c r="E359" s="405"/>
      <c r="F359" s="406"/>
      <c r="G359" s="200"/>
      <c r="I359" s="170"/>
    </row>
    <row r="360" spans="2:9" s="204" customFormat="1">
      <c r="B360" s="200"/>
      <c r="C360" s="200"/>
      <c r="D360" s="200"/>
      <c r="E360" s="405"/>
      <c r="F360" s="406"/>
      <c r="G360" s="200"/>
      <c r="I360" s="170"/>
    </row>
    <row r="361" spans="2:9" s="204" customFormat="1">
      <c r="B361" s="200"/>
      <c r="C361" s="200"/>
      <c r="D361" s="200"/>
      <c r="E361" s="405"/>
      <c r="F361" s="406"/>
      <c r="G361" s="200"/>
      <c r="I361" s="170"/>
    </row>
    <row r="362" spans="2:9" s="204" customFormat="1">
      <c r="B362" s="200"/>
      <c r="C362" s="200"/>
      <c r="D362" s="200"/>
      <c r="E362" s="405"/>
      <c r="F362" s="406"/>
      <c r="G362" s="200"/>
      <c r="I362" s="170"/>
    </row>
    <row r="363" spans="2:9" s="204" customFormat="1">
      <c r="B363" s="200"/>
      <c r="C363" s="200"/>
      <c r="D363" s="200"/>
      <c r="E363" s="405"/>
      <c r="F363" s="406"/>
      <c r="G363" s="200"/>
      <c r="I363" s="170"/>
    </row>
    <row r="364" spans="2:9" s="204" customFormat="1">
      <c r="B364" s="200"/>
      <c r="C364" s="200"/>
      <c r="D364" s="200"/>
      <c r="E364" s="405"/>
      <c r="F364" s="406"/>
      <c r="G364" s="200"/>
      <c r="I364" s="170"/>
    </row>
    <row r="365" spans="2:9" s="204" customFormat="1">
      <c r="B365" s="200"/>
      <c r="C365" s="200"/>
      <c r="D365" s="200"/>
      <c r="E365" s="405"/>
      <c r="F365" s="406"/>
      <c r="G365" s="200"/>
      <c r="I365" s="170"/>
    </row>
    <row r="366" spans="2:9" s="204" customFormat="1">
      <c r="B366" s="200"/>
      <c r="C366" s="200"/>
      <c r="D366" s="200"/>
      <c r="E366" s="405"/>
      <c r="F366" s="406"/>
      <c r="G366" s="200"/>
      <c r="I366" s="170"/>
    </row>
    <row r="367" spans="2:9" s="204" customFormat="1">
      <c r="B367" s="200"/>
      <c r="C367" s="200"/>
      <c r="D367" s="200"/>
      <c r="E367" s="405"/>
      <c r="F367" s="406"/>
      <c r="G367" s="200"/>
      <c r="I367" s="170"/>
    </row>
    <row r="368" spans="2:9" s="204" customFormat="1">
      <c r="B368" s="200"/>
      <c r="C368" s="200"/>
      <c r="D368" s="200"/>
      <c r="E368" s="405"/>
      <c r="F368" s="406"/>
      <c r="G368" s="200"/>
      <c r="I368" s="170"/>
    </row>
    <row r="369" spans="2:9" s="204" customFormat="1">
      <c r="B369" s="200"/>
      <c r="C369" s="200"/>
      <c r="D369" s="200"/>
      <c r="E369" s="405"/>
      <c r="F369" s="406"/>
      <c r="G369" s="200"/>
      <c r="I369" s="170"/>
    </row>
    <row r="370" spans="2:9" s="204" customFormat="1">
      <c r="B370" s="200"/>
      <c r="C370" s="200"/>
      <c r="D370" s="200"/>
      <c r="E370" s="405"/>
      <c r="F370" s="406"/>
      <c r="G370" s="200"/>
      <c r="I370" s="170"/>
    </row>
    <row r="371" spans="2:9" s="204" customFormat="1">
      <c r="B371" s="200"/>
      <c r="C371" s="200"/>
      <c r="D371" s="200"/>
      <c r="E371" s="405"/>
      <c r="F371" s="406"/>
      <c r="G371" s="200"/>
      <c r="I371" s="170"/>
    </row>
    <row r="372" spans="2:9" s="204" customFormat="1">
      <c r="B372" s="200"/>
      <c r="C372" s="200"/>
      <c r="D372" s="200"/>
      <c r="E372" s="405"/>
      <c r="F372" s="406"/>
      <c r="G372" s="200"/>
      <c r="I372" s="170"/>
    </row>
    <row r="373" spans="2:9" s="204" customFormat="1">
      <c r="B373" s="200"/>
      <c r="C373" s="200"/>
      <c r="D373" s="200"/>
      <c r="E373" s="405"/>
      <c r="F373" s="406"/>
      <c r="G373" s="200"/>
      <c r="I373" s="170"/>
    </row>
    <row r="374" spans="2:9" s="204" customFormat="1">
      <c r="B374" s="200"/>
      <c r="C374" s="200"/>
      <c r="D374" s="200"/>
      <c r="E374" s="405"/>
      <c r="F374" s="406"/>
      <c r="G374" s="200"/>
      <c r="I374" s="170"/>
    </row>
    <row r="375" spans="2:9" s="204" customFormat="1">
      <c r="B375" s="200"/>
      <c r="C375" s="200"/>
      <c r="D375" s="200"/>
      <c r="E375" s="405"/>
      <c r="F375" s="406"/>
      <c r="G375" s="200"/>
      <c r="I375" s="170"/>
    </row>
    <row r="376" spans="2:9" s="204" customFormat="1">
      <c r="B376" s="200"/>
      <c r="C376" s="200"/>
      <c r="D376" s="200"/>
      <c r="E376" s="405"/>
      <c r="F376" s="406"/>
      <c r="G376" s="200"/>
      <c r="I376" s="170"/>
    </row>
    <row r="377" spans="2:9" s="204" customFormat="1">
      <c r="B377" s="200"/>
      <c r="C377" s="200"/>
      <c r="D377" s="200"/>
      <c r="E377" s="405"/>
      <c r="F377" s="406"/>
      <c r="G377" s="200"/>
      <c r="I377" s="170"/>
    </row>
    <row r="378" spans="2:9" s="204" customFormat="1">
      <c r="B378" s="200"/>
      <c r="C378" s="200"/>
      <c r="D378" s="200"/>
      <c r="E378" s="405"/>
      <c r="F378" s="406"/>
      <c r="G378" s="200"/>
      <c r="I378" s="170"/>
    </row>
    <row r="379" spans="2:9" s="204" customFormat="1">
      <c r="B379" s="200"/>
      <c r="C379" s="200"/>
      <c r="D379" s="200"/>
      <c r="E379" s="405"/>
      <c r="F379" s="406"/>
      <c r="G379" s="200"/>
      <c r="I379" s="170"/>
    </row>
    <row r="380" spans="2:9" s="204" customFormat="1">
      <c r="B380" s="200"/>
      <c r="C380" s="200"/>
      <c r="D380" s="200"/>
      <c r="E380" s="405"/>
      <c r="F380" s="406"/>
      <c r="G380" s="200"/>
      <c r="I380" s="170"/>
    </row>
    <row r="381" spans="2:9" s="204" customFormat="1">
      <c r="B381" s="200"/>
      <c r="C381" s="200"/>
      <c r="D381" s="200"/>
      <c r="E381" s="405"/>
      <c r="F381" s="406"/>
      <c r="G381" s="200"/>
      <c r="I381" s="170"/>
    </row>
    <row r="382" spans="2:9" s="204" customFormat="1">
      <c r="B382" s="200"/>
      <c r="C382" s="200"/>
      <c r="D382" s="200"/>
      <c r="E382" s="405"/>
      <c r="F382" s="406"/>
      <c r="G382" s="200"/>
      <c r="I382" s="170"/>
    </row>
    <row r="383" spans="2:9" s="204" customFormat="1">
      <c r="B383" s="200"/>
      <c r="C383" s="200"/>
      <c r="D383" s="200"/>
      <c r="E383" s="405"/>
      <c r="F383" s="406"/>
      <c r="G383" s="200"/>
      <c r="I383" s="170"/>
    </row>
    <row r="384" spans="2:9" s="204" customFormat="1">
      <c r="B384" s="200"/>
      <c r="C384" s="200"/>
      <c r="D384" s="200"/>
      <c r="E384" s="405"/>
      <c r="F384" s="406"/>
      <c r="G384" s="200"/>
      <c r="I384" s="170"/>
    </row>
    <row r="385" spans="2:9" s="204" customFormat="1">
      <c r="B385" s="200"/>
      <c r="C385" s="200"/>
      <c r="D385" s="200"/>
      <c r="E385" s="405"/>
      <c r="F385" s="406"/>
      <c r="G385" s="200"/>
      <c r="I385" s="170"/>
    </row>
    <row r="386" spans="2:9" s="204" customFormat="1">
      <c r="B386" s="200"/>
      <c r="C386" s="200"/>
      <c r="D386" s="200"/>
      <c r="E386" s="405"/>
      <c r="F386" s="406"/>
      <c r="G386" s="200"/>
      <c r="I386" s="170"/>
    </row>
    <row r="387" spans="2:9" s="204" customFormat="1">
      <c r="B387" s="200"/>
      <c r="C387" s="200"/>
      <c r="D387" s="200"/>
      <c r="E387" s="405"/>
      <c r="F387" s="406"/>
      <c r="G387" s="200"/>
      <c r="I387" s="170"/>
    </row>
    <row r="388" spans="2:9" s="204" customFormat="1">
      <c r="B388" s="200"/>
      <c r="C388" s="200"/>
      <c r="D388" s="200"/>
      <c r="E388" s="405"/>
      <c r="F388" s="406"/>
      <c r="G388" s="200"/>
      <c r="I388" s="170"/>
    </row>
    <row r="389" spans="2:9" s="204" customFormat="1">
      <c r="B389" s="200"/>
      <c r="C389" s="200"/>
      <c r="D389" s="200"/>
      <c r="E389" s="405"/>
      <c r="F389" s="406"/>
      <c r="G389" s="200"/>
      <c r="I389" s="170"/>
    </row>
    <row r="390" spans="2:9" s="204" customFormat="1">
      <c r="B390" s="200"/>
      <c r="C390" s="200"/>
      <c r="D390" s="200"/>
      <c r="E390" s="405"/>
      <c r="F390" s="406"/>
      <c r="G390" s="200"/>
      <c r="I390" s="170"/>
    </row>
    <row r="391" spans="2:9" s="204" customFormat="1">
      <c r="B391" s="200"/>
      <c r="C391" s="200"/>
      <c r="D391" s="200"/>
      <c r="E391" s="312"/>
      <c r="F391" s="406"/>
      <c r="G391" s="200"/>
      <c r="I391" s="170"/>
    </row>
  </sheetData>
  <sheetProtection algorithmName="SHA-512" hashValue="RiYhmK8AYYHi3eMCCWiy5UsL7mdxP/xxk7mwbdMvGwkXCDA0xj2gMbgyZsfjAuLl4ewpHmbb8SrSm0i4Ic8I8w==" saltValue="NbTKLmDlutEqLKOhTM4grQ==" spinCount="100000" sheet="1" objects="1" scenarios="1"/>
  <mergeCells count="6">
    <mergeCell ref="G5:G6"/>
    <mergeCell ref="B5:B6"/>
    <mergeCell ref="C5:C6"/>
    <mergeCell ref="D5:D6"/>
    <mergeCell ref="E5:E6"/>
    <mergeCell ref="F5:F6"/>
  </mergeCells>
  <pageMargins left="0.7" right="0.7" top="0.75" bottom="0.75" header="0.3" footer="0.3"/>
  <pageSetup scale="60" orientation="portrait" r:id="rId1"/>
  <rowBreaks count="2" manualBreakCount="2">
    <brk id="83" min="1" max="6" man="1"/>
    <brk id="151" min="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94BD6-36A4-4C85-B537-9E08EC0D65CC}">
  <dimension ref="A1:M203"/>
  <sheetViews>
    <sheetView showGridLines="0" tabSelected="1" view="pageBreakPreview" topLeftCell="A15" zoomScaleNormal="100" zoomScaleSheetLayoutView="100" workbookViewId="0">
      <selection activeCell="E44" sqref="E44"/>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75" customHeight="1">
      <c r="B2" s="413" t="str">
        <f>'Bill 3 - Equipment Erection'!B2</f>
        <v>NATIONAL TRANSMISION COMPANY SOUTH AFRICA</v>
      </c>
      <c r="C2" s="414"/>
      <c r="D2" s="415"/>
      <c r="E2" s="415"/>
      <c r="F2" s="415"/>
      <c r="G2" s="416"/>
      <c r="H2" s="301"/>
      <c r="I2" s="301"/>
    </row>
    <row r="3" spans="2:13" ht="12.75" customHeight="1">
      <c r="B3" s="205" t="s">
        <v>274</v>
      </c>
      <c r="C3" s="417"/>
      <c r="D3" s="415"/>
      <c r="E3" s="415"/>
      <c r="F3" s="415"/>
      <c r="G3" s="416"/>
      <c r="H3" s="301"/>
      <c r="I3" s="301"/>
    </row>
    <row r="4" spans="2:13" ht="12.75"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421"/>
      <c r="C7" s="308"/>
      <c r="D7" s="308"/>
      <c r="E7" s="308"/>
      <c r="F7" s="422"/>
      <c r="G7" s="423"/>
      <c r="K7" s="312"/>
      <c r="M7" s="312"/>
    </row>
    <row r="8" spans="2:13">
      <c r="B8" s="421"/>
      <c r="C8" s="308"/>
      <c r="D8" s="308"/>
      <c r="E8" s="308"/>
      <c r="F8" s="422"/>
      <c r="G8" s="423"/>
      <c r="K8" s="312"/>
      <c r="M8" s="312"/>
    </row>
    <row r="9" spans="2:13" ht="18">
      <c r="B9" s="424"/>
      <c r="C9" s="425" t="s">
        <v>244</v>
      </c>
      <c r="D9" s="426"/>
      <c r="E9" s="427"/>
      <c r="F9" s="317"/>
      <c r="G9" s="428"/>
      <c r="K9" s="312"/>
      <c r="M9" s="312"/>
    </row>
    <row r="10" spans="2:13">
      <c r="B10" s="429"/>
      <c r="C10" s="430"/>
      <c r="D10" s="431"/>
      <c r="E10" s="319"/>
      <c r="F10" s="432"/>
      <c r="G10" s="433"/>
    </row>
    <row r="11" spans="2:13" ht="51">
      <c r="B11" s="434"/>
      <c r="C11" s="435" t="s">
        <v>179</v>
      </c>
      <c r="D11" s="431"/>
      <c r="E11" s="510"/>
      <c r="F11" s="432"/>
      <c r="G11" s="433"/>
    </row>
    <row r="12" spans="2:13">
      <c r="B12" s="455"/>
      <c r="C12" s="446"/>
      <c r="D12" s="349"/>
      <c r="E12" s="350"/>
      <c r="F12" s="443"/>
      <c r="G12" s="447"/>
    </row>
    <row r="13" spans="2:13" ht="15.75">
      <c r="B13" s="511"/>
      <c r="C13" s="512" t="s">
        <v>80</v>
      </c>
      <c r="D13" s="513"/>
      <c r="E13" s="514"/>
      <c r="F13" s="515"/>
      <c r="G13" s="68"/>
    </row>
    <row r="14" spans="2:13" ht="14.25">
      <c r="B14" s="516"/>
      <c r="C14" s="517"/>
      <c r="D14" s="513"/>
      <c r="E14" s="514"/>
      <c r="F14" s="515"/>
      <c r="G14" s="68"/>
    </row>
    <row r="15" spans="2:13" ht="63" customHeight="1">
      <c r="B15" s="434"/>
      <c r="C15" s="518" t="s">
        <v>239</v>
      </c>
      <c r="D15" s="442"/>
      <c r="E15" s="351"/>
      <c r="F15" s="443"/>
      <c r="G15" s="433"/>
    </row>
    <row r="16" spans="2:13">
      <c r="B16" s="519"/>
      <c r="C16" s="74"/>
      <c r="D16" s="520"/>
      <c r="E16" s="72"/>
      <c r="F16" s="521"/>
      <c r="G16" s="71"/>
    </row>
    <row r="17" spans="2:7">
      <c r="B17" s="522" t="s">
        <v>10</v>
      </c>
      <c r="C17" s="121" t="s">
        <v>396</v>
      </c>
      <c r="D17" s="523" t="s">
        <v>8</v>
      </c>
      <c r="E17" s="136">
        <v>100</v>
      </c>
      <c r="F17" s="76"/>
      <c r="G17" s="77">
        <f t="shared" ref="G17:G29" si="0">E17*F17</f>
        <v>0</v>
      </c>
    </row>
    <row r="18" spans="2:7">
      <c r="B18" s="522"/>
      <c r="C18" s="122"/>
      <c r="D18" s="524"/>
      <c r="E18" s="137"/>
      <c r="F18" s="76"/>
      <c r="G18" s="77"/>
    </row>
    <row r="19" spans="2:7">
      <c r="B19" s="522">
        <f>1+B17</f>
        <v>2</v>
      </c>
      <c r="C19" s="121" t="s">
        <v>240</v>
      </c>
      <c r="D19" s="523" t="s">
        <v>8</v>
      </c>
      <c r="E19" s="138">
        <v>500</v>
      </c>
      <c r="F19" s="70"/>
      <c r="G19" s="71">
        <f t="shared" ref="G19" si="1">E19*F19</f>
        <v>0</v>
      </c>
    </row>
    <row r="20" spans="2:7">
      <c r="B20" s="522"/>
      <c r="C20" s="117"/>
      <c r="D20" s="524"/>
      <c r="E20" s="139"/>
      <c r="F20" s="70"/>
      <c r="G20" s="71"/>
    </row>
    <row r="21" spans="2:7" ht="25.5">
      <c r="B21" s="522">
        <f>1+B19</f>
        <v>3</v>
      </c>
      <c r="C21" s="525" t="s">
        <v>242</v>
      </c>
      <c r="D21" s="523" t="s">
        <v>11</v>
      </c>
      <c r="E21" s="136">
        <v>3200</v>
      </c>
      <c r="F21" s="76"/>
      <c r="G21" s="77">
        <f t="shared" si="0"/>
        <v>0</v>
      </c>
    </row>
    <row r="22" spans="2:7">
      <c r="B22" s="522"/>
      <c r="C22" s="525"/>
      <c r="D22" s="524"/>
      <c r="E22" s="137"/>
      <c r="F22" s="76"/>
      <c r="G22" s="77"/>
    </row>
    <row r="23" spans="2:7">
      <c r="B23" s="522">
        <f>1+B21</f>
        <v>4</v>
      </c>
      <c r="C23" s="121" t="s">
        <v>404</v>
      </c>
      <c r="D23" s="523" t="s">
        <v>11</v>
      </c>
      <c r="E23" s="138">
        <v>1530</v>
      </c>
      <c r="F23" s="70"/>
      <c r="G23" s="71">
        <f t="shared" si="0"/>
        <v>0</v>
      </c>
    </row>
    <row r="24" spans="2:7">
      <c r="B24" s="522"/>
      <c r="C24" s="122"/>
      <c r="D24" s="524"/>
      <c r="E24" s="139"/>
      <c r="F24" s="70"/>
      <c r="G24" s="71"/>
    </row>
    <row r="25" spans="2:7">
      <c r="B25" s="522">
        <f>1+B23</f>
        <v>5</v>
      </c>
      <c r="C25" s="121" t="s">
        <v>405</v>
      </c>
      <c r="D25" s="523" t="s">
        <v>11</v>
      </c>
      <c r="E25" s="140" t="s">
        <v>243</v>
      </c>
      <c r="F25" s="70"/>
      <c r="G25" s="71">
        <f t="shared" si="0"/>
        <v>0</v>
      </c>
    </row>
    <row r="26" spans="2:7">
      <c r="B26" s="522"/>
      <c r="C26" s="122"/>
      <c r="D26" s="524"/>
      <c r="E26" s="141"/>
      <c r="F26" s="70"/>
      <c r="G26" s="71"/>
    </row>
    <row r="27" spans="2:7" ht="25.5">
      <c r="B27" s="522">
        <f>1+B25</f>
        <v>6</v>
      </c>
      <c r="C27" s="123" t="s">
        <v>364</v>
      </c>
      <c r="D27" s="523" t="s">
        <v>11</v>
      </c>
      <c r="E27" s="142">
        <v>1800</v>
      </c>
      <c r="F27" s="76"/>
      <c r="G27" s="77">
        <f t="shared" si="0"/>
        <v>0</v>
      </c>
    </row>
    <row r="28" spans="2:7">
      <c r="B28" s="522"/>
      <c r="C28" s="124"/>
      <c r="D28" s="524"/>
      <c r="E28" s="143"/>
      <c r="F28" s="76"/>
      <c r="G28" s="77"/>
    </row>
    <row r="29" spans="2:7">
      <c r="B29" s="522">
        <f>1+B27</f>
        <v>7</v>
      </c>
      <c r="C29" s="121" t="s">
        <v>241</v>
      </c>
      <c r="D29" s="523" t="s">
        <v>11</v>
      </c>
      <c r="E29" s="138">
        <v>200</v>
      </c>
      <c r="F29" s="70"/>
      <c r="G29" s="71">
        <f t="shared" si="0"/>
        <v>0</v>
      </c>
    </row>
    <row r="30" spans="2:7">
      <c r="B30" s="522"/>
      <c r="C30" s="117"/>
      <c r="D30" s="524"/>
      <c r="E30" s="139"/>
      <c r="F30" s="70"/>
      <c r="G30" s="71"/>
    </row>
    <row r="31" spans="2:7">
      <c r="B31" s="470"/>
      <c r="C31" s="342"/>
      <c r="D31" s="498"/>
      <c r="E31" s="526"/>
      <c r="F31" s="83"/>
      <c r="G31" s="447"/>
    </row>
    <row r="32" spans="2:7" ht="15.75">
      <c r="B32" s="511"/>
      <c r="C32" s="512" t="s">
        <v>245</v>
      </c>
      <c r="D32" s="513"/>
      <c r="E32" s="527"/>
      <c r="F32" s="67"/>
      <c r="G32" s="68"/>
    </row>
    <row r="33" spans="2:7" ht="14.25">
      <c r="B33" s="516"/>
      <c r="C33" s="517"/>
      <c r="D33" s="513"/>
      <c r="E33" s="527"/>
      <c r="F33" s="67"/>
      <c r="G33" s="68"/>
    </row>
    <row r="34" spans="2:7">
      <c r="B34" s="519"/>
      <c r="C34" s="74"/>
      <c r="D34" s="520"/>
      <c r="E34" s="144"/>
      <c r="F34" s="73"/>
      <c r="G34" s="71"/>
    </row>
    <row r="35" spans="2:7">
      <c r="B35" s="522">
        <f>1+B29</f>
        <v>8</v>
      </c>
      <c r="C35" s="118" t="s">
        <v>315</v>
      </c>
      <c r="D35" s="523" t="s">
        <v>117</v>
      </c>
      <c r="E35" s="138">
        <v>1550</v>
      </c>
      <c r="F35" s="76"/>
      <c r="G35" s="77">
        <f t="shared" ref="G35:G47" si="2">E35*F35</f>
        <v>0</v>
      </c>
    </row>
    <row r="36" spans="2:7">
      <c r="B36" s="522"/>
      <c r="C36" s="118"/>
      <c r="D36" s="524"/>
      <c r="E36" s="137"/>
      <c r="F36" s="76"/>
      <c r="G36" s="77"/>
    </row>
    <row r="37" spans="2:7">
      <c r="B37" s="522">
        <f>1+B35</f>
        <v>9</v>
      </c>
      <c r="C37" s="119" t="s">
        <v>316</v>
      </c>
      <c r="D37" s="523" t="s">
        <v>7</v>
      </c>
      <c r="E37" s="138">
        <v>60000</v>
      </c>
      <c r="F37" s="70"/>
      <c r="G37" s="71">
        <f t="shared" si="2"/>
        <v>0</v>
      </c>
    </row>
    <row r="38" spans="2:7">
      <c r="B38" s="522"/>
      <c r="C38" s="119"/>
      <c r="D38" s="524"/>
      <c r="E38" s="139"/>
      <c r="F38" s="70"/>
      <c r="G38" s="71"/>
    </row>
    <row r="39" spans="2:7">
      <c r="B39" s="522">
        <f>1+B37</f>
        <v>10</v>
      </c>
      <c r="C39" s="119" t="s">
        <v>317</v>
      </c>
      <c r="D39" s="523" t="s">
        <v>7</v>
      </c>
      <c r="E39" s="136">
        <v>60000</v>
      </c>
      <c r="F39" s="76"/>
      <c r="G39" s="77">
        <f t="shared" si="2"/>
        <v>0</v>
      </c>
    </row>
    <row r="40" spans="2:7">
      <c r="B40" s="522"/>
      <c r="C40" s="119"/>
      <c r="D40" s="524"/>
      <c r="E40" s="137"/>
      <c r="F40" s="76"/>
      <c r="G40" s="77"/>
    </row>
    <row r="41" spans="2:7">
      <c r="B41" s="522">
        <f>1+B39</f>
        <v>11</v>
      </c>
      <c r="C41" s="118" t="s">
        <v>318</v>
      </c>
      <c r="D41" s="523" t="s">
        <v>7</v>
      </c>
      <c r="E41" s="138">
        <v>2000</v>
      </c>
      <c r="F41" s="70"/>
      <c r="G41" s="71">
        <f t="shared" si="2"/>
        <v>0</v>
      </c>
    </row>
    <row r="42" spans="2:7">
      <c r="B42" s="522"/>
      <c r="C42" s="118"/>
      <c r="D42" s="524"/>
      <c r="E42" s="139"/>
      <c r="F42" s="70"/>
      <c r="G42" s="71"/>
    </row>
    <row r="43" spans="2:7">
      <c r="B43" s="522">
        <f>1+B41</f>
        <v>12</v>
      </c>
      <c r="C43" s="119" t="s">
        <v>319</v>
      </c>
      <c r="D43" s="523" t="s">
        <v>11</v>
      </c>
      <c r="E43" s="140">
        <v>18000</v>
      </c>
      <c r="F43" s="70"/>
      <c r="G43" s="71">
        <f t="shared" si="2"/>
        <v>0</v>
      </c>
    </row>
    <row r="44" spans="2:7">
      <c r="B44" s="522"/>
      <c r="C44" s="119"/>
      <c r="D44" s="524"/>
      <c r="E44" s="141"/>
      <c r="F44" s="70"/>
      <c r="G44" s="71"/>
    </row>
    <row r="45" spans="2:7">
      <c r="B45" s="522">
        <f>1+B43</f>
        <v>13</v>
      </c>
      <c r="C45" s="119" t="s">
        <v>408</v>
      </c>
      <c r="D45" s="523" t="s">
        <v>8</v>
      </c>
      <c r="E45" s="142" t="s">
        <v>125</v>
      </c>
      <c r="F45" s="70"/>
      <c r="G45" s="77">
        <f t="shared" si="2"/>
        <v>0</v>
      </c>
    </row>
    <row r="46" spans="2:7">
      <c r="B46" s="522"/>
      <c r="C46" s="528"/>
      <c r="D46" s="524"/>
      <c r="E46" s="143"/>
      <c r="F46" s="70"/>
      <c r="G46" s="77"/>
    </row>
    <row r="47" spans="2:7">
      <c r="B47" s="522">
        <f>1+B45</f>
        <v>14</v>
      </c>
      <c r="C47" s="119" t="s">
        <v>409</v>
      </c>
      <c r="D47" s="523" t="s">
        <v>8</v>
      </c>
      <c r="E47" s="138" t="s">
        <v>125</v>
      </c>
      <c r="F47" s="70"/>
      <c r="G47" s="71">
        <f t="shared" si="2"/>
        <v>0</v>
      </c>
    </row>
    <row r="48" spans="2:7">
      <c r="B48" s="249"/>
      <c r="C48" s="529"/>
      <c r="D48" s="492"/>
      <c r="E48" s="530"/>
      <c r="F48" s="493"/>
      <c r="G48" s="447"/>
    </row>
    <row r="49" spans="1:9">
      <c r="B49" s="249"/>
      <c r="C49" s="531"/>
      <c r="D49" s="492"/>
      <c r="E49" s="530"/>
      <c r="F49" s="493"/>
      <c r="G49" s="447"/>
    </row>
    <row r="50" spans="1:9" s="390" customFormat="1" ht="15" customHeight="1" thickBot="1">
      <c r="A50" s="382"/>
      <c r="B50" s="504"/>
      <c r="C50" s="505" t="s">
        <v>9</v>
      </c>
      <c r="D50" s="506"/>
      <c r="E50" s="507"/>
      <c r="F50" s="508"/>
      <c r="G50" s="509">
        <f>SUM(G17:G47)</f>
        <v>0</v>
      </c>
      <c r="H50" s="389"/>
    </row>
    <row r="51" spans="1:9" ht="15" customHeight="1">
      <c r="B51" s="391"/>
      <c r="C51" s="392"/>
      <c r="D51" s="393"/>
      <c r="E51" s="394"/>
      <c r="F51" s="395"/>
      <c r="G51" s="396"/>
      <c r="H51" s="397"/>
    </row>
    <row r="52" spans="1:9" ht="12" customHeight="1">
      <c r="B52" s="398"/>
      <c r="C52" s="399"/>
      <c r="D52" s="400"/>
      <c r="E52" s="394"/>
      <c r="F52" s="401"/>
      <c r="G52" s="402"/>
    </row>
    <row r="53" spans="1:9">
      <c r="B53" s="391"/>
      <c r="C53" s="200"/>
      <c r="D53" s="200"/>
      <c r="E53" s="394"/>
      <c r="F53" s="401"/>
      <c r="G53" s="403"/>
    </row>
    <row r="54" spans="1:9">
      <c r="B54" s="391"/>
      <c r="C54" s="200"/>
      <c r="D54" s="200"/>
      <c r="E54" s="394"/>
      <c r="F54" s="401"/>
      <c r="G54" s="403"/>
    </row>
    <row r="55" spans="1:9">
      <c r="B55" s="391"/>
      <c r="C55" s="391"/>
      <c r="D55" s="391"/>
      <c r="E55" s="391"/>
      <c r="F55" s="404"/>
      <c r="G55" s="391"/>
    </row>
    <row r="56" spans="1:9">
      <c r="B56" s="391"/>
      <c r="C56" s="200"/>
      <c r="D56" s="200"/>
      <c r="E56" s="394"/>
      <c r="F56" s="401"/>
      <c r="G56" s="403"/>
    </row>
    <row r="57" spans="1:9" s="204" customFormat="1">
      <c r="B57" s="391"/>
      <c r="C57" s="200"/>
      <c r="D57" s="200"/>
      <c r="E57" s="394"/>
      <c r="F57" s="401"/>
      <c r="G57" s="403"/>
      <c r="I57" s="170"/>
    </row>
    <row r="58" spans="1:9" s="204" customFormat="1">
      <c r="B58" s="391"/>
      <c r="C58" s="200"/>
      <c r="D58" s="200"/>
      <c r="E58" s="394"/>
      <c r="F58" s="401"/>
      <c r="G58" s="403"/>
      <c r="I58" s="170"/>
    </row>
    <row r="59" spans="1:9" s="204" customFormat="1">
      <c r="B59" s="391"/>
      <c r="C59" s="200"/>
      <c r="D59" s="200"/>
      <c r="E59" s="394"/>
      <c r="F59" s="401"/>
      <c r="G59" s="403"/>
      <c r="I59" s="170"/>
    </row>
    <row r="60" spans="1:9" s="204" customFormat="1">
      <c r="B60" s="391"/>
      <c r="C60" s="200"/>
      <c r="D60" s="200"/>
      <c r="E60" s="394"/>
      <c r="F60" s="401"/>
      <c r="G60" s="403"/>
      <c r="I60" s="170"/>
    </row>
    <row r="61" spans="1:9" s="204" customFormat="1">
      <c r="B61" s="391"/>
      <c r="C61" s="200"/>
      <c r="D61" s="200"/>
      <c r="E61" s="394"/>
      <c r="F61" s="401"/>
      <c r="G61" s="403"/>
      <c r="I61" s="170"/>
    </row>
    <row r="62" spans="1:9" s="204" customFormat="1">
      <c r="B62" s="391"/>
      <c r="C62" s="200"/>
      <c r="D62" s="200"/>
      <c r="E62" s="394"/>
      <c r="F62" s="401"/>
      <c r="G62" s="403"/>
      <c r="I62" s="170"/>
    </row>
    <row r="63" spans="1:9" s="204" customFormat="1">
      <c r="B63" s="391"/>
      <c r="C63" s="200"/>
      <c r="D63" s="200"/>
      <c r="E63" s="394"/>
      <c r="F63" s="401"/>
      <c r="G63" s="403"/>
      <c r="I63" s="170"/>
    </row>
    <row r="64" spans="1:9" s="204" customFormat="1">
      <c r="B64" s="391"/>
      <c r="C64" s="200"/>
      <c r="D64" s="200"/>
      <c r="E64" s="394"/>
      <c r="F64" s="401"/>
      <c r="G64" s="403"/>
      <c r="I64" s="170"/>
    </row>
    <row r="65" spans="2:9" s="204" customFormat="1">
      <c r="B65" s="391"/>
      <c r="C65" s="200"/>
      <c r="D65" s="200"/>
      <c r="E65" s="394"/>
      <c r="F65" s="401"/>
      <c r="G65" s="403"/>
      <c r="I65" s="170"/>
    </row>
    <row r="66" spans="2:9" s="204" customFormat="1">
      <c r="B66" s="391"/>
      <c r="C66" s="200"/>
      <c r="D66" s="200"/>
      <c r="E66" s="394"/>
      <c r="F66" s="401"/>
      <c r="G66" s="403"/>
      <c r="I66" s="170"/>
    </row>
    <row r="67" spans="2:9" s="204" customFormat="1">
      <c r="B67" s="391"/>
      <c r="C67" s="200"/>
      <c r="D67" s="200"/>
      <c r="E67" s="394"/>
      <c r="F67" s="401"/>
      <c r="G67" s="403"/>
      <c r="I67" s="170"/>
    </row>
    <row r="68" spans="2:9" s="204" customFormat="1">
      <c r="B68" s="391"/>
      <c r="C68" s="200"/>
      <c r="D68" s="200"/>
      <c r="E68" s="394"/>
      <c r="F68" s="401"/>
      <c r="G68" s="403"/>
      <c r="I68" s="170"/>
    </row>
    <row r="69" spans="2:9" s="204" customFormat="1">
      <c r="B69" s="391"/>
      <c r="C69" s="200"/>
      <c r="D69" s="200"/>
      <c r="E69" s="394"/>
      <c r="F69" s="401"/>
      <c r="G69" s="403"/>
      <c r="I69" s="170"/>
    </row>
    <row r="70" spans="2:9" s="204" customFormat="1">
      <c r="B70" s="391"/>
      <c r="C70" s="200"/>
      <c r="D70" s="200"/>
      <c r="E70" s="394"/>
      <c r="F70" s="401"/>
      <c r="G70" s="403"/>
      <c r="I70" s="170"/>
    </row>
    <row r="71" spans="2:9" s="204" customFormat="1">
      <c r="B71" s="391"/>
      <c r="C71" s="200"/>
      <c r="D71" s="200"/>
      <c r="E71" s="394"/>
      <c r="F71" s="401"/>
      <c r="G71" s="403"/>
      <c r="I71" s="170"/>
    </row>
    <row r="72" spans="2:9" s="204" customFormat="1">
      <c r="B72" s="391"/>
      <c r="C72" s="200"/>
      <c r="D72" s="200"/>
      <c r="E72" s="394"/>
      <c r="F72" s="401"/>
      <c r="G72" s="403"/>
      <c r="I72" s="170"/>
    </row>
    <row r="73" spans="2:9" s="204" customFormat="1">
      <c r="B73" s="391"/>
      <c r="C73" s="200"/>
      <c r="D73" s="200"/>
      <c r="E73" s="394"/>
      <c r="F73" s="401"/>
      <c r="G73" s="403"/>
      <c r="I73" s="170"/>
    </row>
    <row r="74" spans="2:9" s="204" customFormat="1">
      <c r="B74" s="391"/>
      <c r="C74" s="200"/>
      <c r="D74" s="200"/>
      <c r="E74" s="394"/>
      <c r="F74" s="401"/>
      <c r="G74" s="403"/>
      <c r="I74" s="170"/>
    </row>
    <row r="75" spans="2:9" s="204" customFormat="1">
      <c r="B75" s="391"/>
      <c r="C75" s="200"/>
      <c r="D75" s="200"/>
      <c r="E75" s="394"/>
      <c r="F75" s="401"/>
      <c r="G75" s="403"/>
      <c r="I75" s="170"/>
    </row>
    <row r="76" spans="2:9" s="204" customFormat="1">
      <c r="B76" s="391"/>
      <c r="C76" s="200"/>
      <c r="D76" s="200"/>
      <c r="E76" s="394"/>
      <c r="F76" s="401"/>
      <c r="G76" s="403"/>
      <c r="I76" s="170"/>
    </row>
    <row r="77" spans="2:9" s="204" customFormat="1">
      <c r="B77" s="391"/>
      <c r="C77" s="200"/>
      <c r="D77" s="200"/>
      <c r="E77" s="394"/>
      <c r="F77" s="401"/>
      <c r="G77" s="403"/>
      <c r="I77" s="170"/>
    </row>
    <row r="78" spans="2:9" s="204" customFormat="1">
      <c r="B78" s="391"/>
      <c r="C78" s="200"/>
      <c r="D78" s="200"/>
      <c r="E78" s="394"/>
      <c r="F78" s="401"/>
      <c r="G78" s="403"/>
      <c r="I78" s="170"/>
    </row>
    <row r="79" spans="2:9" s="204" customFormat="1">
      <c r="B79" s="391"/>
      <c r="C79" s="200"/>
      <c r="D79" s="200"/>
      <c r="E79" s="394"/>
      <c r="F79" s="401"/>
      <c r="G79" s="403"/>
      <c r="I79" s="170"/>
    </row>
    <row r="80" spans="2:9" s="204" customFormat="1">
      <c r="B80" s="391"/>
      <c r="C80" s="200"/>
      <c r="D80" s="200"/>
      <c r="E80" s="394"/>
      <c r="F80" s="401"/>
      <c r="G80" s="403"/>
      <c r="I80" s="170"/>
    </row>
    <row r="81" spans="2:9" s="204" customFormat="1">
      <c r="B81" s="391"/>
      <c r="C81" s="200"/>
      <c r="D81" s="200"/>
      <c r="E81" s="394"/>
      <c r="F81" s="401"/>
      <c r="G81" s="200"/>
      <c r="I81" s="170"/>
    </row>
    <row r="82" spans="2:9" s="204" customFormat="1">
      <c r="B82" s="391"/>
      <c r="C82" s="200"/>
      <c r="D82" s="200"/>
      <c r="E82" s="394"/>
      <c r="F82" s="401"/>
      <c r="G82" s="200"/>
      <c r="I82" s="170"/>
    </row>
    <row r="83" spans="2:9" s="204" customFormat="1">
      <c r="B83" s="391"/>
      <c r="C83" s="200"/>
      <c r="D83" s="200"/>
      <c r="E83" s="394"/>
      <c r="F83" s="401"/>
      <c r="G83" s="200"/>
      <c r="I83" s="170"/>
    </row>
    <row r="84" spans="2:9" s="204" customFormat="1">
      <c r="B84" s="391"/>
      <c r="C84" s="200"/>
      <c r="D84" s="200"/>
      <c r="E84" s="394"/>
      <c r="F84" s="401"/>
      <c r="G84" s="200"/>
      <c r="I84" s="170"/>
    </row>
    <row r="85" spans="2:9" s="204" customFormat="1">
      <c r="B85" s="391"/>
      <c r="C85" s="200"/>
      <c r="D85" s="200"/>
      <c r="E85" s="394"/>
      <c r="F85" s="401"/>
      <c r="G85" s="200"/>
      <c r="I85" s="170"/>
    </row>
    <row r="86" spans="2:9" s="204" customFormat="1">
      <c r="B86" s="391"/>
      <c r="C86" s="200"/>
      <c r="D86" s="200"/>
      <c r="E86" s="394"/>
      <c r="F86" s="401"/>
      <c r="G86" s="200"/>
      <c r="I86" s="170"/>
    </row>
    <row r="87" spans="2:9" s="204" customFormat="1">
      <c r="B87" s="391"/>
      <c r="C87" s="200"/>
      <c r="D87" s="200"/>
      <c r="E87" s="394"/>
      <c r="F87" s="401"/>
      <c r="G87" s="200"/>
      <c r="I87" s="170"/>
    </row>
    <row r="88" spans="2:9" s="204" customFormat="1">
      <c r="B88" s="391"/>
      <c r="C88" s="200"/>
      <c r="D88" s="200"/>
      <c r="E88" s="405"/>
      <c r="F88" s="401"/>
      <c r="G88" s="200"/>
      <c r="I88" s="170"/>
    </row>
    <row r="89" spans="2:9" s="204" customFormat="1">
      <c r="B89" s="391"/>
      <c r="C89" s="200"/>
      <c r="D89" s="200"/>
      <c r="E89" s="405"/>
      <c r="F89" s="401"/>
      <c r="G89" s="200"/>
      <c r="I89" s="170"/>
    </row>
    <row r="90" spans="2:9" s="204" customFormat="1">
      <c r="B90" s="391"/>
      <c r="C90" s="200"/>
      <c r="D90" s="200"/>
      <c r="E90" s="405"/>
      <c r="F90" s="401"/>
      <c r="G90" s="200"/>
      <c r="I90" s="170"/>
    </row>
    <row r="91" spans="2:9" s="204" customFormat="1">
      <c r="B91" s="391"/>
      <c r="C91" s="200"/>
      <c r="D91" s="200"/>
      <c r="E91" s="405"/>
      <c r="F91" s="401"/>
      <c r="G91" s="200"/>
      <c r="I91" s="170"/>
    </row>
    <row r="92" spans="2:9" s="204" customFormat="1">
      <c r="B92" s="391"/>
      <c r="C92" s="200"/>
      <c r="D92" s="200"/>
      <c r="E92" s="405"/>
      <c r="F92" s="401"/>
      <c r="G92" s="200"/>
      <c r="I92" s="170"/>
    </row>
    <row r="93" spans="2:9" s="204" customFormat="1">
      <c r="B93" s="391"/>
      <c r="C93" s="200"/>
      <c r="D93" s="200"/>
      <c r="E93" s="405"/>
      <c r="F93" s="401"/>
      <c r="G93" s="200"/>
      <c r="I93" s="170"/>
    </row>
    <row r="94" spans="2:9" s="204" customFormat="1">
      <c r="B94" s="391"/>
      <c r="C94" s="200"/>
      <c r="D94" s="200"/>
      <c r="E94" s="405"/>
      <c r="F94" s="401"/>
      <c r="G94" s="200"/>
      <c r="I94" s="170"/>
    </row>
    <row r="95" spans="2:9" s="204" customFormat="1">
      <c r="B95" s="391"/>
      <c r="C95" s="200"/>
      <c r="D95" s="200"/>
      <c r="E95" s="405"/>
      <c r="F95" s="401"/>
      <c r="G95" s="200"/>
      <c r="I95" s="170"/>
    </row>
    <row r="96" spans="2:9" s="204" customFormat="1">
      <c r="B96" s="391"/>
      <c r="C96" s="200"/>
      <c r="D96" s="200"/>
      <c r="E96" s="405"/>
      <c r="F96" s="401"/>
      <c r="G96" s="200"/>
      <c r="I96" s="170"/>
    </row>
    <row r="97" spans="2:9" s="204" customFormat="1">
      <c r="B97" s="391"/>
      <c r="C97" s="200"/>
      <c r="D97" s="200"/>
      <c r="E97" s="405"/>
      <c r="F97" s="401"/>
      <c r="G97" s="200"/>
      <c r="I97" s="170"/>
    </row>
    <row r="98" spans="2:9" s="204" customFormat="1">
      <c r="B98" s="391"/>
      <c r="C98" s="200"/>
      <c r="D98" s="200"/>
      <c r="E98" s="405"/>
      <c r="F98" s="401"/>
      <c r="G98" s="200"/>
      <c r="I98" s="170"/>
    </row>
    <row r="99" spans="2:9" s="204" customFormat="1">
      <c r="B99" s="391"/>
      <c r="C99" s="200"/>
      <c r="D99" s="200"/>
      <c r="E99" s="405"/>
      <c r="F99" s="401"/>
      <c r="G99" s="200"/>
      <c r="I99" s="170"/>
    </row>
    <row r="100" spans="2:9" s="204" customFormat="1">
      <c r="B100" s="391"/>
      <c r="C100" s="200"/>
      <c r="D100" s="200"/>
      <c r="E100" s="405"/>
      <c r="F100" s="401"/>
      <c r="G100" s="200"/>
      <c r="I100" s="170"/>
    </row>
    <row r="101" spans="2:9" s="204" customFormat="1">
      <c r="B101" s="391"/>
      <c r="C101" s="200"/>
      <c r="D101" s="200"/>
      <c r="E101" s="405"/>
      <c r="F101" s="401"/>
      <c r="G101" s="200"/>
      <c r="I101" s="170"/>
    </row>
    <row r="102" spans="2:9" s="204" customFormat="1">
      <c r="B102" s="391"/>
      <c r="C102" s="200"/>
      <c r="D102" s="200"/>
      <c r="E102" s="405"/>
      <c r="F102" s="401"/>
      <c r="G102" s="200"/>
      <c r="I102" s="170"/>
    </row>
    <row r="103" spans="2:9" s="204" customFormat="1">
      <c r="B103" s="391"/>
      <c r="C103" s="200"/>
      <c r="D103" s="200"/>
      <c r="E103" s="405"/>
      <c r="F103" s="401"/>
      <c r="G103" s="200"/>
      <c r="I103" s="170"/>
    </row>
    <row r="104" spans="2:9" s="204" customFormat="1">
      <c r="B104" s="391"/>
      <c r="C104" s="200"/>
      <c r="D104" s="200"/>
      <c r="E104" s="405"/>
      <c r="F104" s="401"/>
      <c r="G104" s="200"/>
      <c r="I104" s="170"/>
    </row>
    <row r="105" spans="2:9" s="204" customFormat="1">
      <c r="B105" s="391"/>
      <c r="C105" s="200"/>
      <c r="D105" s="200"/>
      <c r="E105" s="405"/>
      <c r="F105" s="401"/>
      <c r="G105" s="200"/>
      <c r="I105" s="170"/>
    </row>
    <row r="106" spans="2:9" s="204" customFormat="1">
      <c r="B106" s="391"/>
      <c r="C106" s="200"/>
      <c r="D106" s="200"/>
      <c r="E106" s="405"/>
      <c r="F106" s="401"/>
      <c r="G106" s="200"/>
      <c r="I106" s="170"/>
    </row>
    <row r="107" spans="2:9" s="204" customFormat="1">
      <c r="B107" s="391"/>
      <c r="C107" s="200"/>
      <c r="D107" s="200"/>
      <c r="E107" s="405"/>
      <c r="F107" s="401"/>
      <c r="G107" s="200"/>
      <c r="I107" s="170"/>
    </row>
    <row r="108" spans="2:9" s="204" customFormat="1">
      <c r="B108" s="391"/>
      <c r="C108" s="200"/>
      <c r="D108" s="200"/>
      <c r="E108" s="405"/>
      <c r="F108" s="401"/>
      <c r="G108" s="200"/>
      <c r="I108" s="170"/>
    </row>
    <row r="109" spans="2:9" s="204" customFormat="1">
      <c r="B109" s="391"/>
      <c r="C109" s="200"/>
      <c r="D109" s="200"/>
      <c r="E109" s="405"/>
      <c r="F109" s="401"/>
      <c r="G109" s="200"/>
      <c r="I109" s="170"/>
    </row>
    <row r="110" spans="2:9" s="204" customFormat="1">
      <c r="B110" s="391"/>
      <c r="C110" s="200"/>
      <c r="D110" s="200"/>
      <c r="E110" s="405"/>
      <c r="F110" s="401"/>
      <c r="G110" s="200"/>
      <c r="I110" s="170"/>
    </row>
    <row r="111" spans="2:9" s="204" customFormat="1">
      <c r="B111" s="391"/>
      <c r="C111" s="200"/>
      <c r="D111" s="200"/>
      <c r="E111" s="405"/>
      <c r="F111" s="401"/>
      <c r="G111" s="200"/>
      <c r="I111" s="170"/>
    </row>
    <row r="112" spans="2:9" s="204" customFormat="1">
      <c r="B112" s="391"/>
      <c r="C112" s="200"/>
      <c r="D112" s="200"/>
      <c r="E112" s="405"/>
      <c r="F112" s="401"/>
      <c r="G112" s="200"/>
      <c r="I112" s="170"/>
    </row>
    <row r="113" spans="2:9" s="204" customFormat="1">
      <c r="B113" s="391"/>
      <c r="C113" s="200"/>
      <c r="D113" s="200"/>
      <c r="E113" s="405"/>
      <c r="F113" s="401"/>
      <c r="G113" s="200"/>
      <c r="I113" s="170"/>
    </row>
    <row r="114" spans="2:9" s="204" customFormat="1">
      <c r="B114" s="391"/>
      <c r="C114" s="200"/>
      <c r="D114" s="200"/>
      <c r="E114" s="405"/>
      <c r="F114" s="401"/>
      <c r="G114" s="200"/>
      <c r="I114" s="170"/>
    </row>
    <row r="115" spans="2:9" s="204" customFormat="1">
      <c r="B115" s="391"/>
      <c r="C115" s="200"/>
      <c r="D115" s="200"/>
      <c r="E115" s="405"/>
      <c r="F115" s="401"/>
      <c r="G115" s="200"/>
      <c r="I115" s="170"/>
    </row>
    <row r="116" spans="2:9" s="204" customFormat="1">
      <c r="B116" s="391"/>
      <c r="C116" s="200"/>
      <c r="D116" s="200"/>
      <c r="E116" s="405"/>
      <c r="F116" s="401"/>
      <c r="G116" s="200"/>
      <c r="I116" s="170"/>
    </row>
    <row r="117" spans="2:9" s="204" customFormat="1">
      <c r="B117" s="391"/>
      <c r="C117" s="200"/>
      <c r="D117" s="200"/>
      <c r="E117" s="405"/>
      <c r="F117" s="401"/>
      <c r="G117" s="200"/>
      <c r="I117" s="170"/>
    </row>
    <row r="118" spans="2:9" s="204" customFormat="1">
      <c r="B118" s="391"/>
      <c r="C118" s="200"/>
      <c r="D118" s="200"/>
      <c r="E118" s="405"/>
      <c r="F118" s="401"/>
      <c r="G118" s="200"/>
      <c r="I118" s="170"/>
    </row>
    <row r="119" spans="2:9" s="204" customFormat="1">
      <c r="B119" s="391"/>
      <c r="C119" s="200"/>
      <c r="D119" s="200"/>
      <c r="E119" s="405"/>
      <c r="F119" s="401"/>
      <c r="G119" s="200"/>
      <c r="I119" s="170"/>
    </row>
    <row r="120" spans="2:9" s="204" customFormat="1">
      <c r="B120" s="391"/>
      <c r="C120" s="200"/>
      <c r="D120" s="200"/>
      <c r="E120" s="405"/>
      <c r="F120" s="401"/>
      <c r="G120" s="200"/>
      <c r="I120" s="170"/>
    </row>
    <row r="121" spans="2:9" s="204" customFormat="1">
      <c r="B121" s="391"/>
      <c r="C121" s="200"/>
      <c r="D121" s="200"/>
      <c r="E121" s="405"/>
      <c r="F121" s="401"/>
      <c r="G121" s="200"/>
      <c r="I121" s="170"/>
    </row>
    <row r="122" spans="2:9" s="204" customFormat="1">
      <c r="B122" s="391"/>
      <c r="C122" s="200"/>
      <c r="D122" s="200"/>
      <c r="E122" s="405"/>
      <c r="F122" s="401"/>
      <c r="G122" s="200"/>
      <c r="I122" s="170"/>
    </row>
    <row r="123" spans="2:9" s="204" customFormat="1">
      <c r="B123" s="391"/>
      <c r="C123" s="200"/>
      <c r="D123" s="200"/>
      <c r="E123" s="405"/>
      <c r="F123" s="401"/>
      <c r="G123" s="200"/>
      <c r="I123" s="170"/>
    </row>
    <row r="124" spans="2:9" s="204" customFormat="1">
      <c r="B124" s="391"/>
      <c r="C124" s="200"/>
      <c r="D124" s="200"/>
      <c r="E124" s="405"/>
      <c r="F124" s="401"/>
      <c r="G124" s="200"/>
      <c r="I124" s="170"/>
    </row>
    <row r="125" spans="2:9" s="204" customFormat="1">
      <c r="B125" s="391"/>
      <c r="C125" s="200"/>
      <c r="D125" s="200"/>
      <c r="E125" s="405"/>
      <c r="F125" s="401"/>
      <c r="G125" s="200"/>
      <c r="I125" s="170"/>
    </row>
    <row r="126" spans="2:9" s="204" customFormat="1">
      <c r="B126" s="391"/>
      <c r="C126" s="200"/>
      <c r="D126" s="200"/>
      <c r="E126" s="405"/>
      <c r="F126" s="401"/>
      <c r="G126" s="200"/>
      <c r="I126" s="170"/>
    </row>
    <row r="127" spans="2:9" s="204" customFormat="1">
      <c r="B127" s="391"/>
      <c r="C127" s="200"/>
      <c r="D127" s="200"/>
      <c r="E127" s="405"/>
      <c r="F127" s="401"/>
      <c r="G127" s="200"/>
      <c r="I127" s="170"/>
    </row>
    <row r="128" spans="2:9" s="204" customFormat="1">
      <c r="B128" s="391"/>
      <c r="C128" s="200"/>
      <c r="D128" s="200"/>
      <c r="E128" s="405"/>
      <c r="F128" s="401"/>
      <c r="G128" s="200"/>
      <c r="I128" s="170"/>
    </row>
    <row r="129" spans="2:9" s="204" customFormat="1">
      <c r="B129" s="391"/>
      <c r="C129" s="200"/>
      <c r="D129" s="200"/>
      <c r="E129" s="405"/>
      <c r="F129" s="401"/>
      <c r="G129" s="200"/>
      <c r="I129" s="170"/>
    </row>
    <row r="130" spans="2:9" s="204" customFormat="1">
      <c r="B130" s="391"/>
      <c r="C130" s="200"/>
      <c r="D130" s="200"/>
      <c r="E130" s="405"/>
      <c r="F130" s="401"/>
      <c r="G130" s="200"/>
      <c r="I130" s="170"/>
    </row>
    <row r="131" spans="2:9" s="204" customFormat="1">
      <c r="B131" s="391"/>
      <c r="C131" s="200"/>
      <c r="D131" s="200"/>
      <c r="E131" s="405"/>
      <c r="F131" s="401"/>
      <c r="G131" s="200"/>
      <c r="I131" s="170"/>
    </row>
    <row r="132" spans="2:9" s="204" customFormat="1">
      <c r="B132" s="391"/>
      <c r="C132" s="200"/>
      <c r="D132" s="200"/>
      <c r="E132" s="405"/>
      <c r="F132" s="401"/>
      <c r="G132" s="200"/>
      <c r="I132" s="170"/>
    </row>
    <row r="133" spans="2:9" s="204" customFormat="1">
      <c r="B133" s="391"/>
      <c r="C133" s="200"/>
      <c r="D133" s="200"/>
      <c r="E133" s="405"/>
      <c r="F133" s="401"/>
      <c r="G133" s="200"/>
      <c r="I133" s="170"/>
    </row>
    <row r="134" spans="2:9" s="204" customFormat="1">
      <c r="B134" s="391"/>
      <c r="C134" s="200"/>
      <c r="D134" s="200"/>
      <c r="E134" s="405"/>
      <c r="F134" s="401"/>
      <c r="G134" s="200"/>
      <c r="I134" s="170"/>
    </row>
    <row r="135" spans="2:9" s="204" customFormat="1">
      <c r="B135" s="391"/>
      <c r="C135" s="200"/>
      <c r="D135" s="200"/>
      <c r="E135" s="405"/>
      <c r="F135" s="401"/>
      <c r="G135" s="200"/>
      <c r="I135" s="170"/>
    </row>
    <row r="136" spans="2:9" s="204" customFormat="1">
      <c r="B136" s="200"/>
      <c r="C136" s="200"/>
      <c r="D136" s="200"/>
      <c r="E136" s="405"/>
      <c r="F136" s="401"/>
      <c r="G136" s="200"/>
      <c r="I136" s="170"/>
    </row>
    <row r="137" spans="2:9" s="204" customFormat="1">
      <c r="B137" s="200"/>
      <c r="C137" s="200"/>
      <c r="D137" s="200"/>
      <c r="E137" s="405"/>
      <c r="F137" s="401"/>
      <c r="G137" s="200"/>
      <c r="I137" s="170"/>
    </row>
    <row r="138" spans="2:9" s="204" customFormat="1">
      <c r="B138" s="200"/>
      <c r="C138" s="200"/>
      <c r="D138" s="200"/>
      <c r="E138" s="405"/>
      <c r="F138" s="401"/>
      <c r="G138" s="200"/>
      <c r="I138" s="170"/>
    </row>
    <row r="139" spans="2:9" s="204" customFormat="1">
      <c r="B139" s="200"/>
      <c r="C139" s="200"/>
      <c r="D139" s="200"/>
      <c r="E139" s="405"/>
      <c r="F139" s="401"/>
      <c r="G139" s="200"/>
      <c r="I139" s="170"/>
    </row>
    <row r="140" spans="2:9" s="204" customFormat="1">
      <c r="B140" s="200"/>
      <c r="C140" s="200"/>
      <c r="D140" s="200"/>
      <c r="E140" s="405"/>
      <c r="F140" s="401"/>
      <c r="G140" s="200"/>
      <c r="I140" s="170"/>
    </row>
    <row r="141" spans="2:9" s="204" customFormat="1">
      <c r="B141" s="200"/>
      <c r="C141" s="200"/>
      <c r="D141" s="200"/>
      <c r="E141" s="405"/>
      <c r="F141" s="401"/>
      <c r="G141" s="200"/>
      <c r="I141" s="170"/>
    </row>
    <row r="142" spans="2:9" s="204" customFormat="1">
      <c r="B142" s="200"/>
      <c r="C142" s="200"/>
      <c r="D142" s="200"/>
      <c r="E142" s="405"/>
      <c r="F142" s="242"/>
      <c r="G142" s="200"/>
      <c r="I142" s="170"/>
    </row>
    <row r="143" spans="2:9" s="204" customFormat="1">
      <c r="B143" s="200"/>
      <c r="C143" s="200"/>
      <c r="D143" s="200"/>
      <c r="E143" s="405"/>
      <c r="F143" s="242"/>
      <c r="G143" s="200"/>
      <c r="I143" s="170"/>
    </row>
    <row r="144" spans="2:9" s="204" customFormat="1">
      <c r="B144" s="200"/>
      <c r="C144" s="200"/>
      <c r="D144" s="200"/>
      <c r="E144" s="405"/>
      <c r="F144" s="242"/>
      <c r="G144" s="200"/>
      <c r="I144" s="170"/>
    </row>
    <row r="145" spans="2:9" s="204" customFormat="1">
      <c r="B145" s="200"/>
      <c r="C145" s="200"/>
      <c r="D145" s="200"/>
      <c r="E145" s="405"/>
      <c r="F145" s="242"/>
      <c r="G145" s="200"/>
      <c r="I145" s="170"/>
    </row>
    <row r="146" spans="2:9" s="204" customFormat="1">
      <c r="B146" s="200"/>
      <c r="C146" s="200"/>
      <c r="D146" s="200"/>
      <c r="E146" s="405"/>
      <c r="F146" s="242"/>
      <c r="G146" s="200"/>
      <c r="I146" s="170"/>
    </row>
    <row r="147" spans="2:9" s="204" customFormat="1">
      <c r="B147" s="200"/>
      <c r="C147" s="200"/>
      <c r="D147" s="200"/>
      <c r="E147" s="405"/>
      <c r="F147" s="242"/>
      <c r="G147" s="200"/>
      <c r="I147" s="170"/>
    </row>
    <row r="148" spans="2:9" s="204" customFormat="1">
      <c r="B148" s="200"/>
      <c r="C148" s="200"/>
      <c r="D148" s="200"/>
      <c r="E148" s="405"/>
      <c r="F148" s="242"/>
      <c r="G148" s="200"/>
      <c r="I148" s="170"/>
    </row>
    <row r="149" spans="2:9" s="204" customFormat="1">
      <c r="B149" s="200"/>
      <c r="C149" s="200"/>
      <c r="D149" s="200"/>
      <c r="E149" s="405"/>
      <c r="F149" s="242"/>
      <c r="G149" s="200"/>
      <c r="I149" s="170"/>
    </row>
    <row r="150" spans="2:9" s="204" customFormat="1">
      <c r="B150" s="200"/>
      <c r="C150" s="200"/>
      <c r="D150" s="200"/>
      <c r="E150" s="405"/>
      <c r="F150" s="242"/>
      <c r="G150" s="200"/>
      <c r="I150" s="170"/>
    </row>
    <row r="151" spans="2:9" s="204" customFormat="1">
      <c r="B151" s="200"/>
      <c r="C151" s="200"/>
      <c r="D151" s="200"/>
      <c r="E151" s="405"/>
      <c r="F151" s="242"/>
      <c r="G151" s="200"/>
      <c r="I151" s="170"/>
    </row>
    <row r="152" spans="2:9" s="204" customFormat="1">
      <c r="B152" s="200"/>
      <c r="C152" s="200"/>
      <c r="D152" s="200"/>
      <c r="E152" s="405"/>
      <c r="F152" s="242"/>
      <c r="G152" s="200"/>
      <c r="I152" s="170"/>
    </row>
    <row r="153" spans="2:9" s="204" customFormat="1">
      <c r="B153" s="200"/>
      <c r="C153" s="200"/>
      <c r="D153" s="200"/>
      <c r="E153" s="405"/>
      <c r="F153" s="242"/>
      <c r="G153" s="200"/>
      <c r="I153" s="170"/>
    </row>
    <row r="154" spans="2:9" s="204" customFormat="1">
      <c r="B154" s="200"/>
      <c r="C154" s="200"/>
      <c r="D154" s="200"/>
      <c r="E154" s="405"/>
      <c r="F154" s="406"/>
      <c r="G154" s="200"/>
      <c r="I154" s="170"/>
    </row>
    <row r="155" spans="2:9" s="204" customFormat="1">
      <c r="B155" s="200"/>
      <c r="C155" s="200"/>
      <c r="D155" s="200"/>
      <c r="E155" s="405"/>
      <c r="F155" s="406"/>
      <c r="G155" s="200"/>
      <c r="I155" s="170"/>
    </row>
    <row r="156" spans="2:9" s="204" customFormat="1">
      <c r="B156" s="200"/>
      <c r="C156" s="200"/>
      <c r="D156" s="200"/>
      <c r="E156" s="405"/>
      <c r="F156" s="406"/>
      <c r="G156" s="200"/>
      <c r="I156" s="170"/>
    </row>
    <row r="157" spans="2:9" s="204" customFormat="1">
      <c r="B157" s="200"/>
      <c r="C157" s="200"/>
      <c r="D157" s="200"/>
      <c r="E157" s="405"/>
      <c r="F157" s="406"/>
      <c r="G157" s="200"/>
      <c r="I157" s="170"/>
    </row>
    <row r="158" spans="2:9" s="204" customFormat="1">
      <c r="B158" s="200"/>
      <c r="C158" s="200"/>
      <c r="D158" s="200"/>
      <c r="E158" s="405"/>
      <c r="F158" s="406"/>
      <c r="G158" s="200"/>
      <c r="I158" s="170"/>
    </row>
    <row r="159" spans="2:9" s="204" customFormat="1">
      <c r="B159" s="200"/>
      <c r="C159" s="200"/>
      <c r="D159" s="200"/>
      <c r="E159" s="405"/>
      <c r="F159" s="406"/>
      <c r="G159" s="200"/>
      <c r="I159" s="170"/>
    </row>
    <row r="160" spans="2:9" s="204" customFormat="1">
      <c r="B160" s="200"/>
      <c r="C160" s="200"/>
      <c r="D160" s="200"/>
      <c r="E160" s="405"/>
      <c r="F160" s="406"/>
      <c r="G160" s="200"/>
      <c r="I160" s="170"/>
    </row>
    <row r="161" spans="2:9" s="204" customFormat="1">
      <c r="B161" s="200"/>
      <c r="C161" s="200"/>
      <c r="D161" s="200"/>
      <c r="E161" s="405"/>
      <c r="F161" s="406"/>
      <c r="G161" s="200"/>
      <c r="I161" s="170"/>
    </row>
    <row r="162" spans="2:9" s="204" customFormat="1">
      <c r="B162" s="200"/>
      <c r="C162" s="200"/>
      <c r="D162" s="200"/>
      <c r="E162" s="405"/>
      <c r="F162" s="406"/>
      <c r="G162" s="200"/>
      <c r="I162" s="170"/>
    </row>
    <row r="163" spans="2:9" s="204" customFormat="1">
      <c r="B163" s="200"/>
      <c r="C163" s="200"/>
      <c r="D163" s="200"/>
      <c r="E163" s="405"/>
      <c r="F163" s="406"/>
      <c r="G163" s="200"/>
      <c r="I163" s="170"/>
    </row>
    <row r="164" spans="2:9" s="204" customFormat="1">
      <c r="B164" s="200"/>
      <c r="C164" s="200"/>
      <c r="D164" s="200"/>
      <c r="E164" s="405"/>
      <c r="F164" s="406"/>
      <c r="G164" s="200"/>
      <c r="I164" s="170"/>
    </row>
    <row r="165" spans="2:9" s="204" customFormat="1">
      <c r="B165" s="200"/>
      <c r="C165" s="200"/>
      <c r="D165" s="200"/>
      <c r="E165" s="405"/>
      <c r="F165" s="406"/>
      <c r="G165" s="200"/>
      <c r="I165" s="170"/>
    </row>
    <row r="166" spans="2:9" s="204" customFormat="1">
      <c r="B166" s="200"/>
      <c r="C166" s="200"/>
      <c r="D166" s="200"/>
      <c r="E166" s="405"/>
      <c r="F166" s="406"/>
      <c r="G166" s="200"/>
      <c r="I166" s="170"/>
    </row>
    <row r="167" spans="2:9" s="204" customFormat="1">
      <c r="B167" s="200"/>
      <c r="C167" s="200"/>
      <c r="D167" s="200"/>
      <c r="E167" s="405"/>
      <c r="F167" s="406"/>
      <c r="G167" s="200"/>
      <c r="I167" s="170"/>
    </row>
    <row r="168" spans="2:9" s="204" customFormat="1">
      <c r="B168" s="200"/>
      <c r="C168" s="200"/>
      <c r="D168" s="200"/>
      <c r="E168" s="405"/>
      <c r="F168" s="406"/>
      <c r="G168" s="200"/>
      <c r="I168" s="170"/>
    </row>
    <row r="169" spans="2:9" s="204" customFormat="1">
      <c r="B169" s="200"/>
      <c r="C169" s="200"/>
      <c r="D169" s="200"/>
      <c r="E169" s="405"/>
      <c r="F169" s="406"/>
      <c r="G169" s="200"/>
      <c r="I169" s="170"/>
    </row>
    <row r="170" spans="2:9" s="204" customFormat="1">
      <c r="B170" s="200"/>
      <c r="C170" s="200"/>
      <c r="D170" s="200"/>
      <c r="E170" s="405"/>
      <c r="F170" s="406"/>
      <c r="G170" s="200"/>
      <c r="I170" s="170"/>
    </row>
    <row r="171" spans="2:9" s="204" customFormat="1">
      <c r="B171" s="200"/>
      <c r="C171" s="200"/>
      <c r="D171" s="200"/>
      <c r="E171" s="405"/>
      <c r="F171" s="406"/>
      <c r="G171" s="200"/>
      <c r="I171" s="170"/>
    </row>
    <row r="172" spans="2:9" s="204" customFormat="1">
      <c r="B172" s="200"/>
      <c r="C172" s="200"/>
      <c r="D172" s="200"/>
      <c r="E172" s="405"/>
      <c r="F172" s="406"/>
      <c r="G172" s="200"/>
      <c r="I172" s="170"/>
    </row>
    <row r="173" spans="2:9" s="204" customFormat="1">
      <c r="B173" s="200"/>
      <c r="C173" s="200"/>
      <c r="D173" s="200"/>
      <c r="E173" s="405"/>
      <c r="F173" s="406"/>
      <c r="G173" s="200"/>
      <c r="I173" s="170"/>
    </row>
    <row r="174" spans="2:9" s="204" customFormat="1">
      <c r="B174" s="200"/>
      <c r="C174" s="200"/>
      <c r="D174" s="200"/>
      <c r="E174" s="405"/>
      <c r="F174" s="406"/>
      <c r="G174" s="200"/>
      <c r="I174" s="170"/>
    </row>
    <row r="175" spans="2:9" s="204" customFormat="1">
      <c r="B175" s="200"/>
      <c r="C175" s="200"/>
      <c r="D175" s="200"/>
      <c r="E175" s="405"/>
      <c r="F175" s="406"/>
      <c r="G175" s="200"/>
      <c r="I175" s="170"/>
    </row>
    <row r="176" spans="2:9" s="204" customFormat="1">
      <c r="B176" s="200"/>
      <c r="C176" s="200"/>
      <c r="D176" s="200"/>
      <c r="E176" s="405"/>
      <c r="F176" s="406"/>
      <c r="G176" s="200"/>
      <c r="I176" s="170"/>
    </row>
    <row r="177" spans="2:9" s="204" customFormat="1">
      <c r="B177" s="200"/>
      <c r="C177" s="200"/>
      <c r="D177" s="200"/>
      <c r="E177" s="405"/>
      <c r="F177" s="406"/>
      <c r="G177" s="200"/>
      <c r="I177" s="170"/>
    </row>
    <row r="178" spans="2:9" s="204" customFormat="1">
      <c r="B178" s="200"/>
      <c r="C178" s="200"/>
      <c r="D178" s="200"/>
      <c r="E178" s="405"/>
      <c r="F178" s="406"/>
      <c r="G178" s="200"/>
      <c r="I178" s="170"/>
    </row>
    <row r="179" spans="2:9" s="204" customFormat="1">
      <c r="B179" s="200"/>
      <c r="C179" s="200"/>
      <c r="D179" s="200"/>
      <c r="E179" s="405"/>
      <c r="F179" s="406"/>
      <c r="G179" s="200"/>
      <c r="I179" s="170"/>
    </row>
    <row r="180" spans="2:9" s="204" customFormat="1">
      <c r="B180" s="200"/>
      <c r="C180" s="200"/>
      <c r="D180" s="200"/>
      <c r="E180" s="405"/>
      <c r="F180" s="406"/>
      <c r="G180" s="200"/>
      <c r="I180" s="170"/>
    </row>
    <row r="181" spans="2:9" s="204" customFormat="1">
      <c r="B181" s="200"/>
      <c r="C181" s="200"/>
      <c r="D181" s="200"/>
      <c r="E181" s="405"/>
      <c r="F181" s="406"/>
      <c r="G181" s="200"/>
      <c r="I181" s="170"/>
    </row>
    <row r="182" spans="2:9" s="204" customFormat="1">
      <c r="B182" s="200"/>
      <c r="C182" s="200"/>
      <c r="D182" s="200"/>
      <c r="E182" s="405"/>
      <c r="F182" s="406"/>
      <c r="G182" s="200"/>
      <c r="I182" s="170"/>
    </row>
    <row r="183" spans="2:9" s="204" customFormat="1">
      <c r="B183" s="200"/>
      <c r="C183" s="200"/>
      <c r="D183" s="200"/>
      <c r="E183" s="405"/>
      <c r="F183" s="406"/>
      <c r="G183" s="200"/>
      <c r="I183" s="170"/>
    </row>
    <row r="184" spans="2:9" s="204" customFormat="1">
      <c r="B184" s="200"/>
      <c r="C184" s="200"/>
      <c r="D184" s="200"/>
      <c r="E184" s="405"/>
      <c r="F184" s="406"/>
      <c r="G184" s="200"/>
      <c r="I184" s="170"/>
    </row>
    <row r="185" spans="2:9" s="204" customFormat="1">
      <c r="B185" s="200"/>
      <c r="C185" s="200"/>
      <c r="D185" s="200"/>
      <c r="E185" s="405"/>
      <c r="F185" s="406"/>
      <c r="G185" s="200"/>
      <c r="I185" s="170"/>
    </row>
    <row r="186" spans="2:9" s="204" customFormat="1">
      <c r="B186" s="200"/>
      <c r="C186" s="200"/>
      <c r="D186" s="200"/>
      <c r="E186" s="405"/>
      <c r="F186" s="406"/>
      <c r="G186" s="200"/>
      <c r="I186" s="170"/>
    </row>
    <row r="187" spans="2:9" s="204" customFormat="1">
      <c r="B187" s="200"/>
      <c r="C187" s="200"/>
      <c r="D187" s="200"/>
      <c r="E187" s="405"/>
      <c r="F187" s="406"/>
      <c r="G187" s="200"/>
      <c r="I187" s="170"/>
    </row>
    <row r="188" spans="2:9" s="204" customFormat="1">
      <c r="B188" s="200"/>
      <c r="C188" s="200"/>
      <c r="D188" s="200"/>
      <c r="E188" s="405"/>
      <c r="F188" s="406"/>
      <c r="G188" s="200"/>
      <c r="I188" s="170"/>
    </row>
    <row r="189" spans="2:9" s="204" customFormat="1">
      <c r="B189" s="200"/>
      <c r="C189" s="200"/>
      <c r="D189" s="200"/>
      <c r="E189" s="405"/>
      <c r="F189" s="406"/>
      <c r="G189" s="200"/>
      <c r="I189" s="170"/>
    </row>
    <row r="190" spans="2:9" s="204" customFormat="1">
      <c r="B190" s="200"/>
      <c r="C190" s="200"/>
      <c r="D190" s="200"/>
      <c r="E190" s="405"/>
      <c r="F190" s="406"/>
      <c r="G190" s="200"/>
      <c r="I190" s="170"/>
    </row>
    <row r="191" spans="2:9" s="204" customFormat="1">
      <c r="B191" s="200"/>
      <c r="C191" s="200"/>
      <c r="D191" s="200"/>
      <c r="E191" s="405"/>
      <c r="F191" s="406"/>
      <c r="G191" s="200"/>
      <c r="I191" s="170"/>
    </row>
    <row r="192" spans="2:9" s="204" customFormat="1">
      <c r="B192" s="200"/>
      <c r="C192" s="200"/>
      <c r="D192" s="200"/>
      <c r="E192" s="405"/>
      <c r="F192" s="406"/>
      <c r="G192" s="200"/>
      <c r="I192" s="170"/>
    </row>
    <row r="193" spans="2:9" s="204" customFormat="1">
      <c r="B193" s="200"/>
      <c r="C193" s="200"/>
      <c r="D193" s="200"/>
      <c r="E193" s="405"/>
      <c r="F193" s="406"/>
      <c r="G193" s="200"/>
      <c r="I193" s="170"/>
    </row>
    <row r="194" spans="2:9" s="204" customFormat="1">
      <c r="B194" s="200"/>
      <c r="C194" s="200"/>
      <c r="D194" s="200"/>
      <c r="E194" s="405"/>
      <c r="F194" s="406"/>
      <c r="G194" s="200"/>
      <c r="I194" s="170"/>
    </row>
    <row r="195" spans="2:9" s="204" customFormat="1">
      <c r="B195" s="200"/>
      <c r="C195" s="200"/>
      <c r="D195" s="200"/>
      <c r="E195" s="405"/>
      <c r="F195" s="406"/>
      <c r="G195" s="200"/>
      <c r="I195" s="170"/>
    </row>
    <row r="196" spans="2:9" s="204" customFormat="1">
      <c r="B196" s="200"/>
      <c r="C196" s="200"/>
      <c r="D196" s="200"/>
      <c r="E196" s="405"/>
      <c r="F196" s="406"/>
      <c r="G196" s="200"/>
      <c r="I196" s="170"/>
    </row>
    <row r="197" spans="2:9" s="204" customFormat="1">
      <c r="B197" s="200"/>
      <c r="C197" s="200"/>
      <c r="D197" s="200"/>
      <c r="E197" s="405"/>
      <c r="F197" s="406"/>
      <c r="G197" s="200"/>
      <c r="I197" s="170"/>
    </row>
    <row r="198" spans="2:9" s="204" customFormat="1">
      <c r="B198" s="200"/>
      <c r="C198" s="200"/>
      <c r="D198" s="200"/>
      <c r="E198" s="405"/>
      <c r="F198" s="406"/>
      <c r="G198" s="200"/>
      <c r="I198" s="170"/>
    </row>
    <row r="199" spans="2:9" s="204" customFormat="1">
      <c r="B199" s="200"/>
      <c r="C199" s="200"/>
      <c r="D199" s="200"/>
      <c r="E199" s="405"/>
      <c r="F199" s="406"/>
      <c r="G199" s="200"/>
      <c r="I199" s="170"/>
    </row>
    <row r="200" spans="2:9" s="204" customFormat="1">
      <c r="B200" s="200"/>
      <c r="C200" s="200"/>
      <c r="D200" s="200"/>
      <c r="E200" s="405"/>
      <c r="F200" s="406"/>
      <c r="G200" s="200"/>
      <c r="I200" s="170"/>
    </row>
    <row r="201" spans="2:9" s="204" customFormat="1">
      <c r="B201" s="200"/>
      <c r="C201" s="200"/>
      <c r="D201" s="200"/>
      <c r="E201" s="405"/>
      <c r="F201" s="406"/>
      <c r="G201" s="200"/>
      <c r="I201" s="170"/>
    </row>
    <row r="202" spans="2:9" s="204" customFormat="1">
      <c r="B202" s="200"/>
      <c r="C202" s="200"/>
      <c r="D202" s="200"/>
      <c r="E202" s="405"/>
      <c r="F202" s="406"/>
      <c r="G202" s="200"/>
      <c r="I202" s="170"/>
    </row>
    <row r="203" spans="2:9" s="204" customFormat="1">
      <c r="B203" s="200"/>
      <c r="C203" s="200"/>
      <c r="D203" s="200"/>
      <c r="E203" s="312"/>
      <c r="F203" s="406"/>
      <c r="G203" s="200"/>
      <c r="I203" s="170"/>
    </row>
  </sheetData>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9D41-3EBF-4E9F-8F14-58CB4C3C7204}">
  <dimension ref="A1:M289"/>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9.7109375" style="170"/>
    <col min="10" max="10" width="23.5703125" style="170" bestFit="1" customWidth="1"/>
    <col min="11" max="16384" width="9.7109375" style="170"/>
  </cols>
  <sheetData>
    <row r="1" spans="2:13">
      <c r="B1" s="408"/>
      <c r="C1" s="409"/>
      <c r="D1" s="409"/>
      <c r="E1" s="410"/>
      <c r="F1" s="411"/>
      <c r="G1" s="412"/>
    </row>
    <row r="2" spans="2:13" ht="12" customHeight="1">
      <c r="B2" s="413" t="str">
        <f>'Bill 4 - Yardworks &amp; Earthing'!B2</f>
        <v>NATIONAL TRANSMISION COMPANY SOUTH AFRICA</v>
      </c>
      <c r="C2" s="414"/>
      <c r="D2" s="415"/>
      <c r="E2" s="415"/>
      <c r="F2" s="415"/>
      <c r="G2" s="416"/>
      <c r="H2" s="301"/>
      <c r="I2" s="301"/>
    </row>
    <row r="3" spans="2:13" ht="12" customHeight="1">
      <c r="B3" s="205" t="s">
        <v>274</v>
      </c>
      <c r="C3" s="417"/>
      <c r="D3" s="415"/>
      <c r="E3" s="415"/>
      <c r="F3" s="415"/>
      <c r="G3" s="416"/>
      <c r="H3" s="301"/>
      <c r="I3" s="301"/>
    </row>
    <row r="4" spans="2:13" ht="12" customHeight="1">
      <c r="B4" s="205" t="str">
        <f>'Bill 1 - P&amp;G'!B5</f>
        <v>ELECTRICAL WORKS</v>
      </c>
      <c r="C4" s="417"/>
      <c r="D4" s="418"/>
      <c r="E4" s="419"/>
      <c r="F4" s="418"/>
      <c r="G4" s="420"/>
      <c r="H4" s="307"/>
      <c r="I4" s="307"/>
    </row>
    <row r="5" spans="2:13" ht="12.95" customHeight="1">
      <c r="B5" s="658" t="s">
        <v>0</v>
      </c>
      <c r="C5" s="660" t="s">
        <v>1</v>
      </c>
      <c r="D5" s="652" t="s">
        <v>2</v>
      </c>
      <c r="E5" s="648" t="s">
        <v>3</v>
      </c>
      <c r="F5" s="654" t="s">
        <v>4</v>
      </c>
      <c r="G5" s="656" t="s">
        <v>5</v>
      </c>
    </row>
    <row r="6" spans="2:13" ht="12.95" customHeight="1" thickBot="1">
      <c r="B6" s="659"/>
      <c r="C6" s="661"/>
      <c r="D6" s="653"/>
      <c r="E6" s="649"/>
      <c r="F6" s="655"/>
      <c r="G6" s="657"/>
    </row>
    <row r="7" spans="2:13">
      <c r="B7" s="532"/>
      <c r="C7" s="308"/>
      <c r="D7" s="308"/>
      <c r="E7" s="308"/>
      <c r="F7" s="422"/>
      <c r="G7" s="423"/>
      <c r="K7" s="312"/>
      <c r="M7" s="312"/>
    </row>
    <row r="8" spans="2:13">
      <c r="B8" s="532"/>
      <c r="C8" s="308"/>
      <c r="D8" s="308"/>
      <c r="E8" s="308"/>
      <c r="F8" s="422"/>
      <c r="G8" s="423"/>
      <c r="K8" s="312"/>
      <c r="M8" s="312"/>
    </row>
    <row r="9" spans="2:13" ht="18">
      <c r="B9" s="533"/>
      <c r="C9" s="425" t="s">
        <v>344</v>
      </c>
      <c r="D9" s="426"/>
      <c r="E9" s="427"/>
      <c r="F9" s="317"/>
      <c r="G9" s="428"/>
      <c r="K9" s="312"/>
      <c r="M9" s="312"/>
    </row>
    <row r="10" spans="2:13">
      <c r="B10" s="429"/>
      <c r="C10" s="430"/>
      <c r="D10" s="431"/>
      <c r="E10" s="319"/>
      <c r="F10" s="432"/>
      <c r="G10" s="433"/>
    </row>
    <row r="11" spans="2:13" ht="51">
      <c r="B11" s="438"/>
      <c r="C11" s="435" t="s">
        <v>179</v>
      </c>
      <c r="D11" s="309"/>
      <c r="E11" s="308"/>
      <c r="F11" s="436"/>
      <c r="G11" s="423"/>
    </row>
    <row r="12" spans="2:13">
      <c r="B12" s="434"/>
      <c r="C12" s="440"/>
      <c r="D12" s="319"/>
      <c r="E12" s="319"/>
      <c r="F12" s="436"/>
      <c r="G12" s="433"/>
    </row>
    <row r="13" spans="2:13" ht="15.75">
      <c r="B13" s="434"/>
      <c r="C13" s="534" t="s">
        <v>140</v>
      </c>
      <c r="D13" s="319"/>
      <c r="E13" s="319"/>
      <c r="F13" s="436"/>
      <c r="G13" s="433"/>
    </row>
    <row r="14" spans="2:13">
      <c r="B14" s="434"/>
      <c r="C14" s="440"/>
      <c r="D14" s="319"/>
      <c r="E14" s="319"/>
      <c r="F14" s="436"/>
      <c r="G14" s="433"/>
    </row>
    <row r="15" spans="2:13">
      <c r="B15" s="434"/>
      <c r="C15" s="441" t="s">
        <v>380</v>
      </c>
      <c r="D15" s="442"/>
      <c r="E15" s="351"/>
      <c r="F15" s="443"/>
      <c r="G15" s="433"/>
    </row>
    <row r="16" spans="2:13">
      <c r="B16" s="434"/>
      <c r="C16" s="444"/>
      <c r="D16" s="442"/>
      <c r="E16" s="351"/>
      <c r="F16" s="443"/>
      <c r="G16" s="433"/>
    </row>
    <row r="17" spans="2:7" ht="12.95" customHeight="1">
      <c r="B17" s="455">
        <f>1</f>
        <v>1</v>
      </c>
      <c r="C17" s="446" t="s">
        <v>233</v>
      </c>
      <c r="D17" s="361" t="s">
        <v>8</v>
      </c>
      <c r="E17" s="362">
        <v>6021</v>
      </c>
      <c r="F17" s="111"/>
      <c r="G17" s="456">
        <f>E17*F17</f>
        <v>0</v>
      </c>
    </row>
    <row r="18" spans="2:7" ht="12.95" customHeight="1">
      <c r="B18" s="455"/>
      <c r="C18" s="535"/>
      <c r="D18" s="361"/>
      <c r="E18" s="536"/>
      <c r="F18" s="111"/>
      <c r="G18" s="456"/>
    </row>
    <row r="19" spans="2:7" ht="12.95" customHeight="1">
      <c r="B19" s="455">
        <f>1+B17</f>
        <v>2</v>
      </c>
      <c r="C19" s="446" t="s">
        <v>234</v>
      </c>
      <c r="D19" s="361" t="s">
        <v>8</v>
      </c>
      <c r="E19" s="362">
        <v>4162</v>
      </c>
      <c r="F19" s="111"/>
      <c r="G19" s="456">
        <f>E19*F19</f>
        <v>0</v>
      </c>
    </row>
    <row r="20" spans="2:7" ht="12.95" customHeight="1">
      <c r="B20" s="455"/>
      <c r="C20" s="535"/>
      <c r="D20" s="361"/>
      <c r="E20" s="536"/>
      <c r="F20" s="111"/>
      <c r="G20" s="456"/>
    </row>
    <row r="21" spans="2:7" ht="12.95" customHeight="1">
      <c r="B21" s="455">
        <f>1+B19</f>
        <v>3</v>
      </c>
      <c r="C21" s="446" t="s">
        <v>235</v>
      </c>
      <c r="D21" s="361" t="s">
        <v>8</v>
      </c>
      <c r="E21" s="362">
        <v>2500</v>
      </c>
      <c r="F21" s="111"/>
      <c r="G21" s="456">
        <f>E21*F21</f>
        <v>0</v>
      </c>
    </row>
    <row r="22" spans="2:7" ht="12.95" customHeight="1">
      <c r="B22" s="455"/>
      <c r="C22" s="535"/>
      <c r="D22" s="361"/>
      <c r="E22" s="536"/>
      <c r="F22" s="111"/>
      <c r="G22" s="456"/>
    </row>
    <row r="23" spans="2:7" ht="12.95" customHeight="1">
      <c r="B23" s="455">
        <f>1+B21</f>
        <v>4</v>
      </c>
      <c r="C23" s="446" t="s">
        <v>236</v>
      </c>
      <c r="D23" s="361" t="s">
        <v>8</v>
      </c>
      <c r="E23" s="362">
        <v>18</v>
      </c>
      <c r="F23" s="111"/>
      <c r="G23" s="456">
        <f>E23*F23</f>
        <v>0</v>
      </c>
    </row>
    <row r="24" spans="2:7" ht="12.95" customHeight="1">
      <c r="B24" s="455"/>
      <c r="C24" s="535"/>
      <c r="D24" s="361"/>
      <c r="E24" s="536"/>
      <c r="F24" s="111"/>
      <c r="G24" s="456"/>
    </row>
    <row r="25" spans="2:7" ht="12.95" customHeight="1">
      <c r="B25" s="455">
        <f>1+B23</f>
        <v>5</v>
      </c>
      <c r="C25" s="446" t="s">
        <v>237</v>
      </c>
      <c r="D25" s="361" t="s">
        <v>8</v>
      </c>
      <c r="E25" s="362">
        <v>3</v>
      </c>
      <c r="F25" s="111"/>
      <c r="G25" s="456">
        <f>E25*F25</f>
        <v>0</v>
      </c>
    </row>
    <row r="26" spans="2:7" ht="12.95" customHeight="1">
      <c r="B26" s="455"/>
      <c r="C26" s="535"/>
      <c r="D26" s="361"/>
      <c r="E26" s="536"/>
      <c r="F26" s="111"/>
      <c r="G26" s="456"/>
    </row>
    <row r="27" spans="2:7" ht="12.95" customHeight="1">
      <c r="B27" s="455">
        <f>1+B25</f>
        <v>6</v>
      </c>
      <c r="C27" s="446" t="s">
        <v>238</v>
      </c>
      <c r="D27" s="361" t="s">
        <v>8</v>
      </c>
      <c r="E27" s="362">
        <v>1500</v>
      </c>
      <c r="F27" s="111"/>
      <c r="G27" s="456">
        <f>E27*F27</f>
        <v>0</v>
      </c>
    </row>
    <row r="28" spans="2:7" ht="12.95" customHeight="1">
      <c r="B28" s="455"/>
      <c r="C28" s="535"/>
      <c r="D28" s="361"/>
      <c r="E28" s="536"/>
      <c r="F28" s="111"/>
      <c r="G28" s="456"/>
    </row>
    <row r="29" spans="2:7">
      <c r="B29" s="434"/>
      <c r="C29" s="441" t="s">
        <v>229</v>
      </c>
      <c r="D29" s="442"/>
      <c r="E29" s="351"/>
      <c r="F29" s="83"/>
      <c r="G29" s="433"/>
    </row>
    <row r="30" spans="2:7">
      <c r="B30" s="434"/>
      <c r="C30" s="444"/>
      <c r="D30" s="442"/>
      <c r="E30" s="351"/>
      <c r="F30" s="83"/>
      <c r="G30" s="433"/>
    </row>
    <row r="31" spans="2:7" ht="12.95" customHeight="1">
      <c r="B31" s="455">
        <f>1+B27</f>
        <v>7</v>
      </c>
      <c r="C31" s="446" t="s">
        <v>233</v>
      </c>
      <c r="D31" s="361" t="s">
        <v>8</v>
      </c>
      <c r="E31" s="362">
        <v>6021</v>
      </c>
      <c r="F31" s="111"/>
      <c r="G31" s="456">
        <f>E31*F31</f>
        <v>0</v>
      </c>
    </row>
    <row r="32" spans="2:7" ht="12.95" customHeight="1">
      <c r="B32" s="455"/>
      <c r="C32" s="535"/>
      <c r="D32" s="361"/>
      <c r="E32" s="536"/>
      <c r="F32" s="111"/>
      <c r="G32" s="456"/>
    </row>
    <row r="33" spans="1:9" ht="12.95" customHeight="1">
      <c r="B33" s="455">
        <f>1+B31</f>
        <v>8</v>
      </c>
      <c r="C33" s="446" t="s">
        <v>234</v>
      </c>
      <c r="D33" s="361" t="s">
        <v>8</v>
      </c>
      <c r="E33" s="362">
        <v>4162</v>
      </c>
      <c r="F33" s="111"/>
      <c r="G33" s="456">
        <f>E33*F33</f>
        <v>0</v>
      </c>
    </row>
    <row r="34" spans="1:9" ht="12.95" customHeight="1">
      <c r="B34" s="455"/>
      <c r="C34" s="535"/>
      <c r="D34" s="361"/>
      <c r="E34" s="536"/>
      <c r="F34" s="111"/>
      <c r="G34" s="456"/>
    </row>
    <row r="35" spans="1:9" ht="12.95" customHeight="1">
      <c r="B35" s="455">
        <f>1+B33</f>
        <v>9</v>
      </c>
      <c r="C35" s="446" t="s">
        <v>235</v>
      </c>
      <c r="D35" s="361" t="s">
        <v>8</v>
      </c>
      <c r="E35" s="362">
        <v>2500</v>
      </c>
      <c r="F35" s="111"/>
      <c r="G35" s="456">
        <f>E35*F35</f>
        <v>0</v>
      </c>
    </row>
    <row r="36" spans="1:9" ht="12.95" customHeight="1">
      <c r="B36" s="455"/>
      <c r="C36" s="535"/>
      <c r="D36" s="361"/>
      <c r="E36" s="536"/>
      <c r="F36" s="111"/>
      <c r="G36" s="456"/>
    </row>
    <row r="37" spans="1:9" ht="12.95" customHeight="1">
      <c r="B37" s="455">
        <f>1+B35</f>
        <v>10</v>
      </c>
      <c r="C37" s="446" t="s">
        <v>236</v>
      </c>
      <c r="D37" s="361" t="s">
        <v>8</v>
      </c>
      <c r="E37" s="362">
        <v>18</v>
      </c>
      <c r="F37" s="111"/>
      <c r="G37" s="456">
        <f>E37*F37</f>
        <v>0</v>
      </c>
    </row>
    <row r="38" spans="1:9" ht="12.95" customHeight="1">
      <c r="B38" s="455"/>
      <c r="C38" s="535"/>
      <c r="D38" s="361"/>
      <c r="E38" s="536"/>
      <c r="F38" s="111"/>
      <c r="G38" s="456"/>
    </row>
    <row r="39" spans="1:9" ht="12.95" customHeight="1">
      <c r="B39" s="455">
        <f>1+B37</f>
        <v>11</v>
      </c>
      <c r="C39" s="446" t="s">
        <v>237</v>
      </c>
      <c r="D39" s="361" t="s">
        <v>8</v>
      </c>
      <c r="E39" s="362">
        <v>3</v>
      </c>
      <c r="F39" s="111"/>
      <c r="G39" s="456">
        <f>E39*F39</f>
        <v>0</v>
      </c>
    </row>
    <row r="40" spans="1:9" ht="12.95" customHeight="1">
      <c r="B40" s="455"/>
      <c r="C40" s="459"/>
      <c r="D40" s="361"/>
      <c r="E40" s="537"/>
      <c r="F40" s="111"/>
      <c r="G40" s="456"/>
    </row>
    <row r="41" spans="1:9" ht="12.95" customHeight="1">
      <c r="B41" s="455">
        <f>1+B39</f>
        <v>12</v>
      </c>
      <c r="C41" s="446" t="s">
        <v>361</v>
      </c>
      <c r="D41" s="361" t="s">
        <v>8</v>
      </c>
      <c r="E41" s="362">
        <v>1500</v>
      </c>
      <c r="F41" s="111"/>
      <c r="G41" s="456">
        <f>E41*F41</f>
        <v>0</v>
      </c>
    </row>
    <row r="42" spans="1:9" ht="12.95" customHeight="1">
      <c r="B42" s="434"/>
      <c r="C42" s="538"/>
      <c r="D42" s="539"/>
      <c r="E42" s="526"/>
      <c r="F42" s="95"/>
      <c r="G42" s="456"/>
      <c r="I42" s="343"/>
    </row>
    <row r="43" spans="1:9">
      <c r="B43" s="434"/>
      <c r="C43" s="538"/>
      <c r="D43" s="498"/>
      <c r="E43" s="351"/>
      <c r="F43" s="83"/>
      <c r="G43" s="447"/>
    </row>
    <row r="44" spans="1:9" ht="15.75">
      <c r="B44" s="434"/>
      <c r="C44" s="534" t="s">
        <v>141</v>
      </c>
      <c r="D44" s="319"/>
      <c r="E44" s="319"/>
      <c r="F44" s="550"/>
      <c r="G44" s="433"/>
    </row>
    <row r="45" spans="1:9" ht="15.75">
      <c r="B45" s="434"/>
      <c r="C45" s="540"/>
      <c r="D45" s="431"/>
      <c r="E45" s="319"/>
      <c r="F45" s="550"/>
      <c r="G45" s="433"/>
    </row>
    <row r="46" spans="1:9" ht="30">
      <c r="B46" s="541"/>
      <c r="C46" s="542" t="s">
        <v>362</v>
      </c>
      <c r="D46" s="543"/>
      <c r="E46" s="65"/>
      <c r="F46" s="66"/>
      <c r="G46" s="94"/>
    </row>
    <row r="47" spans="1:9" ht="18">
      <c r="B47" s="541"/>
      <c r="C47" s="544"/>
      <c r="D47" s="543"/>
      <c r="E47" s="65"/>
      <c r="F47" s="66"/>
      <c r="G47" s="94"/>
    </row>
    <row r="48" spans="1:9" s="487" customFormat="1">
      <c r="A48" s="486"/>
      <c r="B48" s="455">
        <f>1+B41</f>
        <v>13</v>
      </c>
      <c r="C48" s="449" t="s">
        <v>325</v>
      </c>
      <c r="D48" s="349" t="s">
        <v>8</v>
      </c>
      <c r="E48" s="350">
        <v>7000</v>
      </c>
      <c r="F48" s="83"/>
      <c r="G48" s="447">
        <f>E48*F48</f>
        <v>0</v>
      </c>
      <c r="H48" s="486"/>
    </row>
    <row r="49" spans="1:8" s="487" customFormat="1">
      <c r="A49" s="486"/>
      <c r="B49" s="545">
        <f>1+B48</f>
        <v>14</v>
      </c>
      <c r="C49" s="449" t="s">
        <v>348</v>
      </c>
      <c r="D49" s="349" t="s">
        <v>8</v>
      </c>
      <c r="E49" s="350">
        <v>29200</v>
      </c>
      <c r="F49" s="83"/>
      <c r="G49" s="447">
        <f>E49*F49</f>
        <v>0</v>
      </c>
      <c r="H49" s="486"/>
    </row>
    <row r="50" spans="1:8">
      <c r="B50" s="455">
        <f>1+B49</f>
        <v>15</v>
      </c>
      <c r="C50" s="449" t="s">
        <v>230</v>
      </c>
      <c r="D50" s="349" t="s">
        <v>8</v>
      </c>
      <c r="E50" s="350">
        <v>29200</v>
      </c>
      <c r="F50" s="83"/>
      <c r="G50" s="447">
        <f t="shared" ref="G50:G124" si="0">E50*F50</f>
        <v>0</v>
      </c>
    </row>
    <row r="51" spans="1:8">
      <c r="B51" s="455">
        <f>1+B50</f>
        <v>16</v>
      </c>
      <c r="C51" s="449" t="s">
        <v>231</v>
      </c>
      <c r="D51" s="349" t="s">
        <v>11</v>
      </c>
      <c r="E51" s="350">
        <v>200</v>
      </c>
      <c r="F51" s="83"/>
      <c r="G51" s="447">
        <f t="shared" si="0"/>
        <v>0</v>
      </c>
    </row>
    <row r="52" spans="1:8">
      <c r="B52" s="455">
        <f>1+B51</f>
        <v>17</v>
      </c>
      <c r="C52" s="449" t="s">
        <v>232</v>
      </c>
      <c r="D52" s="349" t="s">
        <v>11</v>
      </c>
      <c r="E52" s="350">
        <v>200</v>
      </c>
      <c r="F52" s="83"/>
      <c r="G52" s="447">
        <f t="shared" si="0"/>
        <v>0</v>
      </c>
    </row>
    <row r="53" spans="1:8">
      <c r="B53" s="455"/>
      <c r="C53" s="449"/>
      <c r="D53" s="349"/>
      <c r="E53" s="350"/>
      <c r="F53" s="83"/>
      <c r="G53" s="447"/>
    </row>
    <row r="54" spans="1:8" s="200" customFormat="1">
      <c r="A54" s="199"/>
      <c r="B54" s="545">
        <f>1+B52</f>
        <v>18</v>
      </c>
      <c r="C54" s="449" t="s">
        <v>326</v>
      </c>
      <c r="D54" s="361" t="s">
        <v>8</v>
      </c>
      <c r="E54" s="350">
        <v>5400</v>
      </c>
      <c r="F54" s="83"/>
      <c r="G54" s="447">
        <f t="shared" si="0"/>
        <v>0</v>
      </c>
      <c r="H54" s="199"/>
    </row>
    <row r="55" spans="1:8" s="200" customFormat="1">
      <c r="A55" s="199"/>
      <c r="B55" s="545">
        <f>1+B54</f>
        <v>19</v>
      </c>
      <c r="C55" s="449" t="s">
        <v>349</v>
      </c>
      <c r="D55" s="361" t="s">
        <v>8</v>
      </c>
      <c r="E55" s="350">
        <v>21000</v>
      </c>
      <c r="F55" s="83"/>
      <c r="G55" s="447">
        <f t="shared" ref="G55" si="1">E55*F55</f>
        <v>0</v>
      </c>
      <c r="H55" s="199"/>
    </row>
    <row r="56" spans="1:8">
      <c r="B56" s="545">
        <f>1+B55</f>
        <v>20</v>
      </c>
      <c r="C56" s="449" t="s">
        <v>223</v>
      </c>
      <c r="D56" s="361" t="s">
        <v>8</v>
      </c>
      <c r="E56" s="350">
        <v>21000</v>
      </c>
      <c r="F56" s="83"/>
      <c r="G56" s="447">
        <f t="shared" si="0"/>
        <v>0</v>
      </c>
    </row>
    <row r="57" spans="1:8">
      <c r="B57" s="545">
        <f>1+B56</f>
        <v>21</v>
      </c>
      <c r="C57" s="449" t="s">
        <v>224</v>
      </c>
      <c r="D57" s="361" t="s">
        <v>11</v>
      </c>
      <c r="E57" s="350">
        <v>122</v>
      </c>
      <c r="F57" s="83"/>
      <c r="G57" s="447">
        <f t="shared" si="0"/>
        <v>0</v>
      </c>
    </row>
    <row r="58" spans="1:8">
      <c r="B58" s="545">
        <f>1+B57</f>
        <v>22</v>
      </c>
      <c r="C58" s="449" t="s">
        <v>225</v>
      </c>
      <c r="D58" s="361" t="s">
        <v>11</v>
      </c>
      <c r="E58" s="350">
        <v>122</v>
      </c>
      <c r="F58" s="83"/>
      <c r="G58" s="447">
        <f t="shared" si="0"/>
        <v>0</v>
      </c>
    </row>
    <row r="59" spans="1:8">
      <c r="B59" s="455"/>
      <c r="C59" s="449"/>
      <c r="D59" s="361"/>
      <c r="E59" s="350"/>
      <c r="F59" s="83"/>
      <c r="G59" s="447"/>
    </row>
    <row r="60" spans="1:8" s="487" customFormat="1">
      <c r="A60" s="486"/>
      <c r="B60" s="545">
        <f>1+B58</f>
        <v>23</v>
      </c>
      <c r="C60" s="449" t="s">
        <v>327</v>
      </c>
      <c r="D60" s="361" t="s">
        <v>8</v>
      </c>
      <c r="E60" s="350">
        <v>1700</v>
      </c>
      <c r="F60" s="83"/>
      <c r="G60" s="447">
        <f t="shared" si="0"/>
        <v>0</v>
      </c>
      <c r="H60" s="486"/>
    </row>
    <row r="61" spans="1:8" s="487" customFormat="1">
      <c r="A61" s="486"/>
      <c r="B61" s="545">
        <f>1+B60</f>
        <v>24</v>
      </c>
      <c r="C61" s="449" t="s">
        <v>350</v>
      </c>
      <c r="D61" s="361" t="s">
        <v>8</v>
      </c>
      <c r="E61" s="350">
        <v>7100</v>
      </c>
      <c r="F61" s="83"/>
      <c r="G61" s="447">
        <f t="shared" ref="G61" si="2">E61*F61</f>
        <v>0</v>
      </c>
      <c r="H61" s="486"/>
    </row>
    <row r="62" spans="1:8" s="487" customFormat="1" ht="15.75" customHeight="1">
      <c r="A62" s="486"/>
      <c r="B62" s="545">
        <f>1+B61</f>
        <v>25</v>
      </c>
      <c r="C62" s="449" t="s">
        <v>92</v>
      </c>
      <c r="D62" s="367" t="s">
        <v>8</v>
      </c>
      <c r="E62" s="350">
        <v>7100</v>
      </c>
      <c r="F62" s="83"/>
      <c r="G62" s="546">
        <f t="shared" si="0"/>
        <v>0</v>
      </c>
      <c r="H62" s="486"/>
    </row>
    <row r="63" spans="1:8">
      <c r="B63" s="545">
        <f>1+B62</f>
        <v>26</v>
      </c>
      <c r="C63" s="449" t="s">
        <v>93</v>
      </c>
      <c r="D63" s="361" t="s">
        <v>11</v>
      </c>
      <c r="E63" s="350">
        <v>42</v>
      </c>
      <c r="F63" s="83"/>
      <c r="G63" s="447">
        <f t="shared" si="0"/>
        <v>0</v>
      </c>
    </row>
    <row r="64" spans="1:8">
      <c r="B64" s="545">
        <f>1+B63</f>
        <v>27</v>
      </c>
      <c r="C64" s="449" t="s">
        <v>94</v>
      </c>
      <c r="D64" s="361" t="s">
        <v>11</v>
      </c>
      <c r="E64" s="350">
        <v>42</v>
      </c>
      <c r="F64" s="83"/>
      <c r="G64" s="447">
        <f t="shared" si="0"/>
        <v>0</v>
      </c>
    </row>
    <row r="65" spans="1:8">
      <c r="B65" s="455"/>
      <c r="C65" s="449"/>
      <c r="D65" s="361"/>
      <c r="E65" s="350"/>
      <c r="F65" s="83"/>
      <c r="G65" s="447"/>
    </row>
    <row r="66" spans="1:8" s="487" customFormat="1">
      <c r="A66" s="486"/>
      <c r="B66" s="545">
        <f>1+B64</f>
        <v>28</v>
      </c>
      <c r="C66" s="449" t="s">
        <v>328</v>
      </c>
      <c r="D66" s="361" t="s">
        <v>8</v>
      </c>
      <c r="E66" s="350">
        <v>140</v>
      </c>
      <c r="F66" s="83"/>
      <c r="G66" s="447">
        <f t="shared" ref="G66:G70" si="3">E66*F66</f>
        <v>0</v>
      </c>
      <c r="H66" s="486"/>
    </row>
    <row r="67" spans="1:8" s="487" customFormat="1">
      <c r="A67" s="486"/>
      <c r="B67" s="545">
        <f>1+B66</f>
        <v>29</v>
      </c>
      <c r="C67" s="449" t="s">
        <v>351</v>
      </c>
      <c r="D67" s="361" t="s">
        <v>8</v>
      </c>
      <c r="E67" s="350">
        <v>140</v>
      </c>
      <c r="F67" s="83"/>
      <c r="G67" s="447">
        <f t="shared" si="3"/>
        <v>0</v>
      </c>
      <c r="H67" s="486"/>
    </row>
    <row r="68" spans="1:8" s="487" customFormat="1" ht="15.75" customHeight="1">
      <c r="A68" s="486"/>
      <c r="B68" s="545">
        <f>1+B67</f>
        <v>30</v>
      </c>
      <c r="C68" s="449" t="s">
        <v>220</v>
      </c>
      <c r="D68" s="367" t="s">
        <v>8</v>
      </c>
      <c r="E68" s="350">
        <v>140</v>
      </c>
      <c r="F68" s="83"/>
      <c r="G68" s="546">
        <f t="shared" si="3"/>
        <v>0</v>
      </c>
      <c r="H68" s="486"/>
    </row>
    <row r="69" spans="1:8">
      <c r="B69" s="545">
        <f>1+B68</f>
        <v>31</v>
      </c>
      <c r="C69" s="449" t="s">
        <v>221</v>
      </c>
      <c r="D69" s="361" t="s">
        <v>11</v>
      </c>
      <c r="E69" s="350">
        <v>32</v>
      </c>
      <c r="F69" s="83"/>
      <c r="G69" s="447">
        <f t="shared" si="3"/>
        <v>0</v>
      </c>
    </row>
    <row r="70" spans="1:8">
      <c r="B70" s="545">
        <f>1+B69</f>
        <v>32</v>
      </c>
      <c r="C70" s="449" t="s">
        <v>222</v>
      </c>
      <c r="D70" s="361" t="s">
        <v>11</v>
      </c>
      <c r="E70" s="350">
        <v>32</v>
      </c>
      <c r="F70" s="83"/>
      <c r="G70" s="447">
        <f t="shared" si="3"/>
        <v>0</v>
      </c>
    </row>
    <row r="71" spans="1:8">
      <c r="B71" s="455"/>
      <c r="C71" s="449"/>
      <c r="D71" s="361"/>
      <c r="E71" s="350"/>
      <c r="F71" s="83"/>
      <c r="G71" s="447"/>
    </row>
    <row r="72" spans="1:8" s="487" customFormat="1">
      <c r="A72" s="486"/>
      <c r="B72" s="545">
        <f>1+B70</f>
        <v>33</v>
      </c>
      <c r="C72" s="449" t="s">
        <v>330</v>
      </c>
      <c r="D72" s="361" t="s">
        <v>8</v>
      </c>
      <c r="E72" s="350">
        <v>200</v>
      </c>
      <c r="F72" s="83"/>
      <c r="G72" s="447">
        <f t="shared" ref="G72:G76" si="4">E72*F72</f>
        <v>0</v>
      </c>
      <c r="H72" s="486"/>
    </row>
    <row r="73" spans="1:8" s="487" customFormat="1">
      <c r="A73" s="486"/>
      <c r="B73" s="545">
        <f>1+B72</f>
        <v>34</v>
      </c>
      <c r="C73" s="449" t="s">
        <v>352</v>
      </c>
      <c r="D73" s="361" t="s">
        <v>8</v>
      </c>
      <c r="E73" s="350">
        <v>200</v>
      </c>
      <c r="F73" s="83"/>
      <c r="G73" s="447">
        <f t="shared" si="4"/>
        <v>0</v>
      </c>
      <c r="H73" s="486"/>
    </row>
    <row r="74" spans="1:8" s="487" customFormat="1" ht="15.75" customHeight="1">
      <c r="A74" s="486"/>
      <c r="B74" s="545">
        <f>1+B73</f>
        <v>35</v>
      </c>
      <c r="C74" s="449" t="s">
        <v>217</v>
      </c>
      <c r="D74" s="367" t="s">
        <v>8</v>
      </c>
      <c r="E74" s="350">
        <v>200</v>
      </c>
      <c r="F74" s="83"/>
      <c r="G74" s="546">
        <f t="shared" si="4"/>
        <v>0</v>
      </c>
      <c r="H74" s="486"/>
    </row>
    <row r="75" spans="1:8">
      <c r="B75" s="545">
        <f>1+B74</f>
        <v>36</v>
      </c>
      <c r="C75" s="449" t="s">
        <v>218</v>
      </c>
      <c r="D75" s="361" t="s">
        <v>11</v>
      </c>
      <c r="E75" s="350">
        <v>34</v>
      </c>
      <c r="F75" s="83"/>
      <c r="G75" s="447">
        <f t="shared" si="4"/>
        <v>0</v>
      </c>
    </row>
    <row r="76" spans="1:8">
      <c r="B76" s="545">
        <f>1+B75</f>
        <v>37</v>
      </c>
      <c r="C76" s="449" t="s">
        <v>219</v>
      </c>
      <c r="D76" s="361" t="s">
        <v>11</v>
      </c>
      <c r="E76" s="350">
        <v>34</v>
      </c>
      <c r="F76" s="83"/>
      <c r="G76" s="447">
        <f t="shared" si="4"/>
        <v>0</v>
      </c>
    </row>
    <row r="77" spans="1:8">
      <c r="B77" s="455"/>
      <c r="C77" s="449"/>
      <c r="D77" s="361"/>
      <c r="E77" s="350"/>
      <c r="F77" s="83"/>
      <c r="G77" s="447"/>
    </row>
    <row r="78" spans="1:8">
      <c r="B78" s="545">
        <f>1+B76</f>
        <v>38</v>
      </c>
      <c r="C78" s="449" t="s">
        <v>329</v>
      </c>
      <c r="D78" s="361" t="s">
        <v>8</v>
      </c>
      <c r="E78" s="362">
        <v>470</v>
      </c>
      <c r="F78" s="83"/>
      <c r="G78" s="447">
        <f t="shared" si="0"/>
        <v>0</v>
      </c>
    </row>
    <row r="79" spans="1:8">
      <c r="B79" s="545">
        <f>1+B78</f>
        <v>39</v>
      </c>
      <c r="C79" s="449" t="s">
        <v>353</v>
      </c>
      <c r="D79" s="361" t="s">
        <v>8</v>
      </c>
      <c r="E79" s="362">
        <v>470</v>
      </c>
      <c r="F79" s="83"/>
      <c r="G79" s="447">
        <f t="shared" ref="G79" si="5">E79*F79</f>
        <v>0</v>
      </c>
    </row>
    <row r="80" spans="1:8">
      <c r="B80" s="545">
        <f>1+B79</f>
        <v>40</v>
      </c>
      <c r="C80" s="449" t="s">
        <v>214</v>
      </c>
      <c r="D80" s="361" t="s">
        <v>8</v>
      </c>
      <c r="E80" s="362">
        <v>470</v>
      </c>
      <c r="F80" s="83"/>
      <c r="G80" s="447">
        <f t="shared" si="0"/>
        <v>0</v>
      </c>
    </row>
    <row r="81" spans="2:7">
      <c r="B81" s="545">
        <f>1+B80</f>
        <v>41</v>
      </c>
      <c r="C81" s="449" t="s">
        <v>215</v>
      </c>
      <c r="D81" s="361" t="s">
        <v>11</v>
      </c>
      <c r="E81" s="362">
        <v>38</v>
      </c>
      <c r="F81" s="83"/>
      <c r="G81" s="447">
        <f t="shared" si="0"/>
        <v>0</v>
      </c>
    </row>
    <row r="82" spans="2:7">
      <c r="B82" s="545">
        <f>1+B81</f>
        <v>42</v>
      </c>
      <c r="C82" s="449" t="s">
        <v>216</v>
      </c>
      <c r="D82" s="361" t="s">
        <v>11</v>
      </c>
      <c r="E82" s="362">
        <v>38</v>
      </c>
      <c r="F82" s="83"/>
      <c r="G82" s="447">
        <f t="shared" si="0"/>
        <v>0</v>
      </c>
    </row>
    <row r="83" spans="2:7">
      <c r="B83" s="455"/>
      <c r="C83" s="449"/>
      <c r="D83" s="361"/>
      <c r="E83" s="362"/>
      <c r="F83" s="83"/>
      <c r="G83" s="447"/>
    </row>
    <row r="84" spans="2:7">
      <c r="B84" s="545">
        <f>1+B82</f>
        <v>43</v>
      </c>
      <c r="C84" s="449" t="s">
        <v>105</v>
      </c>
      <c r="D84" s="361" t="s">
        <v>8</v>
      </c>
      <c r="E84" s="350">
        <v>9800</v>
      </c>
      <c r="F84" s="83"/>
      <c r="G84" s="447">
        <f t="shared" ref="G84:G88" si="6">E84*F84</f>
        <v>0</v>
      </c>
    </row>
    <row r="85" spans="2:7">
      <c r="B85" s="545">
        <f>1+B84</f>
        <v>44</v>
      </c>
      <c r="C85" s="449" t="s">
        <v>354</v>
      </c>
      <c r="D85" s="361" t="s">
        <v>8</v>
      </c>
      <c r="E85" s="350">
        <v>24300</v>
      </c>
      <c r="F85" s="83"/>
      <c r="G85" s="447">
        <f t="shared" si="6"/>
        <v>0</v>
      </c>
    </row>
    <row r="86" spans="2:7">
      <c r="B86" s="545">
        <f>1+B85</f>
        <v>45</v>
      </c>
      <c r="C86" s="449" t="s">
        <v>106</v>
      </c>
      <c r="D86" s="361" t="s">
        <v>8</v>
      </c>
      <c r="E86" s="350">
        <v>24300</v>
      </c>
      <c r="F86" s="83"/>
      <c r="G86" s="447">
        <f t="shared" si="6"/>
        <v>0</v>
      </c>
    </row>
    <row r="87" spans="2:7">
      <c r="B87" s="545">
        <f>1+B86</f>
        <v>46</v>
      </c>
      <c r="C87" s="449" t="s">
        <v>107</v>
      </c>
      <c r="D87" s="361" t="s">
        <v>11</v>
      </c>
      <c r="E87" s="350">
        <v>190</v>
      </c>
      <c r="F87" s="83"/>
      <c r="G87" s="447">
        <f t="shared" si="6"/>
        <v>0</v>
      </c>
    </row>
    <row r="88" spans="2:7">
      <c r="B88" s="545">
        <f>1+B87</f>
        <v>47</v>
      </c>
      <c r="C88" s="449" t="s">
        <v>108</v>
      </c>
      <c r="D88" s="361" t="s">
        <v>11</v>
      </c>
      <c r="E88" s="350">
        <v>190</v>
      </c>
      <c r="F88" s="83"/>
      <c r="G88" s="447">
        <f t="shared" si="6"/>
        <v>0</v>
      </c>
    </row>
    <row r="89" spans="2:7">
      <c r="B89" s="455"/>
      <c r="C89" s="449"/>
      <c r="D89" s="361"/>
      <c r="E89" s="350"/>
      <c r="F89" s="83"/>
      <c r="G89" s="447"/>
    </row>
    <row r="90" spans="2:7">
      <c r="B90" s="545">
        <f>1+B88</f>
        <v>48</v>
      </c>
      <c r="C90" s="449" t="s">
        <v>109</v>
      </c>
      <c r="D90" s="361" t="s">
        <v>8</v>
      </c>
      <c r="E90" s="350">
        <v>570</v>
      </c>
      <c r="F90" s="83"/>
      <c r="G90" s="447">
        <f t="shared" ref="G90:G94" si="7">E90*F90</f>
        <v>0</v>
      </c>
    </row>
    <row r="91" spans="2:7">
      <c r="B91" s="545">
        <f>1+B90</f>
        <v>49</v>
      </c>
      <c r="C91" s="449" t="s">
        <v>355</v>
      </c>
      <c r="D91" s="361" t="s">
        <v>8</v>
      </c>
      <c r="E91" s="350">
        <v>570</v>
      </c>
      <c r="F91" s="83"/>
      <c r="G91" s="447">
        <f t="shared" si="7"/>
        <v>0</v>
      </c>
    </row>
    <row r="92" spans="2:7">
      <c r="B92" s="545">
        <f>1+B91</f>
        <v>50</v>
      </c>
      <c r="C92" s="449" t="s">
        <v>110</v>
      </c>
      <c r="D92" s="361" t="s">
        <v>8</v>
      </c>
      <c r="E92" s="350">
        <v>570</v>
      </c>
      <c r="F92" s="83"/>
      <c r="G92" s="447">
        <f t="shared" si="7"/>
        <v>0</v>
      </c>
    </row>
    <row r="93" spans="2:7">
      <c r="B93" s="545">
        <f>1+B92</f>
        <v>51</v>
      </c>
      <c r="C93" s="449" t="s">
        <v>111</v>
      </c>
      <c r="D93" s="361" t="s">
        <v>11</v>
      </c>
      <c r="E93" s="350">
        <v>40</v>
      </c>
      <c r="F93" s="83"/>
      <c r="G93" s="447">
        <f t="shared" si="7"/>
        <v>0</v>
      </c>
    </row>
    <row r="94" spans="2:7">
      <c r="B94" s="545">
        <f>1+B93</f>
        <v>52</v>
      </c>
      <c r="C94" s="449" t="s">
        <v>112</v>
      </c>
      <c r="D94" s="361" t="s">
        <v>11</v>
      </c>
      <c r="E94" s="350">
        <v>40</v>
      </c>
      <c r="F94" s="83"/>
      <c r="G94" s="447">
        <f t="shared" si="7"/>
        <v>0</v>
      </c>
    </row>
    <row r="95" spans="2:7">
      <c r="B95" s="455"/>
      <c r="C95" s="449"/>
      <c r="D95" s="361"/>
      <c r="E95" s="350"/>
      <c r="F95" s="83"/>
      <c r="G95" s="447"/>
    </row>
    <row r="96" spans="2:7">
      <c r="B96" s="545">
        <f>1+B94</f>
        <v>53</v>
      </c>
      <c r="C96" s="449" t="s">
        <v>332</v>
      </c>
      <c r="D96" s="361" t="s">
        <v>8</v>
      </c>
      <c r="E96" s="350">
        <v>4300</v>
      </c>
      <c r="F96" s="83"/>
      <c r="G96" s="447">
        <f t="shared" ref="G96:G100" si="8">E96*F96</f>
        <v>0</v>
      </c>
    </row>
    <row r="97" spans="1:8">
      <c r="B97" s="545">
        <f>1+B96</f>
        <v>54</v>
      </c>
      <c r="C97" s="449" t="s">
        <v>356</v>
      </c>
      <c r="D97" s="361" t="s">
        <v>8</v>
      </c>
      <c r="E97" s="350">
        <v>12700</v>
      </c>
      <c r="F97" s="83"/>
      <c r="G97" s="447">
        <f t="shared" si="8"/>
        <v>0</v>
      </c>
    </row>
    <row r="98" spans="1:8">
      <c r="B98" s="545">
        <f>1+B97</f>
        <v>55</v>
      </c>
      <c r="C98" s="449" t="s">
        <v>89</v>
      </c>
      <c r="D98" s="361" t="s">
        <v>8</v>
      </c>
      <c r="E98" s="350">
        <v>12700</v>
      </c>
      <c r="F98" s="83"/>
      <c r="G98" s="447">
        <f t="shared" si="8"/>
        <v>0</v>
      </c>
    </row>
    <row r="99" spans="1:8">
      <c r="B99" s="545">
        <f>1+B98</f>
        <v>56</v>
      </c>
      <c r="C99" s="449" t="s">
        <v>90</v>
      </c>
      <c r="D99" s="361" t="s">
        <v>11</v>
      </c>
      <c r="E99" s="350">
        <v>92</v>
      </c>
      <c r="F99" s="83"/>
      <c r="G99" s="447">
        <f t="shared" si="8"/>
        <v>0</v>
      </c>
    </row>
    <row r="100" spans="1:8">
      <c r="B100" s="545">
        <f>1+B99</f>
        <v>57</v>
      </c>
      <c r="C100" s="449" t="s">
        <v>91</v>
      </c>
      <c r="D100" s="361" t="s">
        <v>11</v>
      </c>
      <c r="E100" s="350">
        <v>92</v>
      </c>
      <c r="F100" s="83"/>
      <c r="G100" s="447">
        <f t="shared" si="8"/>
        <v>0</v>
      </c>
    </row>
    <row r="101" spans="1:8">
      <c r="B101" s="455"/>
      <c r="C101" s="449"/>
      <c r="D101" s="361"/>
      <c r="E101" s="350"/>
      <c r="F101" s="83"/>
      <c r="G101" s="447"/>
    </row>
    <row r="102" spans="1:8">
      <c r="B102" s="545">
        <f>1+B100</f>
        <v>58</v>
      </c>
      <c r="C102" s="449" t="s">
        <v>334</v>
      </c>
      <c r="D102" s="361" t="s">
        <v>8</v>
      </c>
      <c r="E102" s="350">
        <v>600</v>
      </c>
      <c r="F102" s="83"/>
      <c r="G102" s="447">
        <f t="shared" ref="G102:G106" si="9">E102*F102</f>
        <v>0</v>
      </c>
    </row>
    <row r="103" spans="1:8">
      <c r="B103" s="545">
        <f>1+B102</f>
        <v>59</v>
      </c>
      <c r="C103" s="449" t="s">
        <v>357</v>
      </c>
      <c r="D103" s="361" t="s">
        <v>8</v>
      </c>
      <c r="E103" s="350">
        <v>920</v>
      </c>
      <c r="F103" s="83"/>
      <c r="G103" s="447">
        <f t="shared" si="9"/>
        <v>0</v>
      </c>
    </row>
    <row r="104" spans="1:8">
      <c r="B104" s="545">
        <f>1+B103</f>
        <v>60</v>
      </c>
      <c r="C104" s="449" t="s">
        <v>226</v>
      </c>
      <c r="D104" s="361" t="s">
        <v>8</v>
      </c>
      <c r="E104" s="350">
        <v>920</v>
      </c>
      <c r="F104" s="83"/>
      <c r="G104" s="447">
        <f t="shared" si="9"/>
        <v>0</v>
      </c>
    </row>
    <row r="105" spans="1:8">
      <c r="B105" s="545">
        <f>1+B104</f>
        <v>61</v>
      </c>
      <c r="C105" s="449" t="s">
        <v>227</v>
      </c>
      <c r="D105" s="361" t="s">
        <v>11</v>
      </c>
      <c r="E105" s="350">
        <v>46</v>
      </c>
      <c r="F105" s="83"/>
      <c r="G105" s="447">
        <f t="shared" si="9"/>
        <v>0</v>
      </c>
    </row>
    <row r="106" spans="1:8">
      <c r="B106" s="545">
        <f>1+B105</f>
        <v>62</v>
      </c>
      <c r="C106" s="449" t="s">
        <v>228</v>
      </c>
      <c r="D106" s="361" t="s">
        <v>11</v>
      </c>
      <c r="E106" s="350">
        <v>46</v>
      </c>
      <c r="F106" s="83"/>
      <c r="G106" s="447">
        <f t="shared" si="9"/>
        <v>0</v>
      </c>
    </row>
    <row r="107" spans="1:8">
      <c r="B107" s="455"/>
      <c r="C107" s="449"/>
      <c r="D107" s="361"/>
      <c r="E107" s="350"/>
      <c r="F107" s="83"/>
      <c r="G107" s="447"/>
    </row>
    <row r="108" spans="1:8" s="487" customFormat="1">
      <c r="A108" s="486"/>
      <c r="B108" s="545">
        <f>1+B106</f>
        <v>63</v>
      </c>
      <c r="C108" s="449" t="s">
        <v>331</v>
      </c>
      <c r="D108" s="361" t="s">
        <v>8</v>
      </c>
      <c r="E108" s="350">
        <v>4300</v>
      </c>
      <c r="F108" s="83"/>
      <c r="G108" s="447">
        <f t="shared" si="0"/>
        <v>0</v>
      </c>
      <c r="H108" s="486"/>
    </row>
    <row r="109" spans="1:8" s="487" customFormat="1">
      <c r="A109" s="486"/>
      <c r="B109" s="545">
        <f>1+B108</f>
        <v>64</v>
      </c>
      <c r="C109" s="449" t="s">
        <v>358</v>
      </c>
      <c r="D109" s="349" t="s">
        <v>8</v>
      </c>
      <c r="E109" s="350">
        <v>11260</v>
      </c>
      <c r="F109" s="83"/>
      <c r="G109" s="447">
        <f t="shared" ref="G109" si="10">E109*F109</f>
        <v>0</v>
      </c>
      <c r="H109" s="486"/>
    </row>
    <row r="110" spans="1:8">
      <c r="B110" s="545">
        <f>1+B109</f>
        <v>65</v>
      </c>
      <c r="C110" s="449" t="s">
        <v>86</v>
      </c>
      <c r="D110" s="349" t="s">
        <v>8</v>
      </c>
      <c r="E110" s="350">
        <v>11260</v>
      </c>
      <c r="F110" s="83"/>
      <c r="G110" s="447">
        <f t="shared" si="0"/>
        <v>0</v>
      </c>
    </row>
    <row r="111" spans="1:8">
      <c r="B111" s="545">
        <f>1+B110</f>
        <v>66</v>
      </c>
      <c r="C111" s="449" t="s">
        <v>87</v>
      </c>
      <c r="D111" s="349" t="s">
        <v>11</v>
      </c>
      <c r="E111" s="350">
        <v>86</v>
      </c>
      <c r="F111" s="83"/>
      <c r="G111" s="447">
        <f t="shared" si="0"/>
        <v>0</v>
      </c>
    </row>
    <row r="112" spans="1:8">
      <c r="B112" s="545">
        <f>1+B111</f>
        <v>67</v>
      </c>
      <c r="C112" s="449" t="s">
        <v>88</v>
      </c>
      <c r="D112" s="349" t="s">
        <v>11</v>
      </c>
      <c r="E112" s="350">
        <v>86</v>
      </c>
      <c r="F112" s="83"/>
      <c r="G112" s="447">
        <f t="shared" si="0"/>
        <v>0</v>
      </c>
    </row>
    <row r="113" spans="1:9">
      <c r="B113" s="455"/>
      <c r="C113" s="449"/>
      <c r="D113" s="349"/>
      <c r="E113" s="350"/>
      <c r="F113" s="83"/>
      <c r="G113" s="447"/>
    </row>
    <row r="114" spans="1:9">
      <c r="B114" s="545">
        <f>1+B112</f>
        <v>68</v>
      </c>
      <c r="C114" s="449" t="s">
        <v>113</v>
      </c>
      <c r="D114" s="349" t="s">
        <v>8</v>
      </c>
      <c r="E114" s="350">
        <v>180</v>
      </c>
      <c r="F114" s="83"/>
      <c r="G114" s="447">
        <f t="shared" si="0"/>
        <v>0</v>
      </c>
    </row>
    <row r="115" spans="1:9">
      <c r="B115" s="545">
        <f>1+B114</f>
        <v>69</v>
      </c>
      <c r="C115" s="449" t="s">
        <v>359</v>
      </c>
      <c r="D115" s="349" t="s">
        <v>8</v>
      </c>
      <c r="E115" s="350">
        <v>590</v>
      </c>
      <c r="F115" s="83"/>
      <c r="G115" s="447">
        <f t="shared" ref="G115" si="11">E115*F115</f>
        <v>0</v>
      </c>
    </row>
    <row r="116" spans="1:9">
      <c r="B116" s="545">
        <f>1+B115</f>
        <v>70</v>
      </c>
      <c r="C116" s="449" t="s">
        <v>114</v>
      </c>
      <c r="D116" s="349" t="s">
        <v>8</v>
      </c>
      <c r="E116" s="350">
        <v>580</v>
      </c>
      <c r="F116" s="83"/>
      <c r="G116" s="447">
        <f t="shared" si="0"/>
        <v>0</v>
      </c>
    </row>
    <row r="117" spans="1:9">
      <c r="B117" s="545">
        <f>1+B116</f>
        <v>71</v>
      </c>
      <c r="C117" s="449" t="s">
        <v>115</v>
      </c>
      <c r="D117" s="349" t="s">
        <v>11</v>
      </c>
      <c r="E117" s="350">
        <v>46</v>
      </c>
      <c r="F117" s="83"/>
      <c r="G117" s="447">
        <f t="shared" si="0"/>
        <v>0</v>
      </c>
    </row>
    <row r="118" spans="1:9">
      <c r="B118" s="545">
        <f>1+B117</f>
        <v>72</v>
      </c>
      <c r="C118" s="449" t="s">
        <v>116</v>
      </c>
      <c r="D118" s="349" t="s">
        <v>11</v>
      </c>
      <c r="E118" s="350">
        <v>46</v>
      </c>
      <c r="F118" s="83"/>
      <c r="G118" s="447">
        <f t="shared" si="0"/>
        <v>0</v>
      </c>
    </row>
    <row r="119" spans="1:9">
      <c r="B119" s="455"/>
      <c r="C119" s="449"/>
      <c r="D119" s="349"/>
      <c r="E119" s="350"/>
      <c r="F119" s="83"/>
      <c r="G119" s="447"/>
    </row>
    <row r="120" spans="1:9" ht="25.5">
      <c r="B120" s="545">
        <f>1+B118</f>
        <v>73</v>
      </c>
      <c r="C120" s="449" t="s">
        <v>333</v>
      </c>
      <c r="D120" s="468" t="s">
        <v>8</v>
      </c>
      <c r="E120" s="350">
        <v>16400</v>
      </c>
      <c r="F120" s="83"/>
      <c r="G120" s="546">
        <f t="shared" si="0"/>
        <v>0</v>
      </c>
    </row>
    <row r="121" spans="1:9">
      <c r="B121" s="545">
        <f t="shared" ref="B121:B124" si="12">1+B120</f>
        <v>74</v>
      </c>
      <c r="C121" s="449" t="s">
        <v>360</v>
      </c>
      <c r="D121" s="349" t="s">
        <v>8</v>
      </c>
      <c r="E121" s="350">
        <v>16400</v>
      </c>
      <c r="F121" s="83"/>
      <c r="G121" s="447">
        <f t="shared" ref="G121" si="13">E121*F121</f>
        <v>0</v>
      </c>
    </row>
    <row r="122" spans="1:9">
      <c r="B122" s="545">
        <f t="shared" si="12"/>
        <v>75</v>
      </c>
      <c r="C122" s="449" t="s">
        <v>95</v>
      </c>
      <c r="D122" s="349" t="s">
        <v>8</v>
      </c>
      <c r="E122" s="350">
        <v>16400</v>
      </c>
      <c r="F122" s="83"/>
      <c r="G122" s="447">
        <f t="shared" si="0"/>
        <v>0</v>
      </c>
    </row>
    <row r="123" spans="1:9">
      <c r="B123" s="545">
        <f t="shared" si="12"/>
        <v>76</v>
      </c>
      <c r="C123" s="449" t="s">
        <v>96</v>
      </c>
      <c r="D123" s="349" t="s">
        <v>11</v>
      </c>
      <c r="E123" s="350">
        <v>82</v>
      </c>
      <c r="F123" s="83"/>
      <c r="G123" s="447">
        <f t="shared" si="0"/>
        <v>0</v>
      </c>
    </row>
    <row r="124" spans="1:9">
      <c r="B124" s="545">
        <f t="shared" si="12"/>
        <v>77</v>
      </c>
      <c r="C124" s="449" t="s">
        <v>97</v>
      </c>
      <c r="D124" s="349" t="s">
        <v>11</v>
      </c>
      <c r="E124" s="350">
        <v>82</v>
      </c>
      <c r="F124" s="83"/>
      <c r="G124" s="447">
        <f t="shared" si="0"/>
        <v>0</v>
      </c>
    </row>
    <row r="125" spans="1:9">
      <c r="B125" s="455"/>
      <c r="C125" s="449"/>
      <c r="D125" s="349"/>
      <c r="E125" s="350"/>
      <c r="F125" s="83"/>
      <c r="G125" s="447"/>
    </row>
    <row r="126" spans="1:9">
      <c r="B126" s="545">
        <f>1+B124</f>
        <v>78</v>
      </c>
      <c r="C126" s="449" t="s">
        <v>98</v>
      </c>
      <c r="D126" s="349" t="s">
        <v>11</v>
      </c>
      <c r="E126" s="350">
        <v>750</v>
      </c>
      <c r="F126" s="83"/>
      <c r="G126" s="447">
        <f>E126*F126</f>
        <v>0</v>
      </c>
    </row>
    <row r="127" spans="1:9">
      <c r="B127" s="545"/>
      <c r="C127" s="449"/>
      <c r="D127" s="349"/>
      <c r="E127" s="350"/>
      <c r="F127" s="83"/>
      <c r="G127" s="447"/>
    </row>
    <row r="128" spans="1:9" s="547" customFormat="1" ht="15">
      <c r="A128" s="204"/>
      <c r="B128" s="545">
        <f>1+B126</f>
        <v>79</v>
      </c>
      <c r="C128" s="449" t="s">
        <v>363</v>
      </c>
      <c r="D128" s="349" t="s">
        <v>11</v>
      </c>
      <c r="E128" s="350">
        <v>4500</v>
      </c>
      <c r="F128" s="83"/>
      <c r="G128" s="447">
        <f>E128*F128</f>
        <v>0</v>
      </c>
      <c r="H128" s="204"/>
      <c r="I128" s="170"/>
    </row>
    <row r="129" spans="1:9">
      <c r="B129" s="434"/>
      <c r="C129" s="538"/>
      <c r="D129" s="498"/>
      <c r="E129" s="351"/>
      <c r="F129" s="443"/>
      <c r="G129" s="447"/>
    </row>
    <row r="130" spans="1:9">
      <c r="B130" s="434"/>
      <c r="C130" s="538"/>
      <c r="D130" s="498"/>
      <c r="E130" s="351"/>
      <c r="F130" s="443"/>
      <c r="G130" s="447"/>
    </row>
    <row r="131" spans="1:9" ht="15.75">
      <c r="B131" s="470"/>
      <c r="C131" s="481" t="s">
        <v>142</v>
      </c>
      <c r="D131" s="498"/>
      <c r="E131" s="351"/>
      <c r="F131" s="443"/>
      <c r="G131" s="447"/>
    </row>
    <row r="132" spans="1:9">
      <c r="B132" s="470"/>
      <c r="C132" s="548"/>
      <c r="D132" s="498"/>
      <c r="E132" s="351"/>
      <c r="F132" s="443"/>
      <c r="G132" s="447"/>
    </row>
    <row r="133" spans="1:9" ht="25.5">
      <c r="B133" s="239">
        <f>1+B128</f>
        <v>80</v>
      </c>
      <c r="C133" s="479" t="s">
        <v>143</v>
      </c>
      <c r="D133" s="468" t="s">
        <v>144</v>
      </c>
      <c r="E133" s="350">
        <v>1</v>
      </c>
      <c r="F133" s="443">
        <v>500000</v>
      </c>
      <c r="G133" s="546">
        <f>E133*F133</f>
        <v>500000</v>
      </c>
    </row>
    <row r="134" spans="1:9">
      <c r="B134" s="249"/>
      <c r="C134" s="529"/>
      <c r="D134" s="492"/>
      <c r="E134" s="530"/>
      <c r="F134" s="493"/>
      <c r="G134" s="447"/>
    </row>
    <row r="135" spans="1:9">
      <c r="B135" s="549"/>
      <c r="C135" s="467"/>
      <c r="D135" s="498"/>
      <c r="E135" s="351"/>
      <c r="F135" s="499"/>
      <c r="G135" s="447"/>
    </row>
    <row r="136" spans="1:9" s="390" customFormat="1" ht="15" customHeight="1" thickBot="1">
      <c r="A136" s="382"/>
      <c r="B136" s="504"/>
      <c r="C136" s="505" t="s">
        <v>9</v>
      </c>
      <c r="D136" s="506"/>
      <c r="E136" s="507"/>
      <c r="F136" s="508"/>
      <c r="G136" s="509">
        <f>SUM(G17:G135)</f>
        <v>500000</v>
      </c>
      <c r="H136" s="389"/>
    </row>
    <row r="137" spans="1:9" ht="15" customHeight="1">
      <c r="B137" s="391"/>
      <c r="C137" s="392"/>
      <c r="D137" s="393"/>
      <c r="E137" s="394"/>
      <c r="F137" s="395"/>
      <c r="G137" s="396"/>
      <c r="H137" s="397"/>
    </row>
    <row r="138" spans="1:9" ht="12" customHeight="1">
      <c r="B138" s="398"/>
      <c r="C138" s="399"/>
      <c r="D138" s="400"/>
      <c r="E138" s="394"/>
      <c r="F138" s="401"/>
      <c r="G138" s="402"/>
    </row>
    <row r="139" spans="1:9">
      <c r="B139" s="391"/>
      <c r="C139" s="200"/>
      <c r="D139" s="200"/>
      <c r="E139" s="394"/>
      <c r="F139" s="401"/>
      <c r="G139" s="403"/>
    </row>
    <row r="140" spans="1:9">
      <c r="B140" s="391"/>
      <c r="C140" s="200"/>
      <c r="D140" s="200"/>
      <c r="E140" s="394"/>
      <c r="F140" s="401"/>
      <c r="G140" s="403"/>
    </row>
    <row r="141" spans="1:9">
      <c r="B141" s="391"/>
      <c r="C141" s="391"/>
      <c r="D141" s="391"/>
      <c r="E141" s="391"/>
      <c r="F141" s="404"/>
      <c r="G141" s="391"/>
    </row>
    <row r="142" spans="1:9">
      <c r="B142" s="391"/>
      <c r="C142" s="200"/>
      <c r="D142" s="200"/>
      <c r="E142" s="394"/>
      <c r="F142" s="401"/>
      <c r="G142" s="403"/>
    </row>
    <row r="143" spans="1:9" s="204" customFormat="1">
      <c r="B143" s="391"/>
      <c r="C143" s="200"/>
      <c r="D143" s="200"/>
      <c r="E143" s="394"/>
      <c r="F143" s="401"/>
      <c r="G143" s="403"/>
      <c r="I143" s="170"/>
    </row>
    <row r="144" spans="1:9" s="204" customFormat="1">
      <c r="B144" s="391"/>
      <c r="C144" s="200"/>
      <c r="D144" s="200"/>
      <c r="E144" s="394"/>
      <c r="F144" s="401"/>
      <c r="G144" s="403"/>
      <c r="I144" s="170"/>
    </row>
    <row r="145" spans="2:9" s="204" customFormat="1">
      <c r="B145" s="391"/>
      <c r="C145" s="200"/>
      <c r="D145" s="200"/>
      <c r="E145" s="394"/>
      <c r="F145" s="401"/>
      <c r="G145" s="403"/>
      <c r="I145" s="170"/>
    </row>
    <row r="146" spans="2:9" s="204" customFormat="1">
      <c r="B146" s="391"/>
      <c r="C146" s="200"/>
      <c r="D146" s="200"/>
      <c r="E146" s="394"/>
      <c r="F146" s="401"/>
      <c r="G146" s="403"/>
      <c r="I146" s="170"/>
    </row>
    <row r="147" spans="2:9" s="204" customFormat="1">
      <c r="B147" s="391"/>
      <c r="C147" s="200"/>
      <c r="D147" s="200"/>
      <c r="E147" s="394"/>
      <c r="F147" s="401"/>
      <c r="G147" s="403"/>
      <c r="I147" s="170"/>
    </row>
    <row r="148" spans="2:9" s="204" customFormat="1">
      <c r="B148" s="391"/>
      <c r="C148" s="200"/>
      <c r="D148" s="200"/>
      <c r="E148" s="394"/>
      <c r="F148" s="401"/>
      <c r="G148" s="403"/>
      <c r="I148" s="170"/>
    </row>
    <row r="149" spans="2:9" s="204" customFormat="1">
      <c r="B149" s="391"/>
      <c r="C149" s="200"/>
      <c r="D149" s="200"/>
      <c r="E149" s="394"/>
      <c r="F149" s="401"/>
      <c r="G149" s="403"/>
      <c r="I149" s="170"/>
    </row>
    <row r="150" spans="2:9" s="204" customFormat="1">
      <c r="B150" s="391"/>
      <c r="C150" s="200"/>
      <c r="D150" s="200"/>
      <c r="E150" s="394"/>
      <c r="F150" s="401"/>
      <c r="G150" s="403"/>
      <c r="I150" s="170"/>
    </row>
    <row r="151" spans="2:9" s="204" customFormat="1">
      <c r="B151" s="391"/>
      <c r="C151" s="200"/>
      <c r="D151" s="200"/>
      <c r="E151" s="394"/>
      <c r="F151" s="401"/>
      <c r="G151" s="403"/>
      <c r="I151" s="170"/>
    </row>
    <row r="152" spans="2:9" s="204" customFormat="1">
      <c r="B152" s="391"/>
      <c r="C152" s="200"/>
      <c r="D152" s="200"/>
      <c r="E152" s="394"/>
      <c r="F152" s="401"/>
      <c r="G152" s="403"/>
      <c r="I152" s="170"/>
    </row>
    <row r="153" spans="2:9" s="204" customFormat="1">
      <c r="B153" s="391"/>
      <c r="C153" s="200"/>
      <c r="D153" s="200"/>
      <c r="E153" s="394"/>
      <c r="F153" s="401"/>
      <c r="G153" s="403"/>
      <c r="I153" s="170"/>
    </row>
    <row r="154" spans="2:9" s="204" customFormat="1">
      <c r="B154" s="391"/>
      <c r="C154" s="200"/>
      <c r="D154" s="200"/>
      <c r="E154" s="394"/>
      <c r="F154" s="401"/>
      <c r="G154" s="403"/>
      <c r="I154" s="170"/>
    </row>
    <row r="155" spans="2:9" s="204" customFormat="1">
      <c r="B155" s="391"/>
      <c r="C155" s="200"/>
      <c r="D155" s="200"/>
      <c r="E155" s="394"/>
      <c r="F155" s="401"/>
      <c r="G155" s="403"/>
      <c r="I155" s="170"/>
    </row>
    <row r="156" spans="2:9" s="204" customFormat="1">
      <c r="B156" s="391"/>
      <c r="C156" s="200"/>
      <c r="D156" s="200"/>
      <c r="E156" s="394"/>
      <c r="F156" s="401"/>
      <c r="G156" s="403"/>
      <c r="I156" s="170"/>
    </row>
    <row r="157" spans="2:9" s="204" customFormat="1">
      <c r="B157" s="391"/>
      <c r="C157" s="200"/>
      <c r="D157" s="200"/>
      <c r="E157" s="394"/>
      <c r="F157" s="401"/>
      <c r="G157" s="403"/>
      <c r="I157" s="170"/>
    </row>
    <row r="158" spans="2:9" s="204" customFormat="1">
      <c r="B158" s="391"/>
      <c r="C158" s="200"/>
      <c r="D158" s="200"/>
      <c r="E158" s="394"/>
      <c r="F158" s="401"/>
      <c r="G158" s="403"/>
      <c r="I158" s="170"/>
    </row>
    <row r="159" spans="2:9" s="204" customFormat="1">
      <c r="B159" s="391"/>
      <c r="C159" s="200"/>
      <c r="D159" s="200"/>
      <c r="E159" s="394"/>
      <c r="F159" s="401"/>
      <c r="G159" s="403"/>
      <c r="I159" s="170"/>
    </row>
    <row r="160" spans="2:9" s="204" customFormat="1">
      <c r="B160" s="391"/>
      <c r="C160" s="200"/>
      <c r="D160" s="200"/>
      <c r="E160" s="394"/>
      <c r="F160" s="401"/>
      <c r="G160" s="403"/>
      <c r="I160" s="170"/>
    </row>
    <row r="161" spans="2:9" s="204" customFormat="1">
      <c r="B161" s="391"/>
      <c r="C161" s="200"/>
      <c r="D161" s="200"/>
      <c r="E161" s="394"/>
      <c r="F161" s="401"/>
      <c r="G161" s="403"/>
      <c r="I161" s="170"/>
    </row>
    <row r="162" spans="2:9" s="204" customFormat="1">
      <c r="B162" s="391"/>
      <c r="C162" s="200"/>
      <c r="D162" s="200"/>
      <c r="E162" s="394"/>
      <c r="F162" s="401"/>
      <c r="G162" s="403"/>
      <c r="I162" s="170"/>
    </row>
    <row r="163" spans="2:9" s="204" customFormat="1">
      <c r="B163" s="391"/>
      <c r="C163" s="200"/>
      <c r="D163" s="200"/>
      <c r="E163" s="394"/>
      <c r="F163" s="401"/>
      <c r="G163" s="403"/>
      <c r="I163" s="170"/>
    </row>
    <row r="164" spans="2:9" s="204" customFormat="1">
      <c r="B164" s="391"/>
      <c r="C164" s="200"/>
      <c r="D164" s="200"/>
      <c r="E164" s="394"/>
      <c r="F164" s="401"/>
      <c r="G164" s="403"/>
      <c r="I164" s="170"/>
    </row>
    <row r="165" spans="2:9" s="204" customFormat="1">
      <c r="B165" s="391"/>
      <c r="C165" s="200"/>
      <c r="D165" s="200"/>
      <c r="E165" s="394"/>
      <c r="F165" s="401"/>
      <c r="G165" s="403"/>
      <c r="I165" s="170"/>
    </row>
    <row r="166" spans="2:9" s="204" customFormat="1">
      <c r="B166" s="391"/>
      <c r="C166" s="200"/>
      <c r="D166" s="200"/>
      <c r="E166" s="394"/>
      <c r="F166" s="401"/>
      <c r="G166" s="403"/>
      <c r="I166" s="170"/>
    </row>
    <row r="167" spans="2:9" s="204" customFormat="1">
      <c r="B167" s="391"/>
      <c r="C167" s="200"/>
      <c r="D167" s="200"/>
      <c r="E167" s="394"/>
      <c r="F167" s="401"/>
      <c r="G167" s="200"/>
      <c r="I167" s="170"/>
    </row>
    <row r="168" spans="2:9" s="204" customFormat="1">
      <c r="B168" s="391"/>
      <c r="C168" s="200"/>
      <c r="D168" s="200"/>
      <c r="E168" s="394"/>
      <c r="F168" s="401"/>
      <c r="G168" s="200"/>
      <c r="I168" s="170"/>
    </row>
    <row r="169" spans="2:9" s="204" customFormat="1">
      <c r="B169" s="391"/>
      <c r="C169" s="200"/>
      <c r="D169" s="200"/>
      <c r="E169" s="394"/>
      <c r="F169" s="401"/>
      <c r="G169" s="200"/>
      <c r="I169" s="170"/>
    </row>
    <row r="170" spans="2:9" s="204" customFormat="1">
      <c r="B170" s="391"/>
      <c r="C170" s="200"/>
      <c r="D170" s="200"/>
      <c r="E170" s="394"/>
      <c r="F170" s="401"/>
      <c r="G170" s="200"/>
      <c r="I170" s="170"/>
    </row>
    <row r="171" spans="2:9" s="204" customFormat="1">
      <c r="B171" s="391"/>
      <c r="C171" s="200"/>
      <c r="D171" s="200"/>
      <c r="E171" s="394"/>
      <c r="F171" s="401"/>
      <c r="G171" s="200"/>
      <c r="I171" s="170"/>
    </row>
    <row r="172" spans="2:9" s="204" customFormat="1">
      <c r="B172" s="391"/>
      <c r="C172" s="200"/>
      <c r="D172" s="200"/>
      <c r="E172" s="394"/>
      <c r="F172" s="401"/>
      <c r="G172" s="200"/>
      <c r="I172" s="170"/>
    </row>
    <row r="173" spans="2:9" s="204" customFormat="1">
      <c r="B173" s="391"/>
      <c r="C173" s="200"/>
      <c r="D173" s="200"/>
      <c r="E173" s="394"/>
      <c r="F173" s="401"/>
      <c r="G173" s="200"/>
      <c r="I173" s="170"/>
    </row>
    <row r="174" spans="2:9" s="204" customFormat="1">
      <c r="B174" s="391"/>
      <c r="C174" s="200"/>
      <c r="D174" s="200"/>
      <c r="E174" s="405"/>
      <c r="F174" s="401"/>
      <c r="G174" s="200"/>
      <c r="I174" s="170"/>
    </row>
    <row r="175" spans="2:9" s="204" customFormat="1">
      <c r="B175" s="391"/>
      <c r="C175" s="200"/>
      <c r="D175" s="200"/>
      <c r="E175" s="405"/>
      <c r="F175" s="401"/>
      <c r="G175" s="200"/>
      <c r="I175" s="170"/>
    </row>
    <row r="176" spans="2:9" s="204" customFormat="1">
      <c r="B176" s="391"/>
      <c r="C176" s="200"/>
      <c r="D176" s="200"/>
      <c r="E176" s="405"/>
      <c r="F176" s="401"/>
      <c r="G176" s="200"/>
      <c r="I176" s="170"/>
    </row>
    <row r="177" spans="2:9" s="204" customFormat="1">
      <c r="B177" s="391"/>
      <c r="C177" s="200"/>
      <c r="D177" s="200"/>
      <c r="E177" s="405"/>
      <c r="F177" s="401"/>
      <c r="G177" s="200"/>
      <c r="I177" s="170"/>
    </row>
    <row r="178" spans="2:9" s="204" customFormat="1">
      <c r="B178" s="391"/>
      <c r="C178" s="200"/>
      <c r="D178" s="200"/>
      <c r="E178" s="405"/>
      <c r="F178" s="401"/>
      <c r="G178" s="200"/>
      <c r="I178" s="170"/>
    </row>
    <row r="179" spans="2:9" s="204" customFormat="1">
      <c r="B179" s="391"/>
      <c r="C179" s="200"/>
      <c r="D179" s="200"/>
      <c r="E179" s="405"/>
      <c r="F179" s="401"/>
      <c r="G179" s="200"/>
      <c r="I179" s="170"/>
    </row>
    <row r="180" spans="2:9" s="204" customFormat="1">
      <c r="B180" s="391"/>
      <c r="C180" s="200"/>
      <c r="D180" s="200"/>
      <c r="E180" s="405"/>
      <c r="F180" s="401"/>
      <c r="G180" s="200"/>
      <c r="I180" s="170"/>
    </row>
    <row r="181" spans="2:9" s="204" customFormat="1">
      <c r="B181" s="391"/>
      <c r="C181" s="200"/>
      <c r="D181" s="200"/>
      <c r="E181" s="405"/>
      <c r="F181" s="401"/>
      <c r="G181" s="200"/>
      <c r="I181" s="170"/>
    </row>
    <row r="182" spans="2:9" s="204" customFormat="1">
      <c r="B182" s="391"/>
      <c r="C182" s="200"/>
      <c r="D182" s="200"/>
      <c r="E182" s="405"/>
      <c r="F182" s="401"/>
      <c r="G182" s="200"/>
      <c r="I182" s="170"/>
    </row>
    <row r="183" spans="2:9" s="204" customFormat="1">
      <c r="B183" s="391"/>
      <c r="C183" s="200"/>
      <c r="D183" s="200"/>
      <c r="E183" s="405"/>
      <c r="F183" s="401"/>
      <c r="G183" s="200"/>
      <c r="I183" s="170"/>
    </row>
    <row r="184" spans="2:9" s="204" customFormat="1">
      <c r="B184" s="391"/>
      <c r="C184" s="200"/>
      <c r="D184" s="200"/>
      <c r="E184" s="405"/>
      <c r="F184" s="401"/>
      <c r="G184" s="200"/>
      <c r="I184" s="170"/>
    </row>
    <row r="185" spans="2:9" s="204" customFormat="1">
      <c r="B185" s="391"/>
      <c r="C185" s="200"/>
      <c r="D185" s="200"/>
      <c r="E185" s="405"/>
      <c r="F185" s="401"/>
      <c r="G185" s="200"/>
      <c r="I185" s="170"/>
    </row>
    <row r="186" spans="2:9" s="204" customFormat="1">
      <c r="B186" s="391"/>
      <c r="C186" s="200"/>
      <c r="D186" s="200"/>
      <c r="E186" s="405"/>
      <c r="F186" s="401"/>
      <c r="G186" s="200"/>
      <c r="I186" s="170"/>
    </row>
    <row r="187" spans="2:9" s="204" customFormat="1">
      <c r="B187" s="391"/>
      <c r="C187" s="200"/>
      <c r="D187" s="200"/>
      <c r="E187" s="405"/>
      <c r="F187" s="401"/>
      <c r="G187" s="200"/>
      <c r="I187" s="170"/>
    </row>
    <row r="188" spans="2:9" s="204" customFormat="1">
      <c r="B188" s="391"/>
      <c r="C188" s="200"/>
      <c r="D188" s="200"/>
      <c r="E188" s="405"/>
      <c r="F188" s="401"/>
      <c r="G188" s="200"/>
      <c r="I188" s="170"/>
    </row>
    <row r="189" spans="2:9" s="204" customFormat="1">
      <c r="B189" s="391"/>
      <c r="C189" s="200"/>
      <c r="D189" s="200"/>
      <c r="E189" s="405"/>
      <c r="F189" s="401"/>
      <c r="G189" s="200"/>
      <c r="I189" s="170"/>
    </row>
    <row r="190" spans="2:9" s="204" customFormat="1">
      <c r="B190" s="391"/>
      <c r="C190" s="200"/>
      <c r="D190" s="200"/>
      <c r="E190" s="405"/>
      <c r="F190" s="401"/>
      <c r="G190" s="200"/>
      <c r="I190" s="170"/>
    </row>
    <row r="191" spans="2:9" s="204" customFormat="1">
      <c r="B191" s="391"/>
      <c r="C191" s="200"/>
      <c r="D191" s="200"/>
      <c r="E191" s="405"/>
      <c r="F191" s="401"/>
      <c r="G191" s="200"/>
      <c r="I191" s="170"/>
    </row>
    <row r="192" spans="2:9" s="204" customFormat="1">
      <c r="B192" s="391"/>
      <c r="C192" s="200"/>
      <c r="D192" s="200"/>
      <c r="E192" s="405"/>
      <c r="F192" s="401"/>
      <c r="G192" s="200"/>
      <c r="I192" s="170"/>
    </row>
    <row r="193" spans="2:9" s="204" customFormat="1">
      <c r="B193" s="391"/>
      <c r="C193" s="200"/>
      <c r="D193" s="200"/>
      <c r="E193" s="405"/>
      <c r="F193" s="401"/>
      <c r="G193" s="200"/>
      <c r="I193" s="170"/>
    </row>
    <row r="194" spans="2:9" s="204" customFormat="1">
      <c r="B194" s="391"/>
      <c r="C194" s="200"/>
      <c r="D194" s="200"/>
      <c r="E194" s="405"/>
      <c r="F194" s="401"/>
      <c r="G194" s="200"/>
      <c r="I194" s="170"/>
    </row>
    <row r="195" spans="2:9" s="204" customFormat="1">
      <c r="B195" s="391"/>
      <c r="C195" s="200"/>
      <c r="D195" s="200"/>
      <c r="E195" s="405"/>
      <c r="F195" s="401"/>
      <c r="G195" s="200"/>
      <c r="I195" s="170"/>
    </row>
    <row r="196" spans="2:9" s="204" customFormat="1">
      <c r="B196" s="391"/>
      <c r="C196" s="200"/>
      <c r="D196" s="200"/>
      <c r="E196" s="405"/>
      <c r="F196" s="401"/>
      <c r="G196" s="200"/>
      <c r="I196" s="170"/>
    </row>
    <row r="197" spans="2:9" s="204" customFormat="1">
      <c r="B197" s="391"/>
      <c r="C197" s="200"/>
      <c r="D197" s="200"/>
      <c r="E197" s="405"/>
      <c r="F197" s="401"/>
      <c r="G197" s="200"/>
      <c r="I197" s="170"/>
    </row>
    <row r="198" spans="2:9" s="204" customFormat="1">
      <c r="B198" s="391"/>
      <c r="C198" s="200"/>
      <c r="D198" s="200"/>
      <c r="E198" s="405"/>
      <c r="F198" s="401"/>
      <c r="G198" s="200"/>
      <c r="I198" s="170"/>
    </row>
    <row r="199" spans="2:9" s="204" customFormat="1">
      <c r="B199" s="391"/>
      <c r="C199" s="200"/>
      <c r="D199" s="200"/>
      <c r="E199" s="405"/>
      <c r="F199" s="401"/>
      <c r="G199" s="200"/>
      <c r="I199" s="170"/>
    </row>
    <row r="200" spans="2:9" s="204" customFormat="1">
      <c r="B200" s="391"/>
      <c r="C200" s="200"/>
      <c r="D200" s="200"/>
      <c r="E200" s="405"/>
      <c r="F200" s="401"/>
      <c r="G200" s="200"/>
      <c r="I200" s="170"/>
    </row>
    <row r="201" spans="2:9" s="204" customFormat="1">
      <c r="B201" s="391"/>
      <c r="C201" s="200"/>
      <c r="D201" s="200"/>
      <c r="E201" s="405"/>
      <c r="F201" s="401"/>
      <c r="G201" s="200"/>
      <c r="I201" s="170"/>
    </row>
    <row r="202" spans="2:9" s="204" customFormat="1">
      <c r="B202" s="391"/>
      <c r="C202" s="200"/>
      <c r="D202" s="200"/>
      <c r="E202" s="405"/>
      <c r="F202" s="401"/>
      <c r="G202" s="200"/>
      <c r="I202" s="170"/>
    </row>
    <row r="203" spans="2:9" s="204" customFormat="1">
      <c r="B203" s="391"/>
      <c r="C203" s="200"/>
      <c r="D203" s="200"/>
      <c r="E203" s="405"/>
      <c r="F203" s="401"/>
      <c r="G203" s="200"/>
      <c r="I203" s="170"/>
    </row>
    <row r="204" spans="2:9" s="204" customFormat="1">
      <c r="B204" s="391"/>
      <c r="C204" s="200"/>
      <c r="D204" s="200"/>
      <c r="E204" s="405"/>
      <c r="F204" s="401"/>
      <c r="G204" s="200"/>
      <c r="I204" s="170"/>
    </row>
    <row r="205" spans="2:9" s="204" customFormat="1">
      <c r="B205" s="391"/>
      <c r="C205" s="200"/>
      <c r="D205" s="200"/>
      <c r="E205" s="405"/>
      <c r="F205" s="401"/>
      <c r="G205" s="200"/>
      <c r="I205" s="170"/>
    </row>
    <row r="206" spans="2:9" s="204" customFormat="1">
      <c r="B206" s="391"/>
      <c r="C206" s="200"/>
      <c r="D206" s="200"/>
      <c r="E206" s="405"/>
      <c r="F206" s="401"/>
      <c r="G206" s="200"/>
      <c r="I206" s="170"/>
    </row>
    <row r="207" spans="2:9" s="204" customFormat="1">
      <c r="B207" s="391"/>
      <c r="C207" s="200"/>
      <c r="D207" s="200"/>
      <c r="E207" s="405"/>
      <c r="F207" s="401"/>
      <c r="G207" s="200"/>
      <c r="I207" s="170"/>
    </row>
    <row r="208" spans="2:9" s="204" customFormat="1">
      <c r="B208" s="391"/>
      <c r="C208" s="200"/>
      <c r="D208" s="200"/>
      <c r="E208" s="405"/>
      <c r="F208" s="401"/>
      <c r="G208" s="200"/>
      <c r="I208" s="170"/>
    </row>
    <row r="209" spans="2:9" s="204" customFormat="1">
      <c r="B209" s="391"/>
      <c r="C209" s="200"/>
      <c r="D209" s="200"/>
      <c r="E209" s="405"/>
      <c r="F209" s="401"/>
      <c r="G209" s="200"/>
      <c r="I209" s="170"/>
    </row>
    <row r="210" spans="2:9" s="204" customFormat="1">
      <c r="B210" s="391"/>
      <c r="C210" s="200"/>
      <c r="D210" s="200"/>
      <c r="E210" s="405"/>
      <c r="F210" s="401"/>
      <c r="G210" s="200"/>
      <c r="I210" s="170"/>
    </row>
    <row r="211" spans="2:9" s="204" customFormat="1">
      <c r="B211" s="391"/>
      <c r="C211" s="200"/>
      <c r="D211" s="200"/>
      <c r="E211" s="405"/>
      <c r="F211" s="401"/>
      <c r="G211" s="200"/>
      <c r="I211" s="170"/>
    </row>
    <row r="212" spans="2:9" s="204" customFormat="1">
      <c r="B212" s="391"/>
      <c r="C212" s="200"/>
      <c r="D212" s="200"/>
      <c r="E212" s="405"/>
      <c r="F212" s="401"/>
      <c r="G212" s="200"/>
      <c r="I212" s="170"/>
    </row>
    <row r="213" spans="2:9" s="204" customFormat="1">
      <c r="B213" s="391"/>
      <c r="C213" s="200"/>
      <c r="D213" s="200"/>
      <c r="E213" s="405"/>
      <c r="F213" s="401"/>
      <c r="G213" s="200"/>
      <c r="I213" s="170"/>
    </row>
    <row r="214" spans="2:9" s="204" customFormat="1">
      <c r="B214" s="391"/>
      <c r="C214" s="200"/>
      <c r="D214" s="200"/>
      <c r="E214" s="405"/>
      <c r="F214" s="401"/>
      <c r="G214" s="200"/>
      <c r="I214" s="170"/>
    </row>
    <row r="215" spans="2:9" s="204" customFormat="1">
      <c r="B215" s="391"/>
      <c r="C215" s="200"/>
      <c r="D215" s="200"/>
      <c r="E215" s="405"/>
      <c r="F215" s="401"/>
      <c r="G215" s="200"/>
      <c r="I215" s="170"/>
    </row>
    <row r="216" spans="2:9" s="204" customFormat="1">
      <c r="B216" s="391"/>
      <c r="C216" s="200"/>
      <c r="D216" s="200"/>
      <c r="E216" s="405"/>
      <c r="F216" s="401"/>
      <c r="G216" s="200"/>
      <c r="I216" s="170"/>
    </row>
    <row r="217" spans="2:9" s="204" customFormat="1">
      <c r="B217" s="391"/>
      <c r="C217" s="200"/>
      <c r="D217" s="200"/>
      <c r="E217" s="405"/>
      <c r="F217" s="401"/>
      <c r="G217" s="200"/>
      <c r="I217" s="170"/>
    </row>
    <row r="218" spans="2:9" s="204" customFormat="1">
      <c r="B218" s="391"/>
      <c r="C218" s="200"/>
      <c r="D218" s="200"/>
      <c r="E218" s="405"/>
      <c r="F218" s="401"/>
      <c r="G218" s="200"/>
      <c r="I218" s="170"/>
    </row>
    <row r="219" spans="2:9" s="204" customFormat="1">
      <c r="B219" s="391"/>
      <c r="C219" s="200"/>
      <c r="D219" s="200"/>
      <c r="E219" s="405"/>
      <c r="F219" s="401"/>
      <c r="G219" s="200"/>
      <c r="I219" s="170"/>
    </row>
    <row r="220" spans="2:9" s="204" customFormat="1">
      <c r="B220" s="391"/>
      <c r="C220" s="200"/>
      <c r="D220" s="200"/>
      <c r="E220" s="405"/>
      <c r="F220" s="401"/>
      <c r="G220" s="200"/>
      <c r="I220" s="170"/>
    </row>
    <row r="221" spans="2:9" s="204" customFormat="1">
      <c r="B221" s="391"/>
      <c r="C221" s="200"/>
      <c r="D221" s="200"/>
      <c r="E221" s="405"/>
      <c r="F221" s="401"/>
      <c r="G221" s="200"/>
      <c r="I221" s="170"/>
    </row>
    <row r="222" spans="2:9" s="204" customFormat="1">
      <c r="B222" s="200"/>
      <c r="C222" s="200"/>
      <c r="D222" s="200"/>
      <c r="E222" s="405"/>
      <c r="F222" s="401"/>
      <c r="G222" s="200"/>
      <c r="I222" s="170"/>
    </row>
    <row r="223" spans="2:9" s="204" customFormat="1">
      <c r="B223" s="200"/>
      <c r="C223" s="200"/>
      <c r="D223" s="200"/>
      <c r="E223" s="405"/>
      <c r="F223" s="401"/>
      <c r="G223" s="200"/>
      <c r="I223" s="170"/>
    </row>
    <row r="224" spans="2:9" s="204" customFormat="1">
      <c r="B224" s="200"/>
      <c r="C224" s="200"/>
      <c r="D224" s="200"/>
      <c r="E224" s="405"/>
      <c r="F224" s="401"/>
      <c r="G224" s="200"/>
      <c r="I224" s="170"/>
    </row>
    <row r="225" spans="2:9" s="204" customFormat="1">
      <c r="B225" s="200"/>
      <c r="C225" s="200"/>
      <c r="D225" s="200"/>
      <c r="E225" s="405"/>
      <c r="F225" s="401"/>
      <c r="G225" s="200"/>
      <c r="I225" s="170"/>
    </row>
    <row r="226" spans="2:9" s="204" customFormat="1">
      <c r="B226" s="200"/>
      <c r="C226" s="200"/>
      <c r="D226" s="200"/>
      <c r="E226" s="405"/>
      <c r="F226" s="401"/>
      <c r="G226" s="200"/>
      <c r="I226" s="170"/>
    </row>
    <row r="227" spans="2:9" s="204" customFormat="1">
      <c r="B227" s="200"/>
      <c r="C227" s="200"/>
      <c r="D227" s="200"/>
      <c r="E227" s="405"/>
      <c r="F227" s="401"/>
      <c r="G227" s="200"/>
      <c r="I227" s="170"/>
    </row>
    <row r="228" spans="2:9" s="204" customFormat="1">
      <c r="B228" s="200"/>
      <c r="C228" s="200"/>
      <c r="D228" s="200"/>
      <c r="E228" s="405"/>
      <c r="F228" s="242"/>
      <c r="G228" s="200"/>
      <c r="I228" s="170"/>
    </row>
    <row r="229" spans="2:9" s="204" customFormat="1">
      <c r="B229" s="200"/>
      <c r="C229" s="200"/>
      <c r="D229" s="200"/>
      <c r="E229" s="405"/>
      <c r="F229" s="242"/>
      <c r="G229" s="200"/>
      <c r="I229" s="170"/>
    </row>
    <row r="230" spans="2:9" s="204" customFormat="1">
      <c r="B230" s="200"/>
      <c r="C230" s="200"/>
      <c r="D230" s="200"/>
      <c r="E230" s="405"/>
      <c r="F230" s="242"/>
      <c r="G230" s="200"/>
      <c r="I230" s="170"/>
    </row>
    <row r="231" spans="2:9" s="204" customFormat="1">
      <c r="B231" s="200"/>
      <c r="C231" s="200"/>
      <c r="D231" s="200"/>
      <c r="E231" s="405"/>
      <c r="F231" s="242"/>
      <c r="G231" s="200"/>
      <c r="I231" s="170"/>
    </row>
    <row r="232" spans="2:9" s="204" customFormat="1">
      <c r="B232" s="200"/>
      <c r="C232" s="200"/>
      <c r="D232" s="200"/>
      <c r="E232" s="405"/>
      <c r="F232" s="242"/>
      <c r="G232" s="200"/>
      <c r="I232" s="170"/>
    </row>
    <row r="233" spans="2:9" s="204" customFormat="1">
      <c r="B233" s="200"/>
      <c r="C233" s="200"/>
      <c r="D233" s="200"/>
      <c r="E233" s="405"/>
      <c r="F233" s="242"/>
      <c r="G233" s="200"/>
      <c r="I233" s="170"/>
    </row>
    <row r="234" spans="2:9" s="204" customFormat="1">
      <c r="B234" s="200"/>
      <c r="C234" s="200"/>
      <c r="D234" s="200"/>
      <c r="E234" s="405"/>
      <c r="F234" s="242"/>
      <c r="G234" s="200"/>
      <c r="I234" s="170"/>
    </row>
    <row r="235" spans="2:9" s="204" customFormat="1">
      <c r="B235" s="200"/>
      <c r="C235" s="200"/>
      <c r="D235" s="200"/>
      <c r="E235" s="405"/>
      <c r="F235" s="242"/>
      <c r="G235" s="200"/>
      <c r="I235" s="170"/>
    </row>
    <row r="236" spans="2:9" s="204" customFormat="1">
      <c r="B236" s="200"/>
      <c r="C236" s="200"/>
      <c r="D236" s="200"/>
      <c r="E236" s="405"/>
      <c r="F236" s="242"/>
      <c r="G236" s="200"/>
      <c r="I236" s="170"/>
    </row>
    <row r="237" spans="2:9" s="204" customFormat="1">
      <c r="B237" s="200"/>
      <c r="C237" s="200"/>
      <c r="D237" s="200"/>
      <c r="E237" s="405"/>
      <c r="F237" s="242"/>
      <c r="G237" s="200"/>
      <c r="I237" s="170"/>
    </row>
    <row r="238" spans="2:9" s="204" customFormat="1">
      <c r="B238" s="200"/>
      <c r="C238" s="200"/>
      <c r="D238" s="200"/>
      <c r="E238" s="405"/>
      <c r="F238" s="242"/>
      <c r="G238" s="200"/>
      <c r="I238" s="170"/>
    </row>
    <row r="239" spans="2:9" s="204" customFormat="1">
      <c r="B239" s="200"/>
      <c r="C239" s="200"/>
      <c r="D239" s="200"/>
      <c r="E239" s="405"/>
      <c r="F239" s="242"/>
      <c r="G239" s="200"/>
      <c r="I239" s="170"/>
    </row>
    <row r="240" spans="2:9" s="204" customFormat="1">
      <c r="B240" s="200"/>
      <c r="C240" s="200"/>
      <c r="D240" s="200"/>
      <c r="E240" s="405"/>
      <c r="F240" s="406"/>
      <c r="G240" s="200"/>
      <c r="I240" s="170"/>
    </row>
    <row r="241" spans="2:9" s="204" customFormat="1">
      <c r="B241" s="200"/>
      <c r="C241" s="200"/>
      <c r="D241" s="200"/>
      <c r="E241" s="405"/>
      <c r="F241" s="406"/>
      <c r="G241" s="200"/>
      <c r="I241" s="170"/>
    </row>
    <row r="242" spans="2:9" s="204" customFormat="1">
      <c r="B242" s="200"/>
      <c r="C242" s="200"/>
      <c r="D242" s="200"/>
      <c r="E242" s="405"/>
      <c r="F242" s="406"/>
      <c r="G242" s="200"/>
      <c r="I242" s="170"/>
    </row>
    <row r="243" spans="2:9" s="204" customFormat="1">
      <c r="B243" s="200"/>
      <c r="C243" s="200"/>
      <c r="D243" s="200"/>
      <c r="E243" s="405"/>
      <c r="F243" s="406"/>
      <c r="G243" s="200"/>
      <c r="I243" s="170"/>
    </row>
    <row r="244" spans="2:9" s="204" customFormat="1">
      <c r="B244" s="200"/>
      <c r="C244" s="200"/>
      <c r="D244" s="200"/>
      <c r="E244" s="405"/>
      <c r="F244" s="406"/>
      <c r="G244" s="200"/>
      <c r="I244" s="170"/>
    </row>
    <row r="245" spans="2:9" s="204" customFormat="1">
      <c r="B245" s="200"/>
      <c r="C245" s="200"/>
      <c r="D245" s="200"/>
      <c r="E245" s="405"/>
      <c r="F245" s="406"/>
      <c r="G245" s="200"/>
      <c r="I245" s="170"/>
    </row>
    <row r="246" spans="2:9" s="204" customFormat="1">
      <c r="B246" s="200"/>
      <c r="C246" s="200"/>
      <c r="D246" s="200"/>
      <c r="E246" s="405"/>
      <c r="F246" s="406"/>
      <c r="G246" s="200"/>
      <c r="I246" s="170"/>
    </row>
    <row r="247" spans="2:9" s="204" customFormat="1">
      <c r="B247" s="200"/>
      <c r="C247" s="200"/>
      <c r="D247" s="200"/>
      <c r="E247" s="405"/>
      <c r="F247" s="406"/>
      <c r="G247" s="200"/>
      <c r="I247" s="170"/>
    </row>
    <row r="248" spans="2:9" s="204" customFormat="1">
      <c r="B248" s="200"/>
      <c r="C248" s="200"/>
      <c r="D248" s="200"/>
      <c r="E248" s="405"/>
      <c r="F248" s="406"/>
      <c r="G248" s="200"/>
      <c r="I248" s="170"/>
    </row>
    <row r="249" spans="2:9" s="204" customFormat="1">
      <c r="B249" s="200"/>
      <c r="C249" s="200"/>
      <c r="D249" s="200"/>
      <c r="E249" s="405"/>
      <c r="F249" s="406"/>
      <c r="G249" s="200"/>
      <c r="I249" s="170"/>
    </row>
    <row r="250" spans="2:9" s="204" customFormat="1">
      <c r="B250" s="200"/>
      <c r="C250" s="200"/>
      <c r="D250" s="200"/>
      <c r="E250" s="405"/>
      <c r="F250" s="406"/>
      <c r="G250" s="200"/>
      <c r="I250" s="170"/>
    </row>
    <row r="251" spans="2:9" s="204" customFormat="1">
      <c r="B251" s="200"/>
      <c r="C251" s="200"/>
      <c r="D251" s="200"/>
      <c r="E251" s="405"/>
      <c r="F251" s="406"/>
      <c r="G251" s="200"/>
      <c r="I251" s="170"/>
    </row>
    <row r="252" spans="2:9" s="204" customFormat="1">
      <c r="B252" s="200"/>
      <c r="C252" s="200"/>
      <c r="D252" s="200"/>
      <c r="E252" s="405"/>
      <c r="F252" s="406"/>
      <c r="G252" s="200"/>
      <c r="I252" s="170"/>
    </row>
    <row r="253" spans="2:9" s="204" customFormat="1">
      <c r="B253" s="200"/>
      <c r="C253" s="200"/>
      <c r="D253" s="200"/>
      <c r="E253" s="405"/>
      <c r="F253" s="406"/>
      <c r="G253" s="200"/>
      <c r="I253" s="170"/>
    </row>
    <row r="254" spans="2:9" s="204" customFormat="1">
      <c r="B254" s="200"/>
      <c r="C254" s="200"/>
      <c r="D254" s="200"/>
      <c r="E254" s="405"/>
      <c r="F254" s="406"/>
      <c r="G254" s="200"/>
      <c r="I254" s="170"/>
    </row>
    <row r="255" spans="2:9" s="204" customFormat="1">
      <c r="B255" s="200"/>
      <c r="C255" s="200"/>
      <c r="D255" s="200"/>
      <c r="E255" s="405"/>
      <c r="F255" s="406"/>
      <c r="G255" s="200"/>
      <c r="I255" s="170"/>
    </row>
    <row r="256" spans="2:9" s="204" customFormat="1">
      <c r="B256" s="200"/>
      <c r="C256" s="200"/>
      <c r="D256" s="200"/>
      <c r="E256" s="405"/>
      <c r="F256" s="406"/>
      <c r="G256" s="200"/>
      <c r="I256" s="170"/>
    </row>
    <row r="257" spans="2:9" s="204" customFormat="1">
      <c r="B257" s="200"/>
      <c r="C257" s="200"/>
      <c r="D257" s="200"/>
      <c r="E257" s="405"/>
      <c r="F257" s="406"/>
      <c r="G257" s="200"/>
      <c r="I257" s="170"/>
    </row>
    <row r="258" spans="2:9" s="204" customFormat="1">
      <c r="B258" s="200"/>
      <c r="C258" s="200"/>
      <c r="D258" s="200"/>
      <c r="E258" s="405"/>
      <c r="F258" s="406"/>
      <c r="G258" s="200"/>
      <c r="I258" s="170"/>
    </row>
    <row r="259" spans="2:9" s="204" customFormat="1">
      <c r="B259" s="200"/>
      <c r="C259" s="200"/>
      <c r="D259" s="200"/>
      <c r="E259" s="405"/>
      <c r="F259" s="406"/>
      <c r="G259" s="200"/>
      <c r="I259" s="170"/>
    </row>
    <row r="260" spans="2:9" s="204" customFormat="1">
      <c r="B260" s="200"/>
      <c r="C260" s="200"/>
      <c r="D260" s="200"/>
      <c r="E260" s="405"/>
      <c r="F260" s="406"/>
      <c r="G260" s="200"/>
      <c r="I260" s="170"/>
    </row>
    <row r="261" spans="2:9" s="204" customFormat="1">
      <c r="B261" s="200"/>
      <c r="C261" s="200"/>
      <c r="D261" s="200"/>
      <c r="E261" s="405"/>
      <c r="F261" s="406"/>
      <c r="G261" s="200"/>
      <c r="I261" s="170"/>
    </row>
    <row r="262" spans="2:9" s="204" customFormat="1">
      <c r="B262" s="200"/>
      <c r="C262" s="200"/>
      <c r="D262" s="200"/>
      <c r="E262" s="405"/>
      <c r="F262" s="406"/>
      <c r="G262" s="200"/>
      <c r="I262" s="170"/>
    </row>
    <row r="263" spans="2:9" s="204" customFormat="1">
      <c r="B263" s="200"/>
      <c r="C263" s="200"/>
      <c r="D263" s="200"/>
      <c r="E263" s="405"/>
      <c r="F263" s="406"/>
      <c r="G263" s="200"/>
      <c r="I263" s="170"/>
    </row>
    <row r="264" spans="2:9" s="204" customFormat="1">
      <c r="B264" s="200"/>
      <c r="C264" s="200"/>
      <c r="D264" s="200"/>
      <c r="E264" s="405"/>
      <c r="F264" s="406"/>
      <c r="G264" s="200"/>
      <c r="I264" s="170"/>
    </row>
    <row r="265" spans="2:9" s="204" customFormat="1">
      <c r="B265" s="200"/>
      <c r="C265" s="200"/>
      <c r="D265" s="200"/>
      <c r="E265" s="405"/>
      <c r="F265" s="406"/>
      <c r="G265" s="200"/>
      <c r="I265" s="170"/>
    </row>
    <row r="266" spans="2:9" s="204" customFormat="1">
      <c r="B266" s="200"/>
      <c r="C266" s="200"/>
      <c r="D266" s="200"/>
      <c r="E266" s="405"/>
      <c r="F266" s="406"/>
      <c r="G266" s="200"/>
      <c r="I266" s="170"/>
    </row>
    <row r="267" spans="2:9" s="204" customFormat="1">
      <c r="B267" s="200"/>
      <c r="C267" s="200"/>
      <c r="D267" s="200"/>
      <c r="E267" s="405"/>
      <c r="F267" s="406"/>
      <c r="G267" s="200"/>
      <c r="I267" s="170"/>
    </row>
    <row r="268" spans="2:9" s="204" customFormat="1">
      <c r="B268" s="200"/>
      <c r="C268" s="200"/>
      <c r="D268" s="200"/>
      <c r="E268" s="405"/>
      <c r="F268" s="406"/>
      <c r="G268" s="200"/>
      <c r="I268" s="170"/>
    </row>
    <row r="269" spans="2:9" s="204" customFormat="1">
      <c r="B269" s="200"/>
      <c r="C269" s="200"/>
      <c r="D269" s="200"/>
      <c r="E269" s="405"/>
      <c r="F269" s="406"/>
      <c r="G269" s="200"/>
      <c r="I269" s="170"/>
    </row>
    <row r="270" spans="2:9" s="204" customFormat="1">
      <c r="B270" s="200"/>
      <c r="C270" s="200"/>
      <c r="D270" s="200"/>
      <c r="E270" s="405"/>
      <c r="F270" s="406"/>
      <c r="G270" s="200"/>
      <c r="I270" s="170"/>
    </row>
    <row r="271" spans="2:9" s="204" customFormat="1">
      <c r="B271" s="200"/>
      <c r="C271" s="200"/>
      <c r="D271" s="200"/>
      <c r="E271" s="405"/>
      <c r="F271" s="406"/>
      <c r="G271" s="200"/>
      <c r="I271" s="170"/>
    </row>
    <row r="272" spans="2:9" s="204" customFormat="1">
      <c r="B272" s="200"/>
      <c r="C272" s="200"/>
      <c r="D272" s="200"/>
      <c r="E272" s="405"/>
      <c r="F272" s="406"/>
      <c r="G272" s="200"/>
      <c r="I272" s="170"/>
    </row>
    <row r="273" spans="2:9" s="204" customFormat="1">
      <c r="B273" s="200"/>
      <c r="C273" s="200"/>
      <c r="D273" s="200"/>
      <c r="E273" s="405"/>
      <c r="F273" s="406"/>
      <c r="G273" s="200"/>
      <c r="I273" s="170"/>
    </row>
    <row r="274" spans="2:9" s="204" customFormat="1">
      <c r="B274" s="200"/>
      <c r="C274" s="200"/>
      <c r="D274" s="200"/>
      <c r="E274" s="405"/>
      <c r="F274" s="406"/>
      <c r="G274" s="200"/>
      <c r="I274" s="170"/>
    </row>
    <row r="275" spans="2:9" s="204" customFormat="1">
      <c r="B275" s="200"/>
      <c r="C275" s="200"/>
      <c r="D275" s="200"/>
      <c r="E275" s="405"/>
      <c r="F275" s="406"/>
      <c r="G275" s="200"/>
      <c r="I275" s="170"/>
    </row>
    <row r="276" spans="2:9" s="204" customFormat="1">
      <c r="B276" s="200"/>
      <c r="C276" s="200"/>
      <c r="D276" s="200"/>
      <c r="E276" s="405"/>
      <c r="F276" s="406"/>
      <c r="G276" s="200"/>
      <c r="I276" s="170"/>
    </row>
    <row r="277" spans="2:9" s="204" customFormat="1">
      <c r="B277" s="200"/>
      <c r="C277" s="200"/>
      <c r="D277" s="200"/>
      <c r="E277" s="405"/>
      <c r="F277" s="406"/>
      <c r="G277" s="200"/>
      <c r="I277" s="170"/>
    </row>
    <row r="278" spans="2:9" s="204" customFormat="1">
      <c r="B278" s="200"/>
      <c r="C278" s="200"/>
      <c r="D278" s="200"/>
      <c r="E278" s="405"/>
      <c r="F278" s="406"/>
      <c r="G278" s="200"/>
      <c r="I278" s="170"/>
    </row>
    <row r="279" spans="2:9" s="204" customFormat="1">
      <c r="B279" s="200"/>
      <c r="C279" s="200"/>
      <c r="D279" s="200"/>
      <c r="E279" s="405"/>
      <c r="F279" s="406"/>
      <c r="G279" s="200"/>
      <c r="I279" s="170"/>
    </row>
    <row r="280" spans="2:9" s="204" customFormat="1">
      <c r="B280" s="200"/>
      <c r="C280" s="200"/>
      <c r="D280" s="200"/>
      <c r="E280" s="405"/>
      <c r="F280" s="406"/>
      <c r="G280" s="200"/>
      <c r="I280" s="170"/>
    </row>
    <row r="281" spans="2:9" s="204" customFormat="1">
      <c r="B281" s="200"/>
      <c r="C281" s="200"/>
      <c r="D281" s="200"/>
      <c r="E281" s="405"/>
      <c r="F281" s="406"/>
      <c r="G281" s="200"/>
      <c r="I281" s="170"/>
    </row>
    <row r="282" spans="2:9" s="204" customFormat="1">
      <c r="B282" s="200"/>
      <c r="C282" s="200"/>
      <c r="D282" s="200"/>
      <c r="E282" s="405"/>
      <c r="F282" s="406"/>
      <c r="G282" s="200"/>
      <c r="I282" s="170"/>
    </row>
    <row r="283" spans="2:9" s="204" customFormat="1">
      <c r="B283" s="200"/>
      <c r="C283" s="200"/>
      <c r="D283" s="200"/>
      <c r="E283" s="405"/>
      <c r="F283" s="406"/>
      <c r="G283" s="200"/>
      <c r="I283" s="170"/>
    </row>
    <row r="284" spans="2:9" s="204" customFormat="1">
      <c r="B284" s="200"/>
      <c r="C284" s="200"/>
      <c r="D284" s="200"/>
      <c r="E284" s="405"/>
      <c r="F284" s="406"/>
      <c r="G284" s="200"/>
      <c r="I284" s="170"/>
    </row>
    <row r="285" spans="2:9" s="204" customFormat="1">
      <c r="B285" s="200"/>
      <c r="C285" s="200"/>
      <c r="D285" s="200"/>
      <c r="E285" s="405"/>
      <c r="F285" s="406"/>
      <c r="G285" s="200"/>
      <c r="I285" s="170"/>
    </row>
    <row r="286" spans="2:9" s="204" customFormat="1">
      <c r="B286" s="200"/>
      <c r="C286" s="200"/>
      <c r="D286" s="200"/>
      <c r="E286" s="405"/>
      <c r="F286" s="406"/>
      <c r="G286" s="200"/>
      <c r="I286" s="170"/>
    </row>
    <row r="287" spans="2:9" s="204" customFormat="1">
      <c r="B287" s="200"/>
      <c r="C287" s="200"/>
      <c r="D287" s="200"/>
      <c r="E287" s="405"/>
      <c r="F287" s="406"/>
      <c r="G287" s="200"/>
      <c r="I287" s="170"/>
    </row>
    <row r="288" spans="2:9" s="204" customFormat="1">
      <c r="B288" s="200"/>
      <c r="C288" s="200"/>
      <c r="D288" s="200"/>
      <c r="E288" s="405"/>
      <c r="F288" s="406"/>
      <c r="G288" s="200"/>
      <c r="I288" s="170"/>
    </row>
    <row r="289" spans="2:9" s="204" customFormat="1">
      <c r="B289" s="200"/>
      <c r="C289" s="200"/>
      <c r="D289" s="200"/>
      <c r="E289" s="312"/>
      <c r="F289" s="406"/>
      <c r="G289" s="200"/>
      <c r="I289" s="170"/>
    </row>
  </sheetData>
  <sheetProtection algorithmName="SHA-512" hashValue="bMHwV0qt4if7iQWdWH2MB1AudO/wU4RqNo2YwA75N0eBXdgnfkLYMCqQc4JhnEXezXEqo3K4FuowfaAk0g4WAA==" saltValue="tu9sshRE77rtTpckcrF1nQ==" spinCount="100000" sheet="1" objects="1" scenarios="1"/>
  <mergeCells count="6">
    <mergeCell ref="G5:G6"/>
    <mergeCell ref="B5:B6"/>
    <mergeCell ref="C5:C6"/>
    <mergeCell ref="D5:D6"/>
    <mergeCell ref="E5:E6"/>
    <mergeCell ref="F5:F6"/>
  </mergeCells>
  <phoneticPr fontId="37" type="noConversion"/>
  <pageMargins left="0.7" right="0.7" top="0.75" bottom="0.75" header="0.3" footer="0.3"/>
  <pageSetup scale="65" orientation="portrait" r:id="rId1"/>
  <rowBreaks count="2" manualBreakCount="2">
    <brk id="43" min="1" max="6" man="1"/>
    <brk id="125" min="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6257-47CE-479C-A282-1E7AFC2BA208}">
  <dimension ref="A1:L297"/>
  <sheetViews>
    <sheetView showGridLines="0" view="pageBreakPreview" zoomScaleNormal="100" zoomScaleSheetLayoutView="100" workbookViewId="0">
      <selection activeCell="C9" sqref="C9"/>
    </sheetView>
  </sheetViews>
  <sheetFormatPr defaultColWidth="9.7109375" defaultRowHeight="12.75"/>
  <cols>
    <col min="1" max="1" width="1" style="204" customWidth="1"/>
    <col min="2" max="2" width="7.42578125" style="170" customWidth="1"/>
    <col min="3" max="3" width="61.42578125" style="170" customWidth="1"/>
    <col min="4" max="4" width="6" style="170" customWidth="1"/>
    <col min="5" max="5" width="11.28515625" style="312" customWidth="1"/>
    <col min="6" max="6" width="13.7109375" style="407" customWidth="1"/>
    <col min="7" max="7" width="18.5703125" style="170" customWidth="1"/>
    <col min="8" max="8" width="0.85546875" style="204" customWidth="1"/>
    <col min="9" max="9" width="23.5703125" style="170" bestFit="1" customWidth="1"/>
    <col min="10" max="16384" width="9.7109375" style="170"/>
  </cols>
  <sheetData>
    <row r="1" spans="2:12">
      <c r="B1" s="551"/>
      <c r="C1" s="552"/>
      <c r="D1" s="552"/>
      <c r="E1" s="553"/>
      <c r="F1" s="554"/>
      <c r="G1" s="555"/>
    </row>
    <row r="2" spans="2:12" ht="12.75" customHeight="1">
      <c r="B2" s="181" t="s">
        <v>198</v>
      </c>
      <c r="D2" s="301"/>
      <c r="E2" s="301"/>
      <c r="F2" s="301"/>
      <c r="G2" s="556"/>
      <c r="H2" s="301"/>
    </row>
    <row r="3" spans="2:12" ht="12.75" customHeight="1">
      <c r="B3" s="557" t="s">
        <v>274</v>
      </c>
      <c r="C3" s="558"/>
      <c r="D3" s="301"/>
      <c r="E3" s="301"/>
      <c r="F3" s="301"/>
      <c r="G3" s="556"/>
      <c r="H3" s="301"/>
    </row>
    <row r="4" spans="2:12" ht="12.75" customHeight="1">
      <c r="B4" s="557" t="s">
        <v>156</v>
      </c>
      <c r="C4" s="558"/>
      <c r="D4" s="307"/>
      <c r="E4" s="559"/>
      <c r="F4" s="307"/>
      <c r="G4" s="560"/>
      <c r="H4" s="307"/>
    </row>
    <row r="5" spans="2:12" ht="12.95" customHeight="1">
      <c r="B5" s="658" t="s">
        <v>0</v>
      </c>
      <c r="C5" s="660" t="s">
        <v>1</v>
      </c>
      <c r="D5" s="652" t="s">
        <v>2</v>
      </c>
      <c r="E5" s="648" t="s">
        <v>3</v>
      </c>
      <c r="F5" s="654" t="s">
        <v>4</v>
      </c>
      <c r="G5" s="656" t="s">
        <v>5</v>
      </c>
    </row>
    <row r="6" spans="2:12" ht="12.95" customHeight="1" thickBot="1">
      <c r="B6" s="659"/>
      <c r="C6" s="661"/>
      <c r="D6" s="653"/>
      <c r="E6" s="649"/>
      <c r="F6" s="655"/>
      <c r="G6" s="657"/>
    </row>
    <row r="7" spans="2:12">
      <c r="B7" s="532"/>
      <c r="C7" s="561"/>
      <c r="D7" s="561"/>
      <c r="E7" s="561"/>
      <c r="F7" s="310"/>
      <c r="G7" s="423"/>
      <c r="J7" s="312"/>
      <c r="L7" s="312"/>
    </row>
    <row r="8" spans="2:12">
      <c r="B8" s="532"/>
      <c r="C8" s="561"/>
      <c r="D8" s="561"/>
      <c r="E8" s="561"/>
      <c r="F8" s="310"/>
      <c r="G8" s="423"/>
      <c r="J8" s="312"/>
      <c r="L8" s="312"/>
    </row>
    <row r="9" spans="2:12" ht="36">
      <c r="B9" s="533"/>
      <c r="C9" s="562" t="s">
        <v>375</v>
      </c>
      <c r="D9" s="563"/>
      <c r="E9" s="564"/>
      <c r="F9" s="317"/>
      <c r="G9" s="428"/>
      <c r="J9" s="312"/>
      <c r="L9" s="312"/>
    </row>
    <row r="10" spans="2:12">
      <c r="B10" s="429"/>
      <c r="C10" s="565"/>
      <c r="D10" s="431"/>
      <c r="E10" s="510"/>
      <c r="F10" s="323"/>
      <c r="G10" s="433"/>
    </row>
    <row r="11" spans="2:12" ht="51">
      <c r="B11" s="434"/>
      <c r="C11" s="435" t="s">
        <v>179</v>
      </c>
      <c r="D11" s="431"/>
      <c r="E11" s="510"/>
      <c r="F11" s="323"/>
      <c r="G11" s="433"/>
    </row>
    <row r="12" spans="2:12">
      <c r="B12" s="566"/>
      <c r="C12" s="440"/>
      <c r="D12" s="567"/>
      <c r="E12" s="567"/>
      <c r="F12" s="326"/>
      <c r="G12" s="423"/>
    </row>
    <row r="13" spans="2:12" ht="15.75">
      <c r="B13" s="434"/>
      <c r="C13" s="534" t="s">
        <v>180</v>
      </c>
      <c r="D13" s="510"/>
      <c r="E13" s="510"/>
      <c r="F13" s="326"/>
      <c r="G13" s="433"/>
    </row>
    <row r="14" spans="2:12">
      <c r="B14" s="434"/>
      <c r="C14" s="440"/>
      <c r="D14" s="510"/>
      <c r="E14" s="510"/>
      <c r="F14" s="326"/>
      <c r="G14" s="433"/>
    </row>
    <row r="15" spans="2:12">
      <c r="B15" s="455"/>
      <c r="C15" s="495" t="s">
        <v>381</v>
      </c>
      <c r="D15" s="349"/>
      <c r="E15" s="568"/>
      <c r="F15" s="331"/>
      <c r="G15" s="447"/>
    </row>
    <row r="16" spans="2:12">
      <c r="B16" s="434"/>
      <c r="C16" s="569"/>
      <c r="D16" s="498"/>
      <c r="E16" s="570"/>
      <c r="F16" s="331"/>
      <c r="G16" s="447"/>
    </row>
    <row r="17" spans="2:7" ht="12.95" customHeight="1">
      <c r="B17" s="455">
        <f>1+B15</f>
        <v>1</v>
      </c>
      <c r="C17" s="571" t="s">
        <v>181</v>
      </c>
      <c r="D17" s="361" t="s">
        <v>11</v>
      </c>
      <c r="E17" s="537">
        <v>3</v>
      </c>
      <c r="F17" s="4"/>
      <c r="G17" s="447">
        <f>E17*F17</f>
        <v>0</v>
      </c>
    </row>
    <row r="18" spans="2:7" ht="12.95" customHeight="1">
      <c r="B18" s="434"/>
      <c r="C18" s="572"/>
      <c r="D18" s="539"/>
      <c r="E18" s="573"/>
      <c r="F18" s="4"/>
      <c r="G18" s="447"/>
    </row>
    <row r="19" spans="2:7">
      <c r="B19" s="455">
        <f>1+B17</f>
        <v>2</v>
      </c>
      <c r="C19" s="571" t="s">
        <v>182</v>
      </c>
      <c r="D19" s="361" t="s">
        <v>11</v>
      </c>
      <c r="E19" s="537">
        <v>6</v>
      </c>
      <c r="F19" s="4"/>
      <c r="G19" s="447">
        <f>E19*F19</f>
        <v>0</v>
      </c>
    </row>
    <row r="20" spans="2:7">
      <c r="B20" s="434"/>
      <c r="C20" s="572"/>
      <c r="D20" s="539"/>
      <c r="E20" s="574"/>
      <c r="F20" s="4"/>
      <c r="G20" s="447"/>
    </row>
    <row r="21" spans="2:7">
      <c r="B21" s="455">
        <f>1+B19</f>
        <v>3</v>
      </c>
      <c r="C21" s="459" t="s">
        <v>183</v>
      </c>
      <c r="D21" s="361" t="s">
        <v>11</v>
      </c>
      <c r="E21" s="537">
        <v>18</v>
      </c>
      <c r="F21" s="4"/>
      <c r="G21" s="447">
        <f>E21*F21</f>
        <v>0</v>
      </c>
    </row>
    <row r="22" spans="2:7">
      <c r="B22" s="434"/>
      <c r="C22" s="575"/>
      <c r="D22" s="539"/>
      <c r="E22" s="573"/>
      <c r="F22" s="4"/>
      <c r="G22" s="447"/>
    </row>
    <row r="23" spans="2:7">
      <c r="B23" s="455">
        <f>1+B21</f>
        <v>4</v>
      </c>
      <c r="C23" s="459" t="s">
        <v>184</v>
      </c>
      <c r="D23" s="361" t="s">
        <v>11</v>
      </c>
      <c r="E23" s="537">
        <v>12</v>
      </c>
      <c r="F23" s="4"/>
      <c r="G23" s="447">
        <f>E23*F23</f>
        <v>0</v>
      </c>
    </row>
    <row r="24" spans="2:7">
      <c r="B24" s="434"/>
      <c r="C24" s="575"/>
      <c r="D24" s="539"/>
      <c r="E24" s="573"/>
      <c r="F24" s="4"/>
      <c r="G24" s="447"/>
    </row>
    <row r="25" spans="2:7" ht="12.95" customHeight="1">
      <c r="B25" s="455">
        <f>1+B23</f>
        <v>5</v>
      </c>
      <c r="C25" s="459" t="s">
        <v>195</v>
      </c>
      <c r="D25" s="361" t="s">
        <v>11</v>
      </c>
      <c r="E25" s="537">
        <v>3</v>
      </c>
      <c r="F25" s="4"/>
      <c r="G25" s="447">
        <f>E25*F25</f>
        <v>0</v>
      </c>
    </row>
    <row r="26" spans="2:7" ht="12.95" customHeight="1">
      <c r="B26" s="434"/>
      <c r="C26" s="572"/>
      <c r="D26" s="539"/>
      <c r="E26" s="573"/>
      <c r="F26" s="4"/>
      <c r="G26" s="447"/>
    </row>
    <row r="27" spans="2:7" ht="12.95" customHeight="1">
      <c r="B27" s="455">
        <f>1+B25</f>
        <v>6</v>
      </c>
      <c r="C27" s="459" t="s">
        <v>185</v>
      </c>
      <c r="D27" s="361" t="s">
        <v>11</v>
      </c>
      <c r="E27" s="537">
        <v>183</v>
      </c>
      <c r="F27" s="4"/>
      <c r="G27" s="447">
        <f>E27*F27</f>
        <v>0</v>
      </c>
    </row>
    <row r="28" spans="2:7" ht="12.95" customHeight="1">
      <c r="B28" s="434"/>
      <c r="C28" s="572"/>
      <c r="D28" s="539"/>
      <c r="E28" s="573"/>
      <c r="F28" s="4"/>
      <c r="G28" s="447"/>
    </row>
    <row r="29" spans="2:7">
      <c r="B29" s="455">
        <f>1+B27</f>
        <v>7</v>
      </c>
      <c r="C29" s="459" t="s">
        <v>199</v>
      </c>
      <c r="D29" s="361" t="s">
        <v>11</v>
      </c>
      <c r="E29" s="537">
        <v>3</v>
      </c>
      <c r="F29" s="4"/>
      <c r="G29" s="447">
        <f>E29*F29</f>
        <v>0</v>
      </c>
    </row>
    <row r="30" spans="2:7">
      <c r="B30" s="455"/>
      <c r="C30" s="459"/>
      <c r="D30" s="361"/>
      <c r="E30" s="576"/>
      <c r="F30" s="4"/>
      <c r="G30" s="447"/>
    </row>
    <row r="31" spans="2:7">
      <c r="B31" s="455">
        <f>1+B29</f>
        <v>8</v>
      </c>
      <c r="C31" s="459" t="s">
        <v>186</v>
      </c>
      <c r="D31" s="361" t="s">
        <v>11</v>
      </c>
      <c r="E31" s="537">
        <v>6</v>
      </c>
      <c r="F31" s="4"/>
      <c r="G31" s="447">
        <f>E31*F31</f>
        <v>0</v>
      </c>
    </row>
    <row r="32" spans="2:7" ht="12.95" customHeight="1">
      <c r="B32" s="455"/>
      <c r="C32" s="459"/>
      <c r="D32" s="361"/>
      <c r="E32" s="537"/>
      <c r="F32" s="4"/>
      <c r="G32" s="447"/>
    </row>
    <row r="33" spans="2:7" ht="12.95" customHeight="1">
      <c r="B33" s="455">
        <f>1+B31</f>
        <v>9</v>
      </c>
      <c r="C33" s="571" t="s">
        <v>196</v>
      </c>
      <c r="D33" s="361" t="s">
        <v>11</v>
      </c>
      <c r="E33" s="537">
        <v>18</v>
      </c>
      <c r="F33" s="4"/>
      <c r="G33" s="447">
        <f>E33*F33</f>
        <v>0</v>
      </c>
    </row>
    <row r="34" spans="2:7">
      <c r="B34" s="455"/>
      <c r="C34" s="459"/>
      <c r="D34" s="361"/>
      <c r="E34" s="537"/>
      <c r="F34" s="4"/>
      <c r="G34" s="447"/>
    </row>
    <row r="35" spans="2:7">
      <c r="B35" s="455">
        <f>1+B33</f>
        <v>10</v>
      </c>
      <c r="C35" s="571" t="s">
        <v>187</v>
      </c>
      <c r="D35" s="361" t="s">
        <v>11</v>
      </c>
      <c r="E35" s="537">
        <v>6</v>
      </c>
      <c r="F35" s="4"/>
      <c r="G35" s="447">
        <f>E35*F35</f>
        <v>0</v>
      </c>
    </row>
    <row r="36" spans="2:7">
      <c r="B36" s="434"/>
      <c r="C36" s="572"/>
      <c r="D36" s="539"/>
      <c r="E36" s="574"/>
      <c r="F36" s="4"/>
      <c r="G36" s="447"/>
    </row>
    <row r="37" spans="2:7" ht="12.95" customHeight="1">
      <c r="B37" s="455">
        <f>1+B35</f>
        <v>11</v>
      </c>
      <c r="C37" s="571" t="s">
        <v>188</v>
      </c>
      <c r="D37" s="361" t="s">
        <v>11</v>
      </c>
      <c r="E37" s="537">
        <v>39</v>
      </c>
      <c r="F37" s="4"/>
      <c r="G37" s="447">
        <f>E37*F37</f>
        <v>0</v>
      </c>
    </row>
    <row r="38" spans="2:7">
      <c r="B38" s="455"/>
      <c r="C38" s="459"/>
      <c r="D38" s="361"/>
      <c r="E38" s="537"/>
      <c r="F38" s="4"/>
      <c r="G38" s="447"/>
    </row>
    <row r="39" spans="2:7">
      <c r="B39" s="455">
        <f>1+B37</f>
        <v>12</v>
      </c>
      <c r="C39" s="571" t="s">
        <v>200</v>
      </c>
      <c r="D39" s="361" t="s">
        <v>11</v>
      </c>
      <c r="E39" s="537">
        <v>21</v>
      </c>
      <c r="F39" s="4"/>
      <c r="G39" s="447">
        <f>E39*F39</f>
        <v>0</v>
      </c>
    </row>
    <row r="40" spans="2:7">
      <c r="B40" s="434"/>
      <c r="C40" s="572"/>
      <c r="D40" s="539"/>
      <c r="E40" s="574"/>
      <c r="F40" s="4"/>
      <c r="G40" s="447"/>
    </row>
    <row r="41" spans="2:7">
      <c r="B41" s="455">
        <f>1+B39</f>
        <v>13</v>
      </c>
      <c r="C41" s="571" t="s">
        <v>201</v>
      </c>
      <c r="D41" s="361" t="s">
        <v>11</v>
      </c>
      <c r="E41" s="537">
        <v>18</v>
      </c>
      <c r="F41" s="4"/>
      <c r="G41" s="447">
        <f>E41*F41</f>
        <v>0</v>
      </c>
    </row>
    <row r="42" spans="2:7">
      <c r="B42" s="434"/>
      <c r="C42" s="571"/>
      <c r="D42" s="539"/>
      <c r="E42" s="574"/>
      <c r="F42" s="4"/>
      <c r="G42" s="447"/>
    </row>
    <row r="43" spans="2:7">
      <c r="B43" s="455">
        <f>1+B41</f>
        <v>14</v>
      </c>
      <c r="C43" s="571" t="s">
        <v>189</v>
      </c>
      <c r="D43" s="361" t="s">
        <v>11</v>
      </c>
      <c r="E43" s="537">
        <v>36</v>
      </c>
      <c r="F43" s="4"/>
      <c r="G43" s="447">
        <f>E43*F43</f>
        <v>0</v>
      </c>
    </row>
    <row r="44" spans="2:7">
      <c r="B44" s="577"/>
      <c r="C44" s="578"/>
      <c r="D44" s="361"/>
      <c r="E44" s="576"/>
      <c r="F44" s="114"/>
      <c r="G44" s="454"/>
    </row>
    <row r="45" spans="2:7">
      <c r="B45" s="455">
        <f>1+B43</f>
        <v>15</v>
      </c>
      <c r="C45" s="571" t="s">
        <v>190</v>
      </c>
      <c r="D45" s="361" t="s">
        <v>11</v>
      </c>
      <c r="E45" s="537">
        <v>18</v>
      </c>
      <c r="F45" s="4"/>
      <c r="G45" s="447">
        <f>E45*F45</f>
        <v>0</v>
      </c>
    </row>
    <row r="46" spans="2:7">
      <c r="B46" s="577"/>
      <c r="C46" s="578"/>
      <c r="D46" s="361"/>
      <c r="E46" s="576"/>
      <c r="F46" s="114"/>
      <c r="G46" s="454"/>
    </row>
    <row r="47" spans="2:7">
      <c r="B47" s="455">
        <f>1+B45</f>
        <v>16</v>
      </c>
      <c r="C47" s="571" t="s">
        <v>191</v>
      </c>
      <c r="D47" s="361" t="s">
        <v>11</v>
      </c>
      <c r="E47" s="537">
        <v>457</v>
      </c>
      <c r="F47" s="4"/>
      <c r="G47" s="447">
        <f>E47*F47</f>
        <v>0</v>
      </c>
    </row>
    <row r="48" spans="2:7">
      <c r="B48" s="577"/>
      <c r="C48" s="578"/>
      <c r="D48" s="361"/>
      <c r="E48" s="576"/>
      <c r="F48" s="114"/>
      <c r="G48" s="454"/>
    </row>
    <row r="49" spans="2:7" ht="12.95" customHeight="1">
      <c r="B49" s="455">
        <f>1+B47</f>
        <v>17</v>
      </c>
      <c r="C49" s="571" t="s">
        <v>192</v>
      </c>
      <c r="D49" s="361" t="s">
        <v>11</v>
      </c>
      <c r="E49" s="537">
        <v>276</v>
      </c>
      <c r="F49" s="4"/>
      <c r="G49" s="447">
        <f>E49*F49</f>
        <v>0</v>
      </c>
    </row>
    <row r="50" spans="2:7" ht="12.95" customHeight="1">
      <c r="B50" s="434"/>
      <c r="C50" s="571"/>
      <c r="D50" s="539"/>
      <c r="E50" s="573"/>
      <c r="F50" s="4"/>
      <c r="G50" s="447"/>
    </row>
    <row r="51" spans="2:7" ht="12.95" customHeight="1">
      <c r="B51" s="455">
        <f>1+B49</f>
        <v>18</v>
      </c>
      <c r="C51" s="571" t="s">
        <v>193</v>
      </c>
      <c r="D51" s="361" t="s">
        <v>11</v>
      </c>
      <c r="E51" s="537">
        <v>26</v>
      </c>
      <c r="F51" s="4"/>
      <c r="G51" s="447">
        <f>E51*F51</f>
        <v>0</v>
      </c>
    </row>
    <row r="52" spans="2:7" ht="12.95" customHeight="1">
      <c r="B52" s="434"/>
      <c r="C52" s="571"/>
      <c r="D52" s="539"/>
      <c r="E52" s="573"/>
      <c r="F52" s="4"/>
      <c r="G52" s="447"/>
    </row>
    <row r="53" spans="2:7">
      <c r="B53" s="455">
        <f>1+B51</f>
        <v>19</v>
      </c>
      <c r="C53" s="571" t="s">
        <v>202</v>
      </c>
      <c r="D53" s="361" t="s">
        <v>11</v>
      </c>
      <c r="E53" s="537">
        <v>20</v>
      </c>
      <c r="F53" s="4"/>
      <c r="G53" s="447">
        <f>E53*F53</f>
        <v>0</v>
      </c>
    </row>
    <row r="54" spans="2:7">
      <c r="B54" s="434"/>
      <c r="C54" s="571"/>
      <c r="D54" s="539"/>
      <c r="E54" s="574"/>
      <c r="F54" s="4"/>
      <c r="G54" s="447"/>
    </row>
    <row r="55" spans="2:7">
      <c r="B55" s="455">
        <f>1+B53</f>
        <v>20</v>
      </c>
      <c r="C55" s="459" t="s">
        <v>203</v>
      </c>
      <c r="D55" s="361" t="s">
        <v>11</v>
      </c>
      <c r="E55" s="537">
        <v>6</v>
      </c>
      <c r="F55" s="4"/>
      <c r="G55" s="447">
        <f>E55*F55</f>
        <v>0</v>
      </c>
    </row>
    <row r="56" spans="2:7">
      <c r="B56" s="434"/>
      <c r="C56" s="459"/>
      <c r="D56" s="539"/>
      <c r="E56" s="573"/>
      <c r="F56" s="4"/>
      <c r="G56" s="447"/>
    </row>
    <row r="57" spans="2:7">
      <c r="B57" s="455">
        <f>1+B55</f>
        <v>21</v>
      </c>
      <c r="C57" s="459" t="s">
        <v>194</v>
      </c>
      <c r="D57" s="361" t="s">
        <v>11</v>
      </c>
      <c r="E57" s="537">
        <v>138</v>
      </c>
      <c r="F57" s="4"/>
      <c r="G57" s="447">
        <f>E57*F57</f>
        <v>0</v>
      </c>
    </row>
    <row r="58" spans="2:7">
      <c r="B58" s="434"/>
      <c r="C58" s="571"/>
      <c r="D58" s="539"/>
      <c r="E58" s="574"/>
      <c r="F58" s="4"/>
      <c r="G58" s="447"/>
    </row>
    <row r="59" spans="2:7">
      <c r="B59" s="455"/>
      <c r="C59" s="459"/>
      <c r="D59" s="361"/>
      <c r="E59" s="537"/>
      <c r="F59" s="4"/>
      <c r="G59" s="447"/>
    </row>
    <row r="60" spans="2:7" ht="12.75" customHeight="1">
      <c r="B60" s="455"/>
      <c r="C60" s="579" t="s">
        <v>382</v>
      </c>
      <c r="D60" s="361"/>
      <c r="E60" s="576"/>
      <c r="F60" s="4"/>
      <c r="G60" s="447"/>
    </row>
    <row r="61" spans="2:7">
      <c r="B61" s="434"/>
      <c r="C61" s="575"/>
      <c r="D61" s="539"/>
      <c r="E61" s="573"/>
      <c r="F61" s="4"/>
      <c r="G61" s="447"/>
    </row>
    <row r="62" spans="2:7" ht="12.95" customHeight="1">
      <c r="B62" s="455">
        <f>1+B57</f>
        <v>22</v>
      </c>
      <c r="C62" s="459" t="s">
        <v>204</v>
      </c>
      <c r="D62" s="361" t="s">
        <v>11</v>
      </c>
      <c r="E62" s="537">
        <v>3</v>
      </c>
      <c r="F62" s="4"/>
      <c r="G62" s="447">
        <f>E62*F62</f>
        <v>0</v>
      </c>
    </row>
    <row r="63" spans="2:7" ht="12.95" customHeight="1">
      <c r="B63" s="434"/>
      <c r="C63" s="572"/>
      <c r="D63" s="539"/>
      <c r="E63" s="573"/>
      <c r="F63" s="4"/>
      <c r="G63" s="447"/>
    </row>
    <row r="64" spans="2:7">
      <c r="B64" s="455">
        <f>1+B62</f>
        <v>23</v>
      </c>
      <c r="C64" s="459" t="s">
        <v>205</v>
      </c>
      <c r="D64" s="361" t="s">
        <v>11</v>
      </c>
      <c r="E64" s="537">
        <v>3</v>
      </c>
      <c r="F64" s="4"/>
      <c r="G64" s="447">
        <f>E64*F64</f>
        <v>0</v>
      </c>
    </row>
    <row r="65" spans="2:7">
      <c r="B65" s="434"/>
      <c r="C65" s="572"/>
      <c r="D65" s="539"/>
      <c r="E65" s="574"/>
      <c r="F65" s="4"/>
      <c r="G65" s="447"/>
    </row>
    <row r="66" spans="2:7">
      <c r="B66" s="455">
        <f>1+B64</f>
        <v>24</v>
      </c>
      <c r="C66" s="459" t="s">
        <v>206</v>
      </c>
      <c r="D66" s="361" t="s">
        <v>11</v>
      </c>
      <c r="E66" s="537">
        <v>6</v>
      </c>
      <c r="F66" s="4"/>
      <c r="G66" s="447">
        <f>E66*F66</f>
        <v>0</v>
      </c>
    </row>
    <row r="67" spans="2:7">
      <c r="B67" s="434"/>
      <c r="C67" s="575"/>
      <c r="D67" s="539"/>
      <c r="E67" s="573"/>
      <c r="F67" s="4"/>
      <c r="G67" s="447"/>
    </row>
    <row r="68" spans="2:7">
      <c r="B68" s="455">
        <f>1+B66</f>
        <v>25</v>
      </c>
      <c r="C68" s="459" t="s">
        <v>207</v>
      </c>
      <c r="D68" s="361" t="s">
        <v>11</v>
      </c>
      <c r="E68" s="537">
        <v>6</v>
      </c>
      <c r="F68" s="4"/>
      <c r="G68" s="447">
        <f>E68*F68</f>
        <v>0</v>
      </c>
    </row>
    <row r="69" spans="2:7">
      <c r="B69" s="434"/>
      <c r="C69" s="575"/>
      <c r="D69" s="539"/>
      <c r="E69" s="573"/>
      <c r="F69" s="4"/>
      <c r="G69" s="447"/>
    </row>
    <row r="70" spans="2:7" ht="12.95" customHeight="1">
      <c r="B70" s="455">
        <f>1+B68</f>
        <v>26</v>
      </c>
      <c r="C70" s="459" t="s">
        <v>208</v>
      </c>
      <c r="D70" s="361" t="s">
        <v>11</v>
      </c>
      <c r="E70" s="537">
        <v>3</v>
      </c>
      <c r="F70" s="4"/>
      <c r="G70" s="447">
        <f>E70*F70</f>
        <v>0</v>
      </c>
    </row>
    <row r="71" spans="2:7" ht="12.95" customHeight="1">
      <c r="B71" s="434"/>
      <c r="C71" s="572"/>
      <c r="D71" s="539"/>
      <c r="E71" s="573"/>
      <c r="F71" s="4"/>
      <c r="G71" s="447"/>
    </row>
    <row r="72" spans="2:7" ht="12.95" customHeight="1">
      <c r="B72" s="455">
        <f>1+B70</f>
        <v>27</v>
      </c>
      <c r="C72" s="459" t="s">
        <v>209</v>
      </c>
      <c r="D72" s="361" t="s">
        <v>11</v>
      </c>
      <c r="E72" s="537">
        <v>6</v>
      </c>
      <c r="F72" s="4"/>
      <c r="G72" s="447">
        <f>E72*F72</f>
        <v>0</v>
      </c>
    </row>
    <row r="73" spans="2:7" ht="12.95" customHeight="1">
      <c r="B73" s="434"/>
      <c r="C73" s="572"/>
      <c r="D73" s="539"/>
      <c r="E73" s="573"/>
      <c r="F73" s="4"/>
      <c r="G73" s="447"/>
    </row>
    <row r="74" spans="2:7">
      <c r="B74" s="455">
        <f>1+B72</f>
        <v>28</v>
      </c>
      <c r="C74" s="459" t="s">
        <v>210</v>
      </c>
      <c r="D74" s="361" t="s">
        <v>11</v>
      </c>
      <c r="E74" s="537">
        <v>30</v>
      </c>
      <c r="F74" s="4"/>
      <c r="G74" s="447">
        <f>E74*F74</f>
        <v>0</v>
      </c>
    </row>
    <row r="75" spans="2:7">
      <c r="B75" s="455"/>
      <c r="C75" s="459"/>
      <c r="D75" s="361"/>
      <c r="E75" s="576"/>
      <c r="F75" s="4"/>
      <c r="G75" s="447"/>
    </row>
    <row r="76" spans="2:7">
      <c r="B76" s="455">
        <f>1+B74</f>
        <v>29</v>
      </c>
      <c r="C76" s="459" t="s">
        <v>211</v>
      </c>
      <c r="D76" s="361" t="s">
        <v>11</v>
      </c>
      <c r="E76" s="537">
        <v>30</v>
      </c>
      <c r="F76" s="4"/>
      <c r="G76" s="447">
        <f>E76*F76</f>
        <v>0</v>
      </c>
    </row>
    <row r="77" spans="2:7" ht="12.95" customHeight="1">
      <c r="B77" s="455"/>
      <c r="C77" s="459"/>
      <c r="D77" s="361"/>
      <c r="E77" s="537"/>
      <c r="F77" s="4"/>
      <c r="G77" s="447"/>
    </row>
    <row r="78" spans="2:7">
      <c r="B78" s="455"/>
      <c r="C78" s="459"/>
      <c r="D78" s="361"/>
      <c r="E78" s="537"/>
      <c r="F78" s="4"/>
      <c r="G78" s="447"/>
    </row>
    <row r="79" spans="2:7">
      <c r="B79" s="434"/>
      <c r="C79" s="571"/>
      <c r="D79" s="539"/>
      <c r="E79" s="574"/>
      <c r="F79" s="4"/>
      <c r="G79" s="447"/>
    </row>
    <row r="80" spans="2:7">
      <c r="B80" s="455"/>
      <c r="C80" s="579" t="s">
        <v>212</v>
      </c>
      <c r="D80" s="361"/>
      <c r="E80" s="576"/>
      <c r="F80" s="4"/>
      <c r="G80" s="447"/>
    </row>
    <row r="81" spans="2:7">
      <c r="B81" s="434"/>
      <c r="C81" s="575"/>
      <c r="D81" s="539"/>
      <c r="E81" s="573"/>
      <c r="F81" s="4"/>
      <c r="G81" s="447"/>
    </row>
    <row r="82" spans="2:7" ht="12.95" customHeight="1">
      <c r="B82" s="455">
        <f>1+B76</f>
        <v>30</v>
      </c>
      <c r="C82" s="571" t="s">
        <v>181</v>
      </c>
      <c r="D82" s="361" t="s">
        <v>11</v>
      </c>
      <c r="E82" s="537">
        <v>3</v>
      </c>
      <c r="F82" s="4"/>
      <c r="G82" s="447">
        <f>E82*F82</f>
        <v>0</v>
      </c>
    </row>
    <row r="83" spans="2:7" ht="12.95" customHeight="1">
      <c r="B83" s="434"/>
      <c r="C83" s="572"/>
      <c r="D83" s="539"/>
      <c r="E83" s="573"/>
      <c r="F83" s="4"/>
      <c r="G83" s="447"/>
    </row>
    <row r="84" spans="2:7">
      <c r="B84" s="455">
        <f>1+B82</f>
        <v>31</v>
      </c>
      <c r="C84" s="571" t="s">
        <v>182</v>
      </c>
      <c r="D84" s="361" t="s">
        <v>11</v>
      </c>
      <c r="E84" s="537">
        <v>6</v>
      </c>
      <c r="F84" s="4"/>
      <c r="G84" s="447">
        <f>E84*F84</f>
        <v>0</v>
      </c>
    </row>
    <row r="85" spans="2:7">
      <c r="B85" s="434"/>
      <c r="C85" s="572"/>
      <c r="D85" s="539"/>
      <c r="E85" s="574"/>
      <c r="F85" s="4"/>
      <c r="G85" s="447"/>
    </row>
    <row r="86" spans="2:7">
      <c r="B86" s="455">
        <f>1+B84</f>
        <v>32</v>
      </c>
      <c r="C86" s="459" t="s">
        <v>183</v>
      </c>
      <c r="D86" s="361" t="s">
        <v>11</v>
      </c>
      <c r="E86" s="537">
        <v>18</v>
      </c>
      <c r="F86" s="4"/>
      <c r="G86" s="447">
        <f>E86*F86</f>
        <v>0</v>
      </c>
    </row>
    <row r="87" spans="2:7">
      <c r="B87" s="434"/>
      <c r="C87" s="575"/>
      <c r="D87" s="539"/>
      <c r="E87" s="573"/>
      <c r="F87" s="4"/>
      <c r="G87" s="447"/>
    </row>
    <row r="88" spans="2:7">
      <c r="B88" s="455">
        <f>1+B86</f>
        <v>33</v>
      </c>
      <c r="C88" s="459" t="s">
        <v>184</v>
      </c>
      <c r="D88" s="361" t="s">
        <v>11</v>
      </c>
      <c r="E88" s="537">
        <v>12</v>
      </c>
      <c r="F88" s="4"/>
      <c r="G88" s="447">
        <f>E88*F88</f>
        <v>0</v>
      </c>
    </row>
    <row r="89" spans="2:7">
      <c r="B89" s="434"/>
      <c r="C89" s="575"/>
      <c r="D89" s="539"/>
      <c r="E89" s="573"/>
      <c r="F89" s="4"/>
      <c r="G89" s="447"/>
    </row>
    <row r="90" spans="2:7" ht="12.95" customHeight="1">
      <c r="B90" s="455">
        <f>1+B88</f>
        <v>34</v>
      </c>
      <c r="C90" s="459" t="s">
        <v>195</v>
      </c>
      <c r="D90" s="361" t="s">
        <v>11</v>
      </c>
      <c r="E90" s="537">
        <v>3</v>
      </c>
      <c r="F90" s="4"/>
      <c r="G90" s="447">
        <f>E90*F90</f>
        <v>0</v>
      </c>
    </row>
    <row r="91" spans="2:7" ht="12.95" customHeight="1">
      <c r="B91" s="434"/>
      <c r="C91" s="572"/>
      <c r="D91" s="539"/>
      <c r="E91" s="573"/>
      <c r="F91" s="4"/>
      <c r="G91" s="447"/>
    </row>
    <row r="92" spans="2:7" ht="12.95" customHeight="1">
      <c r="B92" s="455">
        <f>1+B90</f>
        <v>35</v>
      </c>
      <c r="C92" s="459" t="s">
        <v>185</v>
      </c>
      <c r="D92" s="361" t="s">
        <v>11</v>
      </c>
      <c r="E92" s="537">
        <v>183</v>
      </c>
      <c r="F92" s="4"/>
      <c r="G92" s="447">
        <f>E92*F92</f>
        <v>0</v>
      </c>
    </row>
    <row r="93" spans="2:7" ht="12.95" customHeight="1">
      <c r="B93" s="434"/>
      <c r="C93" s="572"/>
      <c r="D93" s="539"/>
      <c r="E93" s="573"/>
      <c r="F93" s="4"/>
      <c r="G93" s="447"/>
    </row>
    <row r="94" spans="2:7">
      <c r="B94" s="455">
        <f>1+B92</f>
        <v>36</v>
      </c>
      <c r="C94" s="459" t="s">
        <v>199</v>
      </c>
      <c r="D94" s="361" t="s">
        <v>11</v>
      </c>
      <c r="E94" s="537">
        <v>3</v>
      </c>
      <c r="F94" s="4"/>
      <c r="G94" s="447">
        <f>E94*F94</f>
        <v>0</v>
      </c>
    </row>
    <row r="95" spans="2:7">
      <c r="B95" s="455"/>
      <c r="C95" s="459"/>
      <c r="D95" s="361"/>
      <c r="E95" s="576"/>
      <c r="F95" s="4"/>
      <c r="G95" s="447"/>
    </row>
    <row r="96" spans="2:7">
      <c r="B96" s="455">
        <f>1+B94</f>
        <v>37</v>
      </c>
      <c r="C96" s="459" t="s">
        <v>186</v>
      </c>
      <c r="D96" s="361" t="s">
        <v>11</v>
      </c>
      <c r="E96" s="537">
        <v>6</v>
      </c>
      <c r="F96" s="4"/>
      <c r="G96" s="447">
        <f>E96*F96</f>
        <v>0</v>
      </c>
    </row>
    <row r="97" spans="2:7" ht="12.95" customHeight="1">
      <c r="B97" s="455"/>
      <c r="C97" s="459"/>
      <c r="D97" s="361"/>
      <c r="E97" s="537"/>
      <c r="F97" s="4"/>
      <c r="G97" s="447"/>
    </row>
    <row r="98" spans="2:7" ht="12.95" customHeight="1">
      <c r="B98" s="455">
        <f>1+B96</f>
        <v>38</v>
      </c>
      <c r="C98" s="571" t="s">
        <v>196</v>
      </c>
      <c r="D98" s="361" t="s">
        <v>11</v>
      </c>
      <c r="E98" s="537">
        <v>18</v>
      </c>
      <c r="F98" s="4"/>
      <c r="G98" s="447">
        <f>E98*F98</f>
        <v>0</v>
      </c>
    </row>
    <row r="99" spans="2:7">
      <c r="B99" s="455"/>
      <c r="C99" s="459"/>
      <c r="D99" s="361"/>
      <c r="E99" s="537"/>
      <c r="F99" s="4"/>
      <c r="G99" s="447"/>
    </row>
    <row r="100" spans="2:7">
      <c r="B100" s="455">
        <f>1+B98</f>
        <v>39</v>
      </c>
      <c r="C100" s="571" t="s">
        <v>187</v>
      </c>
      <c r="D100" s="361" t="s">
        <v>11</v>
      </c>
      <c r="E100" s="537">
        <v>6</v>
      </c>
      <c r="F100" s="4"/>
      <c r="G100" s="447">
        <f>E100*F100</f>
        <v>0</v>
      </c>
    </row>
    <row r="101" spans="2:7">
      <c r="B101" s="434"/>
      <c r="C101" s="572"/>
      <c r="D101" s="539"/>
      <c r="E101" s="574"/>
      <c r="F101" s="4"/>
      <c r="G101" s="447"/>
    </row>
    <row r="102" spans="2:7" ht="12.95" customHeight="1">
      <c r="B102" s="455">
        <f>1+B100</f>
        <v>40</v>
      </c>
      <c r="C102" s="571" t="s">
        <v>188</v>
      </c>
      <c r="D102" s="361" t="s">
        <v>11</v>
      </c>
      <c r="E102" s="537">
        <v>39</v>
      </c>
      <c r="F102" s="4"/>
      <c r="G102" s="447">
        <f>E102*F102</f>
        <v>0</v>
      </c>
    </row>
    <row r="103" spans="2:7">
      <c r="B103" s="455"/>
      <c r="C103" s="459"/>
      <c r="D103" s="361"/>
      <c r="E103" s="537"/>
      <c r="F103" s="4"/>
      <c r="G103" s="447"/>
    </row>
    <row r="104" spans="2:7">
      <c r="B104" s="455">
        <f>1+B102</f>
        <v>41</v>
      </c>
      <c r="C104" s="571" t="s">
        <v>200</v>
      </c>
      <c r="D104" s="361" t="s">
        <v>11</v>
      </c>
      <c r="E104" s="537">
        <v>21</v>
      </c>
      <c r="F104" s="4"/>
      <c r="G104" s="447">
        <f>E104*F104</f>
        <v>0</v>
      </c>
    </row>
    <row r="105" spans="2:7">
      <c r="B105" s="434"/>
      <c r="C105" s="572"/>
      <c r="D105" s="539"/>
      <c r="E105" s="574"/>
      <c r="F105" s="4"/>
      <c r="G105" s="447"/>
    </row>
    <row r="106" spans="2:7">
      <c r="B106" s="455">
        <f>1+B104</f>
        <v>42</v>
      </c>
      <c r="C106" s="571" t="s">
        <v>201</v>
      </c>
      <c r="D106" s="361" t="s">
        <v>11</v>
      </c>
      <c r="E106" s="537">
        <v>18</v>
      </c>
      <c r="F106" s="4"/>
      <c r="G106" s="447">
        <f>E106*F106</f>
        <v>0</v>
      </c>
    </row>
    <row r="107" spans="2:7">
      <c r="B107" s="434"/>
      <c r="C107" s="571"/>
      <c r="D107" s="539"/>
      <c r="E107" s="574"/>
      <c r="F107" s="4"/>
      <c r="G107" s="447"/>
    </row>
    <row r="108" spans="2:7">
      <c r="B108" s="455">
        <f>1+B106</f>
        <v>43</v>
      </c>
      <c r="C108" s="571" t="s">
        <v>189</v>
      </c>
      <c r="D108" s="361" t="s">
        <v>11</v>
      </c>
      <c r="E108" s="537">
        <v>36</v>
      </c>
      <c r="F108" s="4"/>
      <c r="G108" s="447">
        <f>E108*F108</f>
        <v>0</v>
      </c>
    </row>
    <row r="109" spans="2:7">
      <c r="B109" s="577"/>
      <c r="C109" s="578"/>
      <c r="D109" s="361"/>
      <c r="E109" s="576"/>
      <c r="F109" s="114"/>
      <c r="G109" s="454"/>
    </row>
    <row r="110" spans="2:7">
      <c r="B110" s="455">
        <f>1+B108</f>
        <v>44</v>
      </c>
      <c r="C110" s="571" t="s">
        <v>190</v>
      </c>
      <c r="D110" s="361" t="s">
        <v>11</v>
      </c>
      <c r="E110" s="537">
        <v>18</v>
      </c>
      <c r="F110" s="4"/>
      <c r="G110" s="447">
        <f>E110*F110</f>
        <v>0</v>
      </c>
    </row>
    <row r="111" spans="2:7">
      <c r="B111" s="577"/>
      <c r="C111" s="578"/>
      <c r="D111" s="361"/>
      <c r="E111" s="576"/>
      <c r="F111" s="114"/>
      <c r="G111" s="454"/>
    </row>
    <row r="112" spans="2:7">
      <c r="B112" s="455">
        <f>1+B110</f>
        <v>45</v>
      </c>
      <c r="C112" s="571" t="s">
        <v>191</v>
      </c>
      <c r="D112" s="361" t="s">
        <v>11</v>
      </c>
      <c r="E112" s="537">
        <v>457</v>
      </c>
      <c r="F112" s="4"/>
      <c r="G112" s="447">
        <f>E112*F112</f>
        <v>0</v>
      </c>
    </row>
    <row r="113" spans="2:7">
      <c r="B113" s="577"/>
      <c r="C113" s="578"/>
      <c r="D113" s="361"/>
      <c r="E113" s="576"/>
      <c r="F113" s="114"/>
      <c r="G113" s="454"/>
    </row>
    <row r="114" spans="2:7" ht="12.95" customHeight="1">
      <c r="B114" s="455">
        <f>1+B112</f>
        <v>46</v>
      </c>
      <c r="C114" s="571" t="s">
        <v>192</v>
      </c>
      <c r="D114" s="361" t="s">
        <v>11</v>
      </c>
      <c r="E114" s="537">
        <v>276</v>
      </c>
      <c r="F114" s="4"/>
      <c r="G114" s="447">
        <f>E114*F114</f>
        <v>0</v>
      </c>
    </row>
    <row r="115" spans="2:7" ht="12.95" customHeight="1">
      <c r="B115" s="434"/>
      <c r="C115" s="571"/>
      <c r="D115" s="539"/>
      <c r="E115" s="573"/>
      <c r="F115" s="4"/>
      <c r="G115" s="447"/>
    </row>
    <row r="116" spans="2:7" ht="12.95" customHeight="1">
      <c r="B116" s="455">
        <f>1+B114</f>
        <v>47</v>
      </c>
      <c r="C116" s="571" t="s">
        <v>193</v>
      </c>
      <c r="D116" s="361" t="s">
        <v>11</v>
      </c>
      <c r="E116" s="537">
        <v>26</v>
      </c>
      <c r="F116" s="4"/>
      <c r="G116" s="447">
        <f>E116*F116</f>
        <v>0</v>
      </c>
    </row>
    <row r="117" spans="2:7" ht="12.95" customHeight="1">
      <c r="B117" s="434"/>
      <c r="C117" s="571"/>
      <c r="D117" s="539"/>
      <c r="E117" s="573"/>
      <c r="F117" s="4"/>
      <c r="G117" s="447"/>
    </row>
    <row r="118" spans="2:7">
      <c r="B118" s="455">
        <f>1+B116</f>
        <v>48</v>
      </c>
      <c r="C118" s="571" t="s">
        <v>202</v>
      </c>
      <c r="D118" s="361" t="s">
        <v>11</v>
      </c>
      <c r="E118" s="537">
        <v>20</v>
      </c>
      <c r="F118" s="4"/>
      <c r="G118" s="447">
        <f>E118*F118</f>
        <v>0</v>
      </c>
    </row>
    <row r="119" spans="2:7">
      <c r="B119" s="434"/>
      <c r="C119" s="571"/>
      <c r="D119" s="539"/>
      <c r="E119" s="574"/>
      <c r="F119" s="4"/>
      <c r="G119" s="447"/>
    </row>
    <row r="120" spans="2:7">
      <c r="B120" s="455">
        <f>1+B118</f>
        <v>49</v>
      </c>
      <c r="C120" s="459" t="s">
        <v>203</v>
      </c>
      <c r="D120" s="361" t="s">
        <v>11</v>
      </c>
      <c r="E120" s="537">
        <v>6</v>
      </c>
      <c r="F120" s="4"/>
      <c r="G120" s="447">
        <f>E120*F120</f>
        <v>0</v>
      </c>
    </row>
    <row r="121" spans="2:7">
      <c r="B121" s="434"/>
      <c r="C121" s="459"/>
      <c r="D121" s="539"/>
      <c r="E121" s="573"/>
      <c r="F121" s="4"/>
      <c r="G121" s="447"/>
    </row>
    <row r="122" spans="2:7">
      <c r="B122" s="455">
        <f>1+B120</f>
        <v>50</v>
      </c>
      <c r="C122" s="459" t="s">
        <v>194</v>
      </c>
      <c r="D122" s="361" t="s">
        <v>11</v>
      </c>
      <c r="E122" s="537">
        <v>138</v>
      </c>
      <c r="F122" s="4"/>
      <c r="G122" s="447">
        <f>E122*F122</f>
        <v>0</v>
      </c>
    </row>
    <row r="123" spans="2:7">
      <c r="B123" s="434"/>
      <c r="C123" s="571"/>
      <c r="D123" s="539"/>
      <c r="E123" s="574"/>
      <c r="F123" s="4"/>
      <c r="G123" s="447"/>
    </row>
    <row r="124" spans="2:7">
      <c r="B124" s="455"/>
      <c r="C124" s="459"/>
      <c r="D124" s="361"/>
      <c r="E124" s="537"/>
      <c r="F124" s="4"/>
      <c r="G124" s="447"/>
    </row>
    <row r="125" spans="2:7" ht="12.75" customHeight="1">
      <c r="B125" s="455"/>
      <c r="C125" s="579" t="s">
        <v>213</v>
      </c>
      <c r="D125" s="361"/>
      <c r="E125" s="576"/>
      <c r="F125" s="4"/>
      <c r="G125" s="447"/>
    </row>
    <row r="126" spans="2:7">
      <c r="B126" s="434"/>
      <c r="C126" s="575"/>
      <c r="D126" s="539"/>
      <c r="E126" s="573"/>
      <c r="F126" s="4"/>
      <c r="G126" s="447"/>
    </row>
    <row r="127" spans="2:7" ht="12.95" customHeight="1">
      <c r="B127" s="455">
        <f>1+B122</f>
        <v>51</v>
      </c>
      <c r="C127" s="571" t="s">
        <v>204</v>
      </c>
      <c r="D127" s="361" t="s">
        <v>11</v>
      </c>
      <c r="E127" s="537">
        <v>3</v>
      </c>
      <c r="F127" s="4"/>
      <c r="G127" s="447">
        <f>E127*F127</f>
        <v>0</v>
      </c>
    </row>
    <row r="128" spans="2:7" ht="12.95" customHeight="1">
      <c r="B128" s="434"/>
      <c r="C128" s="572"/>
      <c r="D128" s="539"/>
      <c r="E128" s="573"/>
      <c r="F128" s="4"/>
      <c r="G128" s="447"/>
    </row>
    <row r="129" spans="1:8">
      <c r="B129" s="455">
        <f>1+B127</f>
        <v>52</v>
      </c>
      <c r="C129" s="571" t="s">
        <v>205</v>
      </c>
      <c r="D129" s="361" t="s">
        <v>11</v>
      </c>
      <c r="E129" s="537">
        <v>3</v>
      </c>
      <c r="F129" s="4"/>
      <c r="G129" s="447">
        <f>E129*F129</f>
        <v>0</v>
      </c>
    </row>
    <row r="130" spans="1:8">
      <c r="B130" s="434"/>
      <c r="C130" s="572"/>
      <c r="D130" s="539"/>
      <c r="E130" s="574"/>
      <c r="F130" s="4"/>
      <c r="G130" s="447"/>
    </row>
    <row r="131" spans="1:8">
      <c r="B131" s="455">
        <f>1+B129</f>
        <v>53</v>
      </c>
      <c r="C131" s="571" t="s">
        <v>206</v>
      </c>
      <c r="D131" s="361" t="s">
        <v>11</v>
      </c>
      <c r="E131" s="537">
        <v>6</v>
      </c>
      <c r="F131" s="4"/>
      <c r="G131" s="447">
        <f>E131*F131</f>
        <v>0</v>
      </c>
    </row>
    <row r="132" spans="1:8">
      <c r="B132" s="434"/>
      <c r="C132" s="575"/>
      <c r="D132" s="539"/>
      <c r="E132" s="573"/>
      <c r="F132" s="4"/>
      <c r="G132" s="447"/>
    </row>
    <row r="133" spans="1:8">
      <c r="B133" s="455">
        <f>1+B131</f>
        <v>54</v>
      </c>
      <c r="C133" s="571" t="s">
        <v>207</v>
      </c>
      <c r="D133" s="361" t="s">
        <v>11</v>
      </c>
      <c r="E133" s="537">
        <v>6</v>
      </c>
      <c r="F133" s="4"/>
      <c r="G133" s="447">
        <f>E133*F133</f>
        <v>0</v>
      </c>
    </row>
    <row r="134" spans="1:8">
      <c r="B134" s="434"/>
      <c r="C134" s="575"/>
      <c r="D134" s="539"/>
      <c r="E134" s="573"/>
      <c r="F134" s="4"/>
      <c r="G134" s="447"/>
    </row>
    <row r="135" spans="1:8" ht="12.95" customHeight="1">
      <c r="B135" s="455">
        <f>1+B133</f>
        <v>55</v>
      </c>
      <c r="C135" s="571" t="s">
        <v>208</v>
      </c>
      <c r="D135" s="361" t="s">
        <v>11</v>
      </c>
      <c r="E135" s="537">
        <v>3</v>
      </c>
      <c r="F135" s="4"/>
      <c r="G135" s="447">
        <f>E135*F135</f>
        <v>0</v>
      </c>
    </row>
    <row r="136" spans="1:8" ht="12.95" customHeight="1">
      <c r="B136" s="434"/>
      <c r="C136" s="572"/>
      <c r="D136" s="539"/>
      <c r="E136" s="573"/>
      <c r="F136" s="4"/>
      <c r="G136" s="447"/>
    </row>
    <row r="137" spans="1:8" ht="12.95" customHeight="1">
      <c r="B137" s="455">
        <f>1+B135</f>
        <v>56</v>
      </c>
      <c r="C137" s="571" t="s">
        <v>209</v>
      </c>
      <c r="D137" s="361" t="s">
        <v>11</v>
      </c>
      <c r="E137" s="537">
        <v>6</v>
      </c>
      <c r="F137" s="4"/>
      <c r="G137" s="447">
        <f>E137*F137</f>
        <v>0</v>
      </c>
    </row>
    <row r="138" spans="1:8" ht="12.95" customHeight="1">
      <c r="B138" s="434"/>
      <c r="C138" s="572"/>
      <c r="D138" s="539"/>
      <c r="E138" s="573"/>
      <c r="F138" s="4"/>
      <c r="G138" s="447"/>
    </row>
    <row r="139" spans="1:8">
      <c r="B139" s="455">
        <f>1+B137</f>
        <v>57</v>
      </c>
      <c r="C139" s="571" t="s">
        <v>210</v>
      </c>
      <c r="D139" s="361" t="s">
        <v>11</v>
      </c>
      <c r="E139" s="537">
        <v>30</v>
      </c>
      <c r="F139" s="4"/>
      <c r="G139" s="447">
        <f>E139*F139</f>
        <v>0</v>
      </c>
    </row>
    <row r="140" spans="1:8">
      <c r="B140" s="455"/>
      <c r="C140" s="459"/>
      <c r="D140" s="361"/>
      <c r="E140" s="576"/>
      <c r="F140" s="4"/>
      <c r="G140" s="447"/>
    </row>
    <row r="141" spans="1:8">
      <c r="B141" s="455">
        <f>1+B139</f>
        <v>58</v>
      </c>
      <c r="C141" s="571" t="s">
        <v>211</v>
      </c>
      <c r="D141" s="361" t="s">
        <v>11</v>
      </c>
      <c r="E141" s="537">
        <v>30</v>
      </c>
      <c r="F141" s="4"/>
      <c r="G141" s="447">
        <f>E141*F141</f>
        <v>0</v>
      </c>
    </row>
    <row r="142" spans="1:8">
      <c r="B142" s="239"/>
      <c r="C142" s="467"/>
      <c r="D142" s="349"/>
      <c r="E142" s="580"/>
      <c r="F142" s="581"/>
      <c r="G142" s="447"/>
    </row>
    <row r="143" spans="1:8" s="381" customFormat="1" ht="13.5" customHeight="1" thickBot="1">
      <c r="A143" s="374"/>
      <c r="B143" s="501"/>
      <c r="C143" s="376"/>
      <c r="D143" s="582"/>
      <c r="E143" s="503"/>
      <c r="F143" s="379"/>
      <c r="G143" s="274"/>
      <c r="H143" s="374"/>
    </row>
    <row r="144" spans="1:8" s="390" customFormat="1" ht="15" customHeight="1" thickBot="1">
      <c r="A144" s="382"/>
      <c r="B144" s="504"/>
      <c r="C144" s="662" t="s">
        <v>197</v>
      </c>
      <c r="D144" s="663"/>
      <c r="E144" s="663"/>
      <c r="F144" s="664"/>
      <c r="G144" s="583">
        <f>SUM(G17:G141)</f>
        <v>0</v>
      </c>
      <c r="H144" s="389"/>
    </row>
    <row r="145" spans="2:8" ht="15" customHeight="1">
      <c r="B145" s="391"/>
      <c r="C145" s="392"/>
      <c r="D145" s="393"/>
      <c r="E145" s="394"/>
      <c r="F145" s="395"/>
      <c r="G145" s="396"/>
      <c r="H145" s="397"/>
    </row>
    <row r="146" spans="2:8" ht="12" customHeight="1">
      <c r="B146" s="398"/>
      <c r="C146" s="399"/>
      <c r="D146" s="400"/>
      <c r="E146" s="394"/>
      <c r="F146" s="401"/>
      <c r="G146" s="402"/>
    </row>
    <row r="147" spans="2:8">
      <c r="B147" s="391"/>
      <c r="C147" s="200"/>
      <c r="D147" s="200"/>
      <c r="E147" s="394"/>
      <c r="F147" s="401"/>
      <c r="G147" s="403"/>
    </row>
    <row r="148" spans="2:8">
      <c r="B148" s="391"/>
      <c r="C148" s="200"/>
      <c r="D148" s="200"/>
      <c r="E148" s="394"/>
      <c r="F148" s="401"/>
      <c r="G148" s="403"/>
    </row>
    <row r="149" spans="2:8">
      <c r="B149" s="391"/>
      <c r="C149" s="391"/>
      <c r="D149" s="391"/>
      <c r="E149" s="391"/>
      <c r="F149" s="404"/>
      <c r="G149" s="391"/>
    </row>
    <row r="150" spans="2:8">
      <c r="B150" s="391"/>
      <c r="C150" s="200"/>
      <c r="D150" s="200"/>
      <c r="E150" s="394"/>
      <c r="F150" s="401"/>
      <c r="G150" s="403"/>
    </row>
    <row r="151" spans="2:8" s="204" customFormat="1">
      <c r="B151" s="391"/>
      <c r="C151" s="200"/>
      <c r="D151" s="200"/>
      <c r="E151" s="394"/>
      <c r="F151" s="401"/>
      <c r="G151" s="403"/>
    </row>
    <row r="152" spans="2:8" s="204" customFormat="1">
      <c r="B152" s="391"/>
      <c r="C152" s="200"/>
      <c r="D152" s="200"/>
      <c r="E152" s="394"/>
      <c r="F152" s="401"/>
      <c r="G152" s="403"/>
    </row>
    <row r="153" spans="2:8" s="204" customFormat="1">
      <c r="B153" s="391"/>
      <c r="C153" s="200"/>
      <c r="D153" s="200"/>
      <c r="E153" s="394"/>
      <c r="F153" s="401"/>
      <c r="G153" s="403"/>
    </row>
    <row r="154" spans="2:8" s="204" customFormat="1">
      <c r="B154" s="391"/>
      <c r="C154" s="200"/>
      <c r="D154" s="200"/>
      <c r="E154" s="394"/>
      <c r="F154" s="401"/>
      <c r="G154" s="403"/>
    </row>
    <row r="155" spans="2:8" s="204" customFormat="1">
      <c r="B155" s="391"/>
      <c r="C155" s="200"/>
      <c r="D155" s="200"/>
      <c r="E155" s="394"/>
      <c r="F155" s="401"/>
      <c r="G155" s="403"/>
    </row>
    <row r="156" spans="2:8" s="204" customFormat="1">
      <c r="B156" s="391"/>
      <c r="C156" s="200"/>
      <c r="D156" s="200"/>
      <c r="E156" s="394"/>
      <c r="F156" s="401"/>
      <c r="G156" s="403"/>
    </row>
    <row r="157" spans="2:8" s="204" customFormat="1">
      <c r="B157" s="391"/>
      <c r="C157" s="200"/>
      <c r="D157" s="200"/>
      <c r="E157" s="394"/>
      <c r="F157" s="401"/>
      <c r="G157" s="403"/>
    </row>
    <row r="158" spans="2:8" s="204" customFormat="1">
      <c r="B158" s="391"/>
      <c r="C158" s="200"/>
      <c r="D158" s="200"/>
      <c r="E158" s="394"/>
      <c r="F158" s="401"/>
      <c r="G158" s="403"/>
    </row>
    <row r="159" spans="2:8" s="204" customFormat="1">
      <c r="B159" s="391"/>
      <c r="C159" s="200"/>
      <c r="D159" s="200"/>
      <c r="E159" s="394"/>
      <c r="F159" s="401"/>
      <c r="G159" s="403"/>
    </row>
    <row r="160" spans="2:8" s="204" customFormat="1">
      <c r="B160" s="391"/>
      <c r="C160" s="200"/>
      <c r="D160" s="200"/>
      <c r="E160" s="394"/>
      <c r="F160" s="401"/>
      <c r="G160" s="403"/>
    </row>
    <row r="161" spans="2:7" s="204" customFormat="1">
      <c r="B161" s="391"/>
      <c r="C161" s="200"/>
      <c r="D161" s="200"/>
      <c r="E161" s="394"/>
      <c r="F161" s="401"/>
      <c r="G161" s="403"/>
    </row>
    <row r="162" spans="2:7" s="204" customFormat="1">
      <c r="B162" s="391"/>
      <c r="C162" s="200"/>
      <c r="D162" s="200"/>
      <c r="E162" s="394"/>
      <c r="F162" s="401"/>
      <c r="G162" s="403"/>
    </row>
    <row r="163" spans="2:7" s="204" customFormat="1">
      <c r="B163" s="391"/>
      <c r="C163" s="200"/>
      <c r="D163" s="200"/>
      <c r="E163" s="394"/>
      <c r="F163" s="401"/>
      <c r="G163" s="403"/>
    </row>
    <row r="164" spans="2:7" s="204" customFormat="1">
      <c r="B164" s="391"/>
      <c r="C164" s="200"/>
      <c r="D164" s="200"/>
      <c r="E164" s="394"/>
      <c r="F164" s="401"/>
      <c r="G164" s="403"/>
    </row>
    <row r="165" spans="2:7" s="204" customFormat="1">
      <c r="B165" s="391"/>
      <c r="C165" s="200"/>
      <c r="D165" s="200"/>
      <c r="E165" s="394"/>
      <c r="F165" s="401"/>
      <c r="G165" s="403"/>
    </row>
    <row r="166" spans="2:7" s="204" customFormat="1">
      <c r="B166" s="391"/>
      <c r="C166" s="200"/>
      <c r="D166" s="200"/>
      <c r="E166" s="394"/>
      <c r="F166" s="401"/>
      <c r="G166" s="403"/>
    </row>
    <row r="167" spans="2:7" s="204" customFormat="1">
      <c r="B167" s="391"/>
      <c r="C167" s="200"/>
      <c r="D167" s="200"/>
      <c r="E167" s="394"/>
      <c r="F167" s="401"/>
      <c r="G167" s="403"/>
    </row>
    <row r="168" spans="2:7" s="204" customFormat="1">
      <c r="B168" s="391"/>
      <c r="C168" s="200"/>
      <c r="D168" s="200"/>
      <c r="E168" s="394"/>
      <c r="F168" s="401"/>
      <c r="G168" s="403"/>
    </row>
    <row r="169" spans="2:7" s="204" customFormat="1">
      <c r="B169" s="391"/>
      <c r="C169" s="200"/>
      <c r="D169" s="200"/>
      <c r="E169" s="394"/>
      <c r="F169" s="401"/>
      <c r="G169" s="403"/>
    </row>
    <row r="170" spans="2:7" s="204" customFormat="1">
      <c r="B170" s="391"/>
      <c r="C170" s="200"/>
      <c r="D170" s="200"/>
      <c r="E170" s="394"/>
      <c r="F170" s="401"/>
      <c r="G170" s="403"/>
    </row>
    <row r="171" spans="2:7" s="204" customFormat="1">
      <c r="B171" s="391"/>
      <c r="C171" s="200"/>
      <c r="D171" s="200"/>
      <c r="E171" s="394"/>
      <c r="F171" s="401"/>
      <c r="G171" s="403"/>
    </row>
    <row r="172" spans="2:7" s="204" customFormat="1">
      <c r="B172" s="391"/>
      <c r="C172" s="200"/>
      <c r="D172" s="200"/>
      <c r="E172" s="394"/>
      <c r="F172" s="401"/>
      <c r="G172" s="403"/>
    </row>
    <row r="173" spans="2:7" s="204" customFormat="1">
      <c r="B173" s="391"/>
      <c r="C173" s="200"/>
      <c r="D173" s="200"/>
      <c r="E173" s="394"/>
      <c r="F173" s="401"/>
      <c r="G173" s="403"/>
    </row>
    <row r="174" spans="2:7" s="204" customFormat="1">
      <c r="B174" s="391"/>
      <c r="C174" s="200"/>
      <c r="D174" s="200"/>
      <c r="E174" s="394"/>
      <c r="F174" s="401"/>
      <c r="G174" s="403"/>
    </row>
    <row r="175" spans="2:7" s="204" customFormat="1">
      <c r="B175" s="391"/>
      <c r="C175" s="200"/>
      <c r="D175" s="200"/>
      <c r="E175" s="394"/>
      <c r="F175" s="401"/>
      <c r="G175" s="200"/>
    </row>
    <row r="176" spans="2:7" s="204" customFormat="1">
      <c r="B176" s="391"/>
      <c r="C176" s="200"/>
      <c r="D176" s="200"/>
      <c r="E176" s="394"/>
      <c r="F176" s="401"/>
      <c r="G176" s="200"/>
    </row>
    <row r="177" spans="2:7" s="204" customFormat="1">
      <c r="B177" s="391"/>
      <c r="C177" s="200"/>
      <c r="D177" s="200"/>
      <c r="E177" s="394"/>
      <c r="F177" s="401"/>
      <c r="G177" s="200"/>
    </row>
    <row r="178" spans="2:7" s="204" customFormat="1">
      <c r="B178" s="391"/>
      <c r="C178" s="200"/>
      <c r="D178" s="200"/>
      <c r="E178" s="394"/>
      <c r="F178" s="401"/>
      <c r="G178" s="200"/>
    </row>
    <row r="179" spans="2:7" s="204" customFormat="1">
      <c r="B179" s="391"/>
      <c r="C179" s="200"/>
      <c r="D179" s="200"/>
      <c r="E179" s="394"/>
      <c r="F179" s="401"/>
      <c r="G179" s="200"/>
    </row>
    <row r="180" spans="2:7" s="204" customFormat="1">
      <c r="B180" s="391"/>
      <c r="C180" s="200"/>
      <c r="D180" s="200"/>
      <c r="E180" s="394"/>
      <c r="F180" s="401"/>
      <c r="G180" s="200"/>
    </row>
    <row r="181" spans="2:7" s="204" customFormat="1">
      <c r="B181" s="391"/>
      <c r="C181" s="200"/>
      <c r="D181" s="200"/>
      <c r="E181" s="394"/>
      <c r="F181" s="401"/>
      <c r="G181" s="200"/>
    </row>
    <row r="182" spans="2:7" s="204" customFormat="1">
      <c r="B182" s="391"/>
      <c r="C182" s="200"/>
      <c r="D182" s="200"/>
      <c r="E182" s="405"/>
      <c r="F182" s="401"/>
      <c r="G182" s="200"/>
    </row>
    <row r="183" spans="2:7" s="204" customFormat="1">
      <c r="B183" s="391"/>
      <c r="C183" s="200"/>
      <c r="D183" s="200"/>
      <c r="E183" s="405"/>
      <c r="F183" s="401"/>
      <c r="G183" s="200"/>
    </row>
    <row r="184" spans="2:7" s="204" customFormat="1">
      <c r="B184" s="391"/>
      <c r="C184" s="200"/>
      <c r="D184" s="200"/>
      <c r="E184" s="405"/>
      <c r="F184" s="401"/>
      <c r="G184" s="200"/>
    </row>
    <row r="185" spans="2:7" s="204" customFormat="1">
      <c r="B185" s="391"/>
      <c r="C185" s="200"/>
      <c r="D185" s="200"/>
      <c r="E185" s="405"/>
      <c r="F185" s="401"/>
      <c r="G185" s="200"/>
    </row>
    <row r="186" spans="2:7" s="204" customFormat="1">
      <c r="B186" s="391"/>
      <c r="C186" s="200"/>
      <c r="D186" s="200"/>
      <c r="E186" s="405"/>
      <c r="F186" s="401"/>
      <c r="G186" s="200"/>
    </row>
    <row r="187" spans="2:7" s="204" customFormat="1">
      <c r="B187" s="391"/>
      <c r="C187" s="200"/>
      <c r="D187" s="200"/>
      <c r="E187" s="405"/>
      <c r="F187" s="401"/>
      <c r="G187" s="200"/>
    </row>
    <row r="188" spans="2:7" s="204" customFormat="1">
      <c r="B188" s="391"/>
      <c r="C188" s="200"/>
      <c r="D188" s="200"/>
      <c r="E188" s="405"/>
      <c r="F188" s="401"/>
      <c r="G188" s="200"/>
    </row>
    <row r="189" spans="2:7" s="204" customFormat="1">
      <c r="B189" s="391"/>
      <c r="C189" s="200"/>
      <c r="D189" s="200"/>
      <c r="E189" s="405"/>
      <c r="F189" s="401"/>
      <c r="G189" s="200"/>
    </row>
    <row r="190" spans="2:7" s="204" customFormat="1">
      <c r="B190" s="391"/>
      <c r="C190" s="200"/>
      <c r="D190" s="200"/>
      <c r="E190" s="405"/>
      <c r="F190" s="401"/>
      <c r="G190" s="200"/>
    </row>
    <row r="191" spans="2:7" s="204" customFormat="1">
      <c r="B191" s="391"/>
      <c r="C191" s="200"/>
      <c r="D191" s="200"/>
      <c r="E191" s="405"/>
      <c r="F191" s="401"/>
      <c r="G191" s="200"/>
    </row>
    <row r="192" spans="2:7" s="204" customFormat="1">
      <c r="B192" s="391"/>
      <c r="C192" s="200"/>
      <c r="D192" s="200"/>
      <c r="E192" s="405"/>
      <c r="F192" s="401"/>
      <c r="G192" s="200"/>
    </row>
    <row r="193" spans="2:7" s="204" customFormat="1">
      <c r="B193" s="391"/>
      <c r="C193" s="200"/>
      <c r="D193" s="200"/>
      <c r="E193" s="405"/>
      <c r="F193" s="401"/>
      <c r="G193" s="200"/>
    </row>
    <row r="194" spans="2:7" s="204" customFormat="1">
      <c r="B194" s="391"/>
      <c r="C194" s="200"/>
      <c r="D194" s="200"/>
      <c r="E194" s="405"/>
      <c r="F194" s="401"/>
      <c r="G194" s="200"/>
    </row>
    <row r="195" spans="2:7" s="204" customFormat="1">
      <c r="B195" s="391"/>
      <c r="C195" s="200"/>
      <c r="D195" s="200"/>
      <c r="E195" s="405"/>
      <c r="F195" s="401"/>
      <c r="G195" s="200"/>
    </row>
    <row r="196" spans="2:7" s="204" customFormat="1">
      <c r="B196" s="391"/>
      <c r="C196" s="200"/>
      <c r="D196" s="200"/>
      <c r="E196" s="405"/>
      <c r="F196" s="401"/>
      <c r="G196" s="200"/>
    </row>
    <row r="197" spans="2:7" s="204" customFormat="1">
      <c r="B197" s="391"/>
      <c r="C197" s="200"/>
      <c r="D197" s="200"/>
      <c r="E197" s="405"/>
      <c r="F197" s="401"/>
      <c r="G197" s="200"/>
    </row>
    <row r="198" spans="2:7" s="204" customFormat="1">
      <c r="B198" s="391"/>
      <c r="C198" s="200"/>
      <c r="D198" s="200"/>
      <c r="E198" s="405"/>
      <c r="F198" s="401"/>
      <c r="G198" s="200"/>
    </row>
    <row r="199" spans="2:7" s="204" customFormat="1">
      <c r="B199" s="391"/>
      <c r="C199" s="200"/>
      <c r="D199" s="200"/>
      <c r="E199" s="405"/>
      <c r="F199" s="401"/>
      <c r="G199" s="200"/>
    </row>
    <row r="200" spans="2:7" s="204" customFormat="1">
      <c r="B200" s="391"/>
      <c r="C200" s="200"/>
      <c r="D200" s="200"/>
      <c r="E200" s="405"/>
      <c r="F200" s="401"/>
      <c r="G200" s="200"/>
    </row>
    <row r="201" spans="2:7" s="204" customFormat="1">
      <c r="B201" s="391"/>
      <c r="C201" s="200"/>
      <c r="D201" s="200"/>
      <c r="E201" s="405"/>
      <c r="F201" s="401"/>
      <c r="G201" s="200"/>
    </row>
    <row r="202" spans="2:7" s="204" customFormat="1">
      <c r="B202" s="391"/>
      <c r="C202" s="200"/>
      <c r="D202" s="200"/>
      <c r="E202" s="405"/>
      <c r="F202" s="401"/>
      <c r="G202" s="200"/>
    </row>
    <row r="203" spans="2:7" s="204" customFormat="1">
      <c r="B203" s="391"/>
      <c r="C203" s="200"/>
      <c r="D203" s="200"/>
      <c r="E203" s="405"/>
      <c r="F203" s="401"/>
      <c r="G203" s="200"/>
    </row>
    <row r="204" spans="2:7" s="204" customFormat="1">
      <c r="B204" s="391"/>
      <c r="C204" s="200"/>
      <c r="D204" s="200"/>
      <c r="E204" s="405"/>
      <c r="F204" s="401"/>
      <c r="G204" s="200"/>
    </row>
    <row r="205" spans="2:7" s="204" customFormat="1">
      <c r="B205" s="391"/>
      <c r="C205" s="200"/>
      <c r="D205" s="200"/>
      <c r="E205" s="405"/>
      <c r="F205" s="401"/>
      <c r="G205" s="200"/>
    </row>
    <row r="206" spans="2:7" s="204" customFormat="1">
      <c r="B206" s="391"/>
      <c r="C206" s="200"/>
      <c r="D206" s="200"/>
      <c r="E206" s="405"/>
      <c r="F206" s="401"/>
      <c r="G206" s="200"/>
    </row>
    <row r="207" spans="2:7" s="204" customFormat="1">
      <c r="B207" s="391"/>
      <c r="C207" s="200"/>
      <c r="D207" s="200"/>
      <c r="E207" s="405"/>
      <c r="F207" s="401"/>
      <c r="G207" s="200"/>
    </row>
    <row r="208" spans="2:7" s="204" customFormat="1">
      <c r="B208" s="391"/>
      <c r="C208" s="200"/>
      <c r="D208" s="200"/>
      <c r="E208" s="405"/>
      <c r="F208" s="401"/>
      <c r="G208" s="200"/>
    </row>
    <row r="209" spans="2:7" s="204" customFormat="1">
      <c r="B209" s="391"/>
      <c r="C209" s="200"/>
      <c r="D209" s="200"/>
      <c r="E209" s="405"/>
      <c r="F209" s="401"/>
      <c r="G209" s="200"/>
    </row>
    <row r="210" spans="2:7" s="204" customFormat="1">
      <c r="B210" s="391"/>
      <c r="C210" s="200"/>
      <c r="D210" s="200"/>
      <c r="E210" s="405"/>
      <c r="F210" s="401"/>
      <c r="G210" s="200"/>
    </row>
    <row r="211" spans="2:7" s="204" customFormat="1">
      <c r="B211" s="391"/>
      <c r="C211" s="200"/>
      <c r="D211" s="200"/>
      <c r="E211" s="405"/>
      <c r="F211" s="401"/>
      <c r="G211" s="200"/>
    </row>
    <row r="212" spans="2:7" s="204" customFormat="1">
      <c r="B212" s="391"/>
      <c r="C212" s="200"/>
      <c r="D212" s="200"/>
      <c r="E212" s="405"/>
      <c r="F212" s="401"/>
      <c r="G212" s="200"/>
    </row>
    <row r="213" spans="2:7" s="204" customFormat="1">
      <c r="B213" s="391"/>
      <c r="C213" s="200"/>
      <c r="D213" s="200"/>
      <c r="E213" s="405"/>
      <c r="F213" s="401"/>
      <c r="G213" s="200"/>
    </row>
    <row r="214" spans="2:7" s="204" customFormat="1">
      <c r="B214" s="391"/>
      <c r="C214" s="200"/>
      <c r="D214" s="200"/>
      <c r="E214" s="405"/>
      <c r="F214" s="401"/>
      <c r="G214" s="200"/>
    </row>
    <row r="215" spans="2:7" s="204" customFormat="1">
      <c r="B215" s="391"/>
      <c r="C215" s="200"/>
      <c r="D215" s="200"/>
      <c r="E215" s="405"/>
      <c r="F215" s="401"/>
      <c r="G215" s="200"/>
    </row>
    <row r="216" spans="2:7" s="204" customFormat="1">
      <c r="B216" s="391"/>
      <c r="C216" s="200"/>
      <c r="D216" s="200"/>
      <c r="E216" s="405"/>
      <c r="F216" s="401"/>
      <c r="G216" s="200"/>
    </row>
    <row r="217" spans="2:7" s="204" customFormat="1">
      <c r="B217" s="391"/>
      <c r="C217" s="200"/>
      <c r="D217" s="200"/>
      <c r="E217" s="405"/>
      <c r="F217" s="401"/>
      <c r="G217" s="200"/>
    </row>
    <row r="218" spans="2:7" s="204" customFormat="1">
      <c r="B218" s="391"/>
      <c r="C218" s="200"/>
      <c r="D218" s="200"/>
      <c r="E218" s="405"/>
      <c r="F218" s="401"/>
      <c r="G218" s="200"/>
    </row>
    <row r="219" spans="2:7" s="204" customFormat="1">
      <c r="B219" s="391"/>
      <c r="C219" s="200"/>
      <c r="D219" s="200"/>
      <c r="E219" s="405"/>
      <c r="F219" s="401"/>
      <c r="G219" s="200"/>
    </row>
    <row r="220" spans="2:7" s="204" customFormat="1">
      <c r="B220" s="391"/>
      <c r="C220" s="200"/>
      <c r="D220" s="200"/>
      <c r="E220" s="405"/>
      <c r="F220" s="401"/>
      <c r="G220" s="200"/>
    </row>
    <row r="221" spans="2:7" s="204" customFormat="1">
      <c r="B221" s="391"/>
      <c r="C221" s="200"/>
      <c r="D221" s="200"/>
      <c r="E221" s="405"/>
      <c r="F221" s="401"/>
      <c r="G221" s="200"/>
    </row>
    <row r="222" spans="2:7" s="204" customFormat="1">
      <c r="B222" s="391"/>
      <c r="C222" s="200"/>
      <c r="D222" s="200"/>
      <c r="E222" s="405"/>
      <c r="F222" s="401"/>
      <c r="G222" s="200"/>
    </row>
    <row r="223" spans="2:7" s="204" customFormat="1">
      <c r="B223" s="391"/>
      <c r="C223" s="200"/>
      <c r="D223" s="200"/>
      <c r="E223" s="405"/>
      <c r="F223" s="401"/>
      <c r="G223" s="200"/>
    </row>
    <row r="224" spans="2:7" s="204" customFormat="1">
      <c r="B224" s="391"/>
      <c r="C224" s="200"/>
      <c r="D224" s="200"/>
      <c r="E224" s="405"/>
      <c r="F224" s="401"/>
      <c r="G224" s="200"/>
    </row>
    <row r="225" spans="2:7" s="204" customFormat="1">
      <c r="B225" s="391"/>
      <c r="C225" s="200"/>
      <c r="D225" s="200"/>
      <c r="E225" s="405"/>
      <c r="F225" s="401"/>
      <c r="G225" s="200"/>
    </row>
    <row r="226" spans="2:7" s="204" customFormat="1">
      <c r="B226" s="391"/>
      <c r="C226" s="200"/>
      <c r="D226" s="200"/>
      <c r="E226" s="405"/>
      <c r="F226" s="401"/>
      <c r="G226" s="200"/>
    </row>
    <row r="227" spans="2:7" s="204" customFormat="1">
      <c r="B227" s="391"/>
      <c r="C227" s="200"/>
      <c r="D227" s="200"/>
      <c r="E227" s="405"/>
      <c r="F227" s="401"/>
      <c r="G227" s="200"/>
    </row>
    <row r="228" spans="2:7" s="204" customFormat="1">
      <c r="B228" s="391"/>
      <c r="C228" s="200"/>
      <c r="D228" s="200"/>
      <c r="E228" s="405"/>
      <c r="F228" s="401"/>
      <c r="G228" s="200"/>
    </row>
    <row r="229" spans="2:7" s="204" customFormat="1">
      <c r="B229" s="391"/>
      <c r="C229" s="200"/>
      <c r="D229" s="200"/>
      <c r="E229" s="405"/>
      <c r="F229" s="401"/>
      <c r="G229" s="200"/>
    </row>
    <row r="230" spans="2:7" s="204" customFormat="1">
      <c r="B230" s="200"/>
      <c r="C230" s="200"/>
      <c r="D230" s="200"/>
      <c r="E230" s="405"/>
      <c r="F230" s="401"/>
      <c r="G230" s="200"/>
    </row>
    <row r="231" spans="2:7" s="204" customFormat="1">
      <c r="B231" s="200"/>
      <c r="C231" s="200"/>
      <c r="D231" s="200"/>
      <c r="E231" s="405"/>
      <c r="F231" s="401"/>
      <c r="G231" s="200"/>
    </row>
    <row r="232" spans="2:7" s="204" customFormat="1">
      <c r="B232" s="200"/>
      <c r="C232" s="200"/>
      <c r="D232" s="200"/>
      <c r="E232" s="405"/>
      <c r="F232" s="401"/>
      <c r="G232" s="200"/>
    </row>
    <row r="233" spans="2:7" s="204" customFormat="1">
      <c r="B233" s="200"/>
      <c r="C233" s="200"/>
      <c r="D233" s="200"/>
      <c r="E233" s="405"/>
      <c r="F233" s="401"/>
      <c r="G233" s="200"/>
    </row>
    <row r="234" spans="2:7" s="204" customFormat="1">
      <c r="B234" s="200"/>
      <c r="C234" s="200"/>
      <c r="D234" s="200"/>
      <c r="E234" s="405"/>
      <c r="F234" s="401"/>
      <c r="G234" s="200"/>
    </row>
    <row r="235" spans="2:7" s="204" customFormat="1">
      <c r="B235" s="200"/>
      <c r="C235" s="200"/>
      <c r="D235" s="200"/>
      <c r="E235" s="405"/>
      <c r="F235" s="401"/>
      <c r="G235" s="200"/>
    </row>
    <row r="236" spans="2:7" s="204" customFormat="1">
      <c r="B236" s="200"/>
      <c r="C236" s="200"/>
      <c r="D236" s="200"/>
      <c r="E236" s="405"/>
      <c r="F236" s="242"/>
      <c r="G236" s="200"/>
    </row>
    <row r="237" spans="2:7" s="204" customFormat="1">
      <c r="B237" s="200"/>
      <c r="C237" s="200"/>
      <c r="D237" s="200"/>
      <c r="E237" s="405"/>
      <c r="F237" s="242"/>
      <c r="G237" s="200"/>
    </row>
    <row r="238" spans="2:7" s="204" customFormat="1">
      <c r="B238" s="200"/>
      <c r="C238" s="200"/>
      <c r="D238" s="200"/>
      <c r="E238" s="405"/>
      <c r="F238" s="242"/>
      <c r="G238" s="200"/>
    </row>
    <row r="239" spans="2:7" s="204" customFormat="1">
      <c r="B239" s="200"/>
      <c r="C239" s="200"/>
      <c r="D239" s="200"/>
      <c r="E239" s="405"/>
      <c r="F239" s="242"/>
      <c r="G239" s="200"/>
    </row>
    <row r="240" spans="2:7" s="204" customFormat="1">
      <c r="B240" s="200"/>
      <c r="C240" s="200"/>
      <c r="D240" s="200"/>
      <c r="E240" s="405"/>
      <c r="F240" s="242"/>
      <c r="G240" s="200"/>
    </row>
    <row r="241" spans="2:7" s="204" customFormat="1">
      <c r="B241" s="200"/>
      <c r="C241" s="200"/>
      <c r="D241" s="200"/>
      <c r="E241" s="405"/>
      <c r="F241" s="242"/>
      <c r="G241" s="200"/>
    </row>
    <row r="242" spans="2:7" s="204" customFormat="1">
      <c r="B242" s="200"/>
      <c r="C242" s="200"/>
      <c r="D242" s="200"/>
      <c r="E242" s="405"/>
      <c r="F242" s="242"/>
      <c r="G242" s="200"/>
    </row>
    <row r="243" spans="2:7" s="204" customFormat="1">
      <c r="B243" s="200"/>
      <c r="C243" s="200"/>
      <c r="D243" s="200"/>
      <c r="E243" s="405"/>
      <c r="F243" s="242"/>
      <c r="G243" s="200"/>
    </row>
    <row r="244" spans="2:7" s="204" customFormat="1">
      <c r="B244" s="200"/>
      <c r="C244" s="200"/>
      <c r="D244" s="200"/>
      <c r="E244" s="405"/>
      <c r="F244" s="242"/>
      <c r="G244" s="200"/>
    </row>
    <row r="245" spans="2:7" s="204" customFormat="1">
      <c r="B245" s="200"/>
      <c r="C245" s="200"/>
      <c r="D245" s="200"/>
      <c r="E245" s="405"/>
      <c r="F245" s="242"/>
      <c r="G245" s="200"/>
    </row>
    <row r="246" spans="2:7" s="204" customFormat="1">
      <c r="B246" s="200"/>
      <c r="C246" s="200"/>
      <c r="D246" s="200"/>
      <c r="E246" s="405"/>
      <c r="F246" s="242"/>
      <c r="G246" s="200"/>
    </row>
    <row r="247" spans="2:7" s="204" customFormat="1">
      <c r="B247" s="200"/>
      <c r="C247" s="200"/>
      <c r="D247" s="200"/>
      <c r="E247" s="405"/>
      <c r="F247" s="242"/>
      <c r="G247" s="200"/>
    </row>
    <row r="248" spans="2:7" s="204" customFormat="1">
      <c r="B248" s="200"/>
      <c r="C248" s="200"/>
      <c r="D248" s="200"/>
      <c r="E248" s="405"/>
      <c r="F248" s="406"/>
      <c r="G248" s="200"/>
    </row>
    <row r="249" spans="2:7" s="204" customFormat="1">
      <c r="B249" s="200"/>
      <c r="C249" s="200"/>
      <c r="D249" s="200"/>
      <c r="E249" s="405"/>
      <c r="F249" s="406"/>
      <c r="G249" s="200"/>
    </row>
    <row r="250" spans="2:7" s="204" customFormat="1">
      <c r="B250" s="200"/>
      <c r="C250" s="200"/>
      <c r="D250" s="200"/>
      <c r="E250" s="405"/>
      <c r="F250" s="406"/>
      <c r="G250" s="200"/>
    </row>
    <row r="251" spans="2:7" s="204" customFormat="1">
      <c r="B251" s="200"/>
      <c r="C251" s="200"/>
      <c r="D251" s="200"/>
      <c r="E251" s="405"/>
      <c r="F251" s="406"/>
      <c r="G251" s="200"/>
    </row>
    <row r="252" spans="2:7" s="204" customFormat="1">
      <c r="B252" s="200"/>
      <c r="C252" s="200"/>
      <c r="D252" s="200"/>
      <c r="E252" s="405"/>
      <c r="F252" s="406"/>
      <c r="G252" s="200"/>
    </row>
    <row r="253" spans="2:7" s="204" customFormat="1">
      <c r="B253" s="200"/>
      <c r="C253" s="200"/>
      <c r="D253" s="200"/>
      <c r="E253" s="405"/>
      <c r="F253" s="406"/>
      <c r="G253" s="200"/>
    </row>
    <row r="254" spans="2:7" s="204" customFormat="1">
      <c r="B254" s="200"/>
      <c r="C254" s="200"/>
      <c r="D254" s="200"/>
      <c r="E254" s="405"/>
      <c r="F254" s="406"/>
      <c r="G254" s="200"/>
    </row>
    <row r="255" spans="2:7" s="204" customFormat="1">
      <c r="B255" s="200"/>
      <c r="C255" s="200"/>
      <c r="D255" s="200"/>
      <c r="E255" s="405"/>
      <c r="F255" s="406"/>
      <c r="G255" s="200"/>
    </row>
    <row r="256" spans="2:7" s="204" customFormat="1">
      <c r="B256" s="200"/>
      <c r="C256" s="200"/>
      <c r="D256" s="200"/>
      <c r="E256" s="405"/>
      <c r="F256" s="406"/>
      <c r="G256" s="200"/>
    </row>
    <row r="257" spans="2:7" s="204" customFormat="1">
      <c r="B257" s="200"/>
      <c r="C257" s="200"/>
      <c r="D257" s="200"/>
      <c r="E257" s="405"/>
      <c r="F257" s="406"/>
      <c r="G257" s="200"/>
    </row>
    <row r="258" spans="2:7" s="204" customFormat="1">
      <c r="B258" s="200"/>
      <c r="C258" s="200"/>
      <c r="D258" s="200"/>
      <c r="E258" s="405"/>
      <c r="F258" s="406"/>
      <c r="G258" s="200"/>
    </row>
    <row r="259" spans="2:7" s="204" customFormat="1">
      <c r="B259" s="200"/>
      <c r="C259" s="200"/>
      <c r="D259" s="200"/>
      <c r="E259" s="405"/>
      <c r="F259" s="406"/>
      <c r="G259" s="200"/>
    </row>
    <row r="260" spans="2:7" s="204" customFormat="1">
      <c r="B260" s="200"/>
      <c r="C260" s="200"/>
      <c r="D260" s="200"/>
      <c r="E260" s="405"/>
      <c r="F260" s="406"/>
      <c r="G260" s="200"/>
    </row>
    <row r="261" spans="2:7" s="204" customFormat="1">
      <c r="B261" s="200"/>
      <c r="C261" s="200"/>
      <c r="D261" s="200"/>
      <c r="E261" s="405"/>
      <c r="F261" s="406"/>
      <c r="G261" s="200"/>
    </row>
    <row r="262" spans="2:7" s="204" customFormat="1">
      <c r="B262" s="200"/>
      <c r="C262" s="200"/>
      <c r="D262" s="200"/>
      <c r="E262" s="405"/>
      <c r="F262" s="406"/>
      <c r="G262" s="200"/>
    </row>
    <row r="263" spans="2:7" s="204" customFormat="1">
      <c r="B263" s="200"/>
      <c r="C263" s="200"/>
      <c r="D263" s="200"/>
      <c r="E263" s="405"/>
      <c r="F263" s="406"/>
      <c r="G263" s="200"/>
    </row>
    <row r="264" spans="2:7" s="204" customFormat="1">
      <c r="B264" s="200"/>
      <c r="C264" s="200"/>
      <c r="D264" s="200"/>
      <c r="E264" s="405"/>
      <c r="F264" s="406"/>
      <c r="G264" s="200"/>
    </row>
    <row r="265" spans="2:7" s="204" customFormat="1">
      <c r="B265" s="200"/>
      <c r="C265" s="200"/>
      <c r="D265" s="200"/>
      <c r="E265" s="405"/>
      <c r="F265" s="406"/>
      <c r="G265" s="200"/>
    </row>
    <row r="266" spans="2:7" s="204" customFormat="1">
      <c r="B266" s="200"/>
      <c r="C266" s="200"/>
      <c r="D266" s="200"/>
      <c r="E266" s="405"/>
      <c r="F266" s="406"/>
      <c r="G266" s="200"/>
    </row>
    <row r="267" spans="2:7" s="204" customFormat="1">
      <c r="B267" s="200"/>
      <c r="C267" s="200"/>
      <c r="D267" s="200"/>
      <c r="E267" s="405"/>
      <c r="F267" s="406"/>
      <c r="G267" s="200"/>
    </row>
    <row r="268" spans="2:7" s="204" customFormat="1">
      <c r="B268" s="200"/>
      <c r="C268" s="200"/>
      <c r="D268" s="200"/>
      <c r="E268" s="405"/>
      <c r="F268" s="406"/>
      <c r="G268" s="200"/>
    </row>
    <row r="269" spans="2:7" s="204" customFormat="1">
      <c r="B269" s="200"/>
      <c r="C269" s="200"/>
      <c r="D269" s="200"/>
      <c r="E269" s="405"/>
      <c r="F269" s="406"/>
      <c r="G269" s="200"/>
    </row>
    <row r="270" spans="2:7" s="204" customFormat="1">
      <c r="B270" s="200"/>
      <c r="C270" s="200"/>
      <c r="D270" s="200"/>
      <c r="E270" s="405"/>
      <c r="F270" s="406"/>
      <c r="G270" s="200"/>
    </row>
    <row r="271" spans="2:7" s="204" customFormat="1">
      <c r="B271" s="200"/>
      <c r="C271" s="200"/>
      <c r="D271" s="200"/>
      <c r="E271" s="405"/>
      <c r="F271" s="406"/>
      <c r="G271" s="200"/>
    </row>
    <row r="272" spans="2:7" s="204" customFormat="1">
      <c r="B272" s="200"/>
      <c r="C272" s="200"/>
      <c r="D272" s="200"/>
      <c r="E272" s="405"/>
      <c r="F272" s="406"/>
      <c r="G272" s="200"/>
    </row>
    <row r="273" spans="2:7" s="204" customFormat="1">
      <c r="B273" s="200"/>
      <c r="C273" s="200"/>
      <c r="D273" s="200"/>
      <c r="E273" s="405"/>
      <c r="F273" s="406"/>
      <c r="G273" s="200"/>
    </row>
    <row r="274" spans="2:7" s="204" customFormat="1">
      <c r="B274" s="200"/>
      <c r="C274" s="200"/>
      <c r="D274" s="200"/>
      <c r="E274" s="405"/>
      <c r="F274" s="406"/>
      <c r="G274" s="200"/>
    </row>
    <row r="275" spans="2:7" s="204" customFormat="1">
      <c r="B275" s="200"/>
      <c r="C275" s="200"/>
      <c r="D275" s="200"/>
      <c r="E275" s="405"/>
      <c r="F275" s="406"/>
      <c r="G275" s="200"/>
    </row>
    <row r="276" spans="2:7" s="204" customFormat="1">
      <c r="B276" s="200"/>
      <c r="C276" s="200"/>
      <c r="D276" s="200"/>
      <c r="E276" s="405"/>
      <c r="F276" s="406"/>
      <c r="G276" s="200"/>
    </row>
    <row r="277" spans="2:7" s="204" customFormat="1">
      <c r="B277" s="200"/>
      <c r="C277" s="200"/>
      <c r="D277" s="200"/>
      <c r="E277" s="405"/>
      <c r="F277" s="406"/>
      <c r="G277" s="200"/>
    </row>
    <row r="278" spans="2:7" s="204" customFormat="1">
      <c r="B278" s="200"/>
      <c r="C278" s="200"/>
      <c r="D278" s="200"/>
      <c r="E278" s="405"/>
      <c r="F278" s="406"/>
      <c r="G278" s="200"/>
    </row>
    <row r="279" spans="2:7" s="204" customFormat="1">
      <c r="B279" s="200"/>
      <c r="C279" s="200"/>
      <c r="D279" s="200"/>
      <c r="E279" s="405"/>
      <c r="F279" s="406"/>
      <c r="G279" s="200"/>
    </row>
    <row r="280" spans="2:7" s="204" customFormat="1">
      <c r="B280" s="200"/>
      <c r="C280" s="200"/>
      <c r="D280" s="200"/>
      <c r="E280" s="405"/>
      <c r="F280" s="406"/>
      <c r="G280" s="200"/>
    </row>
    <row r="281" spans="2:7" s="204" customFormat="1">
      <c r="B281" s="200"/>
      <c r="C281" s="200"/>
      <c r="D281" s="200"/>
      <c r="E281" s="405"/>
      <c r="F281" s="406"/>
      <c r="G281" s="200"/>
    </row>
    <row r="282" spans="2:7" s="204" customFormat="1">
      <c r="B282" s="200"/>
      <c r="C282" s="200"/>
      <c r="D282" s="200"/>
      <c r="E282" s="405"/>
      <c r="F282" s="406"/>
      <c r="G282" s="200"/>
    </row>
    <row r="283" spans="2:7" s="204" customFormat="1">
      <c r="B283" s="200"/>
      <c r="C283" s="200"/>
      <c r="D283" s="200"/>
      <c r="E283" s="405"/>
      <c r="F283" s="406"/>
      <c r="G283" s="200"/>
    </row>
    <row r="284" spans="2:7" s="204" customFormat="1">
      <c r="B284" s="200"/>
      <c r="C284" s="200"/>
      <c r="D284" s="200"/>
      <c r="E284" s="405"/>
      <c r="F284" s="406"/>
      <c r="G284" s="200"/>
    </row>
    <row r="285" spans="2:7" s="204" customFormat="1">
      <c r="B285" s="200"/>
      <c r="C285" s="200"/>
      <c r="D285" s="200"/>
      <c r="E285" s="405"/>
      <c r="F285" s="406"/>
      <c r="G285" s="200"/>
    </row>
    <row r="286" spans="2:7" s="204" customFormat="1">
      <c r="B286" s="200"/>
      <c r="C286" s="200"/>
      <c r="D286" s="200"/>
      <c r="E286" s="405"/>
      <c r="F286" s="406"/>
      <c r="G286" s="200"/>
    </row>
    <row r="287" spans="2:7" s="204" customFormat="1">
      <c r="B287" s="200"/>
      <c r="C287" s="200"/>
      <c r="D287" s="200"/>
      <c r="E287" s="405"/>
      <c r="F287" s="406"/>
      <c r="G287" s="200"/>
    </row>
    <row r="288" spans="2:7" s="204" customFormat="1">
      <c r="B288" s="200"/>
      <c r="C288" s="200"/>
      <c r="D288" s="200"/>
      <c r="E288" s="405"/>
      <c r="F288" s="406"/>
      <c r="G288" s="200"/>
    </row>
    <row r="289" spans="2:7" s="204" customFormat="1">
      <c r="B289" s="200"/>
      <c r="C289" s="200"/>
      <c r="D289" s="200"/>
      <c r="E289" s="405"/>
      <c r="F289" s="406"/>
      <c r="G289" s="200"/>
    </row>
    <row r="290" spans="2:7" s="204" customFormat="1">
      <c r="B290" s="200"/>
      <c r="C290" s="200"/>
      <c r="D290" s="200"/>
      <c r="E290" s="405"/>
      <c r="F290" s="406"/>
      <c r="G290" s="200"/>
    </row>
    <row r="291" spans="2:7" s="204" customFormat="1">
      <c r="B291" s="200"/>
      <c r="C291" s="200"/>
      <c r="D291" s="200"/>
      <c r="E291" s="405"/>
      <c r="F291" s="406"/>
      <c r="G291" s="200"/>
    </row>
    <row r="292" spans="2:7" s="204" customFormat="1">
      <c r="B292" s="200"/>
      <c r="C292" s="200"/>
      <c r="D292" s="200"/>
      <c r="E292" s="405"/>
      <c r="F292" s="406"/>
      <c r="G292" s="200"/>
    </row>
    <row r="293" spans="2:7" s="204" customFormat="1">
      <c r="B293" s="200"/>
      <c r="C293" s="200"/>
      <c r="D293" s="200"/>
      <c r="E293" s="405"/>
      <c r="F293" s="406"/>
      <c r="G293" s="200"/>
    </row>
    <row r="294" spans="2:7" s="204" customFormat="1">
      <c r="B294" s="200"/>
      <c r="C294" s="200"/>
      <c r="D294" s="200"/>
      <c r="E294" s="405"/>
      <c r="F294" s="406"/>
      <c r="G294" s="200"/>
    </row>
    <row r="295" spans="2:7" s="204" customFormat="1">
      <c r="B295" s="200"/>
      <c r="C295" s="200"/>
      <c r="D295" s="200"/>
      <c r="E295" s="405"/>
      <c r="F295" s="406"/>
      <c r="G295" s="200"/>
    </row>
    <row r="296" spans="2:7" s="204" customFormat="1">
      <c r="B296" s="200"/>
      <c r="C296" s="200"/>
      <c r="D296" s="200"/>
      <c r="E296" s="405"/>
      <c r="F296" s="406"/>
      <c r="G296" s="200"/>
    </row>
    <row r="297" spans="2:7" s="204" customFormat="1">
      <c r="B297" s="200"/>
      <c r="C297" s="200"/>
      <c r="D297" s="200"/>
      <c r="E297" s="312"/>
      <c r="F297" s="406"/>
      <c r="G297" s="200"/>
    </row>
  </sheetData>
  <sheetProtection algorithmName="SHA-512" hashValue="43UBcMMoVTenKHjiog0yYwRcsyePuHuZp27Au9vOZ+XDnOHSb/e2qUb6c++bu8M3Xqdh4mkStp0CGwUEsYBgiw==" saltValue="sA1deHhCuHx+nZMw1PO2Mw==" spinCount="100000" sheet="1" objects="1" scenarios="1"/>
  <mergeCells count="7">
    <mergeCell ref="G5:G6"/>
    <mergeCell ref="C144:F144"/>
    <mergeCell ref="B5:B6"/>
    <mergeCell ref="C5:C6"/>
    <mergeCell ref="D5:D6"/>
    <mergeCell ref="E5:E6"/>
    <mergeCell ref="F5:F6"/>
  </mergeCells>
  <pageMargins left="0.7" right="0.7" top="0.75" bottom="0.75" header="0.3" footer="0.3"/>
  <pageSetup scale="75" orientation="portrait" r:id="rId1"/>
  <rowBreaks count="2" manualBreakCount="2">
    <brk id="59" min="1" max="6" man="1"/>
    <brk id="12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Cover Page</vt:lpstr>
      <vt:lpstr>Final Summary</vt:lpstr>
      <vt:lpstr>Preambles</vt:lpstr>
      <vt:lpstr>Bill 1 - P&amp;G</vt:lpstr>
      <vt:lpstr>Bill 2 - Dismantling of Equipme</vt:lpstr>
      <vt:lpstr>Bill 3 - Equipment Erection</vt:lpstr>
      <vt:lpstr>Bill 4 - Yardworks &amp; Earthing</vt:lpstr>
      <vt:lpstr>Bill 5 - Stringing &amp; Cabling</vt:lpstr>
      <vt:lpstr>Bill 6 - Supply &amp; Install Clamp</vt:lpstr>
      <vt:lpstr>Bill 7 - Labels &amp; Miscellaneous</vt:lpstr>
      <vt:lpstr>Bill 8 - Dayworks &amp; Prov</vt:lpstr>
      <vt:lpstr>Bill 9 - Project Stability</vt:lpstr>
      <vt:lpstr>'Bill 1 - P&amp;G'!Print_Area</vt:lpstr>
      <vt:lpstr>'Bill 2 - Dismantling of Equipme'!Print_Area</vt:lpstr>
      <vt:lpstr>'Bill 3 - Equipment Erection'!Print_Area</vt:lpstr>
      <vt:lpstr>'Bill 4 - Yardworks &amp; Earthing'!Print_Area</vt:lpstr>
      <vt:lpstr>'Bill 5 - Stringing &amp; Cabling'!Print_Area</vt:lpstr>
      <vt:lpstr>'Bill 6 - Supply &amp; Install Clamp'!Print_Area</vt:lpstr>
      <vt:lpstr>'Bill 7 - Labels &amp; Miscellaneous'!Print_Area</vt:lpstr>
      <vt:lpstr>'Bill 8 - Dayworks &amp; Prov'!Print_Area</vt:lpstr>
      <vt:lpstr>'Bill 9 - Project Stability'!Print_Area</vt:lpstr>
      <vt:lpstr>'Cover Page'!Print_Area</vt:lpstr>
      <vt:lpstr>'Final Summary'!Print_Area</vt:lpstr>
      <vt:lpstr>Preambles!Print_Area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Khantse Mokhele</dc:creator>
  <cp:lastModifiedBy>Khantse Mokhele</cp:lastModifiedBy>
  <dcterms:created xsi:type="dcterms:W3CDTF">2023-10-09T02:25:54Z</dcterms:created>
  <dcterms:modified xsi:type="dcterms:W3CDTF">2026-04-22T15:25:17Z</dcterms:modified>
</cp:coreProperties>
</file>