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Procurement Folder\ALTAK - CAMDEN MASTER FILE\D. CONTRACT DOCUMENTS\7. PRE-CONTRACT BOQ\AWR RETURN LINE\"/>
    </mc:Choice>
  </mc:AlternateContent>
  <xr:revisionPtr revIDLastSave="0" documentId="13_ncr:1_{288F8AB3-5FDD-4A75-B8DD-E41F58BD7289}" xr6:coauthVersionLast="47" xr6:coauthVersionMax="47" xr10:uidLastSave="{00000000-0000-0000-0000-000000000000}"/>
  <bookViews>
    <workbookView xWindow="-110" yWindow="-110" windowWidth="19420" windowHeight="10300" xr2:uid="{00000000-000D-0000-FFFF-FFFF00000000}"/>
  </bookViews>
  <sheets>
    <sheet name="Cover" sheetId="48" r:id="rId1"/>
    <sheet name="Flyer 1" sheetId="49" r:id="rId2"/>
    <sheet name="Contents" sheetId="50" r:id="rId3"/>
    <sheet name="Flyer 2" sheetId="51" r:id="rId4"/>
    <sheet name="Notes to Tenderers" sheetId="52" r:id="rId5"/>
    <sheet name="Flyer 3" sheetId="53" r:id="rId6"/>
    <sheet name="BOQ" sheetId="44" r:id="rId7"/>
    <sheet name="Flyer 4" sheetId="54" r:id="rId8"/>
    <sheet name="Final Summary (2)" sheetId="55" r:id="rId9"/>
    <sheet name="SOURCE DOC" sheetId="4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0" localSheetId="8">#REF!</definedName>
    <definedName name="\0">#REF!</definedName>
    <definedName name="\a" localSheetId="8">#REF!</definedName>
    <definedName name="\a">#REF!</definedName>
    <definedName name="\d" localSheetId="8">#REF!</definedName>
    <definedName name="\d">#REF!</definedName>
    <definedName name="\e">#REF!</definedName>
    <definedName name="\f">#REF!</definedName>
    <definedName name="\h">#REF!</definedName>
    <definedName name="\i">#REF!</definedName>
    <definedName name="\j">#REF!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w">#REF!</definedName>
    <definedName name="\x">#REF!</definedName>
    <definedName name="\y">#REF!</definedName>
    <definedName name="\z">#REF!</definedName>
    <definedName name="___M777">#REF!</definedName>
    <definedName name="__M777">#REF!</definedName>
    <definedName name="_CPA1" localSheetId="8">'Final Summary (2)'!_CPA1</definedName>
    <definedName name="_CPA1">[0]!_CPA1</definedName>
    <definedName name="_CXX1">'[1]1'!$F$175:$F$182</definedName>
    <definedName name="_CXX2">'[1]2'!$F$175:$F$182</definedName>
    <definedName name="_CXX3">'[1]3'!$F$175:$F$182</definedName>
    <definedName name="_CXX4">'[1]4'!$F$175:$F$182</definedName>
    <definedName name="_CXX5">'[1]5'!$F$175:$F$182</definedName>
    <definedName name="_CXX6">'[1]6'!$F$175:$F$182</definedName>
    <definedName name="_CXX7">'[1]7'!$F$175:$F$182</definedName>
    <definedName name="_CXX8">'[1]8'!$F$175:$F$182</definedName>
    <definedName name="_CXX9">'[1]9'!$F$175:$F$182</definedName>
    <definedName name="_EXX1">'[1]1'!$F$129:$F$168</definedName>
    <definedName name="_EXX2">'[1]2'!$F$129:$F$168</definedName>
    <definedName name="_EXX3">'[1]3'!$F$129:$F$168</definedName>
    <definedName name="_EXX4">'[1]4'!$F$129:$F$168</definedName>
    <definedName name="_EXX5">'[1]5'!$F$129:$F$168</definedName>
    <definedName name="_EXX6">'[1]6'!$F$129:$F$168</definedName>
    <definedName name="_EXX7">'[1]7'!$F$129:$F$168</definedName>
    <definedName name="_EXX8">'[1]8'!$F$129:$F$168</definedName>
    <definedName name="_EXX9">'[1]9'!$F$129:$F$168</definedName>
    <definedName name="_Fill" localSheetId="8" hidden="1">#REF!</definedName>
    <definedName name="_Fill" hidden="1">#REF!</definedName>
    <definedName name="_Key1" localSheetId="8" hidden="1">[2]AIRCON!#REF!</definedName>
    <definedName name="_Key1" hidden="1">[3]AIRCON!#REF!</definedName>
    <definedName name="_Key2" localSheetId="8" hidden="1">[2]AIRCON!#REF!</definedName>
    <definedName name="_Key2" hidden="1">[3]AIRCON!#REF!</definedName>
    <definedName name="_M11" localSheetId="8">#REF!</definedName>
    <definedName name="_M11">#REF!</definedName>
    <definedName name="_M13" localSheetId="8">#REF!</definedName>
    <definedName name="_M13">#REF!</definedName>
    <definedName name="_M14" localSheetId="8">#REF!</definedName>
    <definedName name="_M14">#REF!</definedName>
    <definedName name="_M15">#REF!</definedName>
    <definedName name="_M16">#REF!</definedName>
    <definedName name="_M17">#REF!</definedName>
    <definedName name="_M18">#REF!</definedName>
    <definedName name="_M777">#REF!</definedName>
    <definedName name="_MXX1">'[1]1'!$F$13:$F$64</definedName>
    <definedName name="_MXX2">'[1]2'!$F$13:$F$64</definedName>
    <definedName name="_MXX3">'[1]3'!$F$13:$F$64</definedName>
    <definedName name="_MXX4">'[1]4'!$F$13:$F$64</definedName>
    <definedName name="_MXX5">'[1]5'!$F$13:$F$64</definedName>
    <definedName name="_MXX6">'[1]6'!$F$13:$F$64</definedName>
    <definedName name="_MXX7">'[1]7'!$F$13:$F$64</definedName>
    <definedName name="_MXX8">'[1]8'!$F$13:$F$64</definedName>
    <definedName name="_MXX9">'[1]9'!$F$13:$F$64</definedName>
    <definedName name="_Order1" hidden="1">255</definedName>
    <definedName name="_Order2" hidden="1">255</definedName>
    <definedName name="_Parse_Out" localSheetId="8" hidden="1">#REF!</definedName>
    <definedName name="_Parse_Out" hidden="1">#REF!</definedName>
    <definedName name="_Sort" localSheetId="8" hidden="1">[2]AIRCON!#REF!</definedName>
    <definedName name="_Sort" hidden="1">[3]AIRCON!#REF!</definedName>
    <definedName name="_SXX1">'[1]1'!$F$71:$F$122</definedName>
    <definedName name="_SXX2">'[1]2'!$F$71:$F$122</definedName>
    <definedName name="_SXX3">'[1]3'!$F$71:$F$122</definedName>
    <definedName name="_SXX4">'[1]4'!$F$71:$F$122</definedName>
    <definedName name="_SXX5">'[1]5'!$F$71:$F$122</definedName>
    <definedName name="_SXX6">'[1]6'!$F$71:$F$122</definedName>
    <definedName name="_SXX7">'[1]7'!$F$71:$F$122</definedName>
    <definedName name="_SXX8">'[1]8'!$F$71:$F$122</definedName>
    <definedName name="_SXX9">'[1]9'!$F$71:$F$122</definedName>
    <definedName name="ACwvu.all." localSheetId="8" hidden="1">#REF!</definedName>
    <definedName name="ACwvu.all." hidden="1">#REF!</definedName>
    <definedName name="ACwvu.prices." localSheetId="8" hidden="1">#REF!</definedName>
    <definedName name="ACwvu.prices." hidden="1">#REF!</definedName>
    <definedName name="ACwvu.summary." localSheetId="8" hidden="1">#REF!</definedName>
    <definedName name="ACwvu.summary." hidden="1">#REF!</definedName>
    <definedName name="AGE_PROFILE">[4]Validation!$B$2957:$B$2958</definedName>
    <definedName name="ALL" localSheetId="8">#REF!</definedName>
    <definedName name="ALL">#REF!</definedName>
    <definedName name="ALS" localSheetId="8">#REF!</definedName>
    <definedName name="ALS">#REF!</definedName>
    <definedName name="ARCHITEC" localSheetId="8">#REF!</definedName>
    <definedName name="ARCHITEC">#REF!</definedName>
    <definedName name="Area_Print">#REF!</definedName>
    <definedName name="bbb">#REF!</definedName>
    <definedName name="bbbr">#REF!</definedName>
    <definedName name="BOND">#REF!</definedName>
    <definedName name="BOQ">#REF!</definedName>
    <definedName name="BOTBOX">#REF!</definedName>
    <definedName name="BPL">[5]Re!$D$293:$D$314</definedName>
    <definedName name="C_" localSheetId="8">#REF!</definedName>
    <definedName name="C_">#REF!</definedName>
    <definedName name="C2413914" localSheetId="8" hidden="1">#REF!</definedName>
    <definedName name="C2413914" hidden="1">#REF!</definedName>
    <definedName name="CA_275" localSheetId="8">#REF!</definedName>
    <definedName name="CA_275">#REF!</definedName>
    <definedName name="CA_320">#REF!</definedName>
    <definedName name="CA_370">#REF!</definedName>
    <definedName name="Calc_A">#REF!</definedName>
    <definedName name="Calc_B">#REF!</definedName>
    <definedName name="Calc_C">#REF!</definedName>
    <definedName name="Calc_D">#REF!</definedName>
    <definedName name="Calc_E">#REF!</definedName>
    <definedName name="Calc_F">#REF!</definedName>
    <definedName name="Calc_G">#REF!</definedName>
    <definedName name="Calc_H">#REF!</definedName>
    <definedName name="Calc_I">#REF!</definedName>
    <definedName name="Calc_J">#REF!</definedName>
    <definedName name="Calc_K">#REF!</definedName>
    <definedName name="Calc_k1">#REF!</definedName>
    <definedName name="Calc_k10">#REF!</definedName>
    <definedName name="Calc_k11">#REF!</definedName>
    <definedName name="Calc_k12">#REF!</definedName>
    <definedName name="Calc_k13">#REF!</definedName>
    <definedName name="Calc_k14">#REF!</definedName>
    <definedName name="Calc_k15">#REF!</definedName>
    <definedName name="Calc_k16">#REF!</definedName>
    <definedName name="Calc_k2">#REF!</definedName>
    <definedName name="Calc_k3">#REF!</definedName>
    <definedName name="Calc_k4">#REF!</definedName>
    <definedName name="Calc_k5">#REF!</definedName>
    <definedName name="Calc_k6">#REF!</definedName>
    <definedName name="Calc_k7">#REF!</definedName>
    <definedName name="Calc_k8">#REF!</definedName>
    <definedName name="Calc_k9">#REF!</definedName>
    <definedName name="Calc_L">#REF!</definedName>
    <definedName name="Calc_M">#REF!</definedName>
    <definedName name="Calc_N">#REF!</definedName>
    <definedName name="Calc_O">#REF!</definedName>
    <definedName name="Calc_P">#REF!</definedName>
    <definedName name="CalcInternal">#REF!</definedName>
    <definedName name="CANCEL">#REF!</definedName>
    <definedName name="CASHFLOW">#REF!</definedName>
    <definedName name="CCC">#REF!</definedName>
    <definedName name="ch"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 localSheetId="8">#REF!</definedName>
    <definedName name="CL">#REF!</definedName>
    <definedName name="CL_275" localSheetId="8">#REF!</definedName>
    <definedName name="CL_275">#REF!</definedName>
    <definedName name="CL_320" localSheetId="8">#REF!</definedName>
    <definedName name="CL_320">#REF!</definedName>
    <definedName name="CL_370">#REF!</definedName>
    <definedName name="Clear_CAST_Price_Summary" localSheetId="8">'Final Summary (2)'!Clear_CAST_Price_Summary</definedName>
    <definedName name="Clear_CAST_Price_Summary">[0]!Clear_CAST_Price_Summary</definedName>
    <definedName name="CMO" localSheetId="8">#REF!</definedName>
    <definedName name="CMO">#REF!</definedName>
    <definedName name="Coast" localSheetId="8">'Final Summary (2)'!Coast</definedName>
    <definedName name="Coast">[0]!Coast</definedName>
    <definedName name="Cost_Centre" localSheetId="8">'[6]AT COMPLETION'!#REF!</definedName>
    <definedName name="Cost_Centre">'[7]AT COMPLETION'!#REF!</definedName>
    <definedName name="CPA_A" localSheetId="8">#REF!</definedName>
    <definedName name="CPA_A">#REF!</definedName>
    <definedName name="CPA_B" localSheetId="8">#REF!</definedName>
    <definedName name="CPA_B">#REF!</definedName>
    <definedName name="CPA_C" localSheetId="8">#REF!</definedName>
    <definedName name="CPA_C">#REF!</definedName>
    <definedName name="CPA_D">#REF!</definedName>
    <definedName name="CPA_E">#REF!</definedName>
    <definedName name="CPA_F">#REF!</definedName>
    <definedName name="CPA_G">#REF!</definedName>
    <definedName name="CPA_H">#REF!</definedName>
    <definedName name="CPA_I">#REF!</definedName>
    <definedName name="CPA_J">#REF!</definedName>
    <definedName name="CPA_K">#REF!</definedName>
    <definedName name="CPA_L">#REF!</definedName>
    <definedName name="CPA_M">#REF!</definedName>
    <definedName name="CPA_N">#REF!</definedName>
    <definedName name="CPA_O">#REF!</definedName>
    <definedName name="CPA_P">#REF!</definedName>
    <definedName name="CPACalculations">#REF!</definedName>
    <definedName name="CPAFormulae">#REF!</definedName>
    <definedName name="CR">#REF!</definedName>
    <definedName name="CS">#REF!</definedName>
    <definedName name="Cwvu.summary." hidden="1">#REF!</definedName>
    <definedName name="CXXX">'[1]10'!$F$175:$F$182</definedName>
    <definedName name="D" localSheetId="8">#REF!</definedName>
    <definedName name="D">#REF!</definedName>
    <definedName name="DAE_ELK" localSheetId="8">#REF!</definedName>
    <definedName name="DAE_ELK">#REF!</definedName>
    <definedName name="DAE_GRD" localSheetId="8">#REF!</definedName>
    <definedName name="DAE_GRD">#REF!</definedName>
    <definedName name="Data">#REF!</definedName>
    <definedName name="Data_Daywork">#REF!</definedName>
    <definedName name="Data_Opt_Bill5">#REF!</definedName>
    <definedName name="DATA1">'[8]Unit 1'!$I$18:$P$37,'[8]Unit 1'!$I$41:$P$60,'[8]Unit 1'!$I$64:$P$83,'[8]Unit 1'!$I$87:$P$106,'[8]Unit 1'!$I$110:$P$135,'[8]Unit 1'!$I$139:$P$158,'[8]Unit 1'!$I$162:$P$181</definedName>
    <definedName name="DATA10">'[8]Unit 5'!$I$274:$P$293,'[8]Unit 5'!$I$298:$O$298,'[8]Unit 5'!$P$298:$P$312,'[8]Unit 5'!$I$298:$P$477,'[8]Unit 5'!$I$481:$P$500,'[8]Unit 5'!$I$504:$P$875,'[8]Unit 5'!$I$879:$P$892</definedName>
    <definedName name="DATA11">'[8]Unit 6'!$I$18:$P$37,'[8]Unit 6'!$I$41:$P$60,'[8]Unit 6'!$I$64:$P$83,'[8]Unit 6'!$I$87:$P$106,'[8]Unit 6'!$I$110:$P$135,'[8]Unit 6'!$I$139:$K$139,'[8]Unit 6'!$K$139:$P$158,'[8]Unit 6'!$I$139:$P$158,'[8]Unit 6'!$I$162:$N$162,'[8]Unit 6'!$P$163,'[8]Unit 6'!$I$162:$P$181</definedName>
    <definedName name="DATA12">'[8]Unit 6'!$I$274:$P$293,'[8]Unit 6'!$I$298:$P$477,'[8]Unit 6'!$I$481:$P$500,'[8]Unit 6'!$I$504:$P$875,'[8]Unit 6'!$I$879:$P$892</definedName>
    <definedName name="DATA13">'[8]Common Plant'!$I$18:$P$37,'[8]Common Plant'!$I$41:$P$60,'[8]Common Plant'!$I$64:$P$83,'[8]Common Plant'!$I$87:$P$106,'[8]Common Plant'!$I$110:$P$135,'[8]Common Plant'!$I$139:$P$158,'[8]Common Plant'!$I$162:$P$181,'[8]Common Plant'!$I$185:$P$210</definedName>
    <definedName name="DATA14">'[8]Common Plant'!$I$214:$P$237,'[8]Common Plant'!$I$241:$P$270,'[8]Common Plant'!$I$274:$P$293,'[8]Common Plant'!$I$298:$P$477,'[8]Common Plant'!$I$481:$P$500,'[8]Common Plant'!$I$504:$P$875,'[8]Common Plant'!$I$879:$P$892</definedName>
    <definedName name="DATA15" localSheetId="8">#REF!</definedName>
    <definedName name="DATA15">#REF!</definedName>
    <definedName name="DATA16" localSheetId="8">#REF!</definedName>
    <definedName name="DATA16">#REF!</definedName>
    <definedName name="DATA17" localSheetId="8">#REF!</definedName>
    <definedName name="DATA17">#REF!</definedName>
    <definedName name="DATA18">#REF!</definedName>
    <definedName name="DATA19">#REF!</definedName>
    <definedName name="DATA2">'[8]Unit 1'!$I$185:$P$210,'[8]Unit 1'!$I$214:$P$237,'[8]Unit 1'!$I$241:$P$270,'[8]Unit 1'!$I$274:$P$293,'[8]Unit 1'!$I$298:$P$477,'[8]Unit 1'!$I$481:$P$500,'[8]Unit 1'!$I$504:$P$875,'[8]Unit 1'!$I$879:$P$892</definedName>
    <definedName name="DATA3">'[8]Unit 2'!$I$18:$P$37,'[8]Unit 2'!$I$41:$P$60,'[8]Unit 2'!$I$64:$P$83,'[8]Unit 2'!$I$87:$P$106,'[8]Unit 2'!$I$110:$P$135,'[8]Unit 2'!$I$139:$P$158,'[8]Unit 2'!$I$162:$P$181,'[8]Unit 2'!$I$185:$P$210,'[8]Unit 2'!$I$214:$P$237,'[8]Unit 2'!$I$241:$P$270</definedName>
    <definedName name="DATA4">'[8]Unit 2'!$I$274:$P$293,'[8]Unit 2'!$I$298:$P$477,'[8]Unit 2'!$I$481:$P$500,'[8]Unit 2'!$I$504:$P$875,'[8]Unit 2'!$I$879:$P$892</definedName>
    <definedName name="DATA5">'[8]Unit 3'!$I$18:$P$37,'[8]Unit 3'!$I$41:$P$60,'[8]Unit 3'!$I$64:$P$83,'[8]Unit 3'!$I$87:$P$106,'[8]Unit 3'!$I$110:$P$135,'[8]Unit 3'!$I$139:$P$158,'[8]Unit 3'!$I$162:$P$181,'[8]Unit 3'!$I$185:$P$210,'[8]Unit 3'!$I$214:$P$237,'[8]Unit 3'!$I$241:$P$270</definedName>
    <definedName name="DATA6">'[8]Unit 3'!$I$274:$P$293,'[8]Unit 3'!$I$298:$P$477,'[8]Unit 3'!$I$481:$P$500,'[8]Unit 3'!$I$504:$P$875,'[8]Unit 3'!$I$879:$P$892</definedName>
    <definedName name="DATA7">'[8]Unit 4'!$I$18:$P$37,'[8]Unit 4'!$I$41:$P$60,'[8]Unit 4'!$I$64:$P$83,'[8]Unit 4'!$I$87:$P$106,'[8]Unit 4'!$I$110:$P$135,'[8]Unit 4'!$I$139:$P$158,'[8]Unit 4'!$I$162:$P$181,'[8]Unit 4'!$I$185:$P$210,'[8]Unit 4'!$I$214:$P$237,'[8]Unit 4'!$I$241:$P$270</definedName>
    <definedName name="DATA8">'[8]Unit 4'!$I$274:$P$293,'[8]Unit 4'!$I$298:$P$477,'[8]Unit 4'!$I$481:$P$500,'[8]Unit 4'!$I$504:$P$875,'[8]Unit 4'!$I$879:$P$892</definedName>
    <definedName name="DATA9">'[8]Unit 5'!$I$18:$P$37,'[8]Unit 5'!$I$41:$P$60,'[8]Unit 5'!$I$64:$P$83,'[8]Unit 5'!$I$87:$P$106,'[8]Unit 5'!$I$110:$P$135,'[8]Unit 5'!$I$139:$P$158,'[8]Unit 5'!$I$162:$P$181,'[8]Unit 5'!$I$185:$P$210,'[8]Unit 5'!$I$214:$P$237,'[8]Unit 5'!$I$241:$P$270</definedName>
    <definedName name="_xlnm.Database" localSheetId="8">#REF!</definedName>
    <definedName name="_xlnm.Database">#REF!</definedName>
    <definedName name="DAYS" localSheetId="8">#REF!</definedName>
    <definedName name="DAYS">#REF!</definedName>
    <definedName name="DB" localSheetId="8">#REF!</definedName>
    <definedName name="DB">#REF!</definedName>
    <definedName name="de">'[9]2.2'!#REF!</definedName>
    <definedName name="DECEMBER" localSheetId="8">#REF!</definedName>
    <definedName name="DECEMBER">#REF!</definedName>
    <definedName name="DEF_SH" localSheetId="8">#REF!</definedName>
    <definedName name="DEF_SH">#REF!</definedName>
    <definedName name="DEF_SHL" localSheetId="8">#REF!</definedName>
    <definedName name="DEF_SHL">#REF!</definedName>
    <definedName name="dis">#REF!</definedName>
    <definedName name="DISABILITY_STATUS">[4]Validation!$B$2959:$B$2968</definedName>
    <definedName name="disb" localSheetId="8">#REF!</definedName>
    <definedName name="disb">#REF!</definedName>
    <definedName name="Dismatle">#REF!</definedName>
    <definedName name="Dls">[1]Ein!$C$1143:$C$1162</definedName>
    <definedName name="DLYN">#N/A</definedName>
    <definedName name="DOTPRINT" localSheetId="8">#REF!</definedName>
    <definedName name="DOTPRINT">#REF!</definedName>
    <definedName name="DOUBLE_H.S_ASS" localSheetId="8">#REF!</definedName>
    <definedName name="DOUBLE_H.S_ASS">#REF!</definedName>
    <definedName name="DrainPipesAbove">#REF!</definedName>
    <definedName name="DrainPipeUnder">#REF!</definedName>
    <definedName name="DROP" localSheetId="8">#REF!</definedName>
    <definedName name="DROP">#REF!</definedName>
    <definedName name="DUC">#REF!</definedName>
    <definedName name="EEE">[1]E!#REF!</definedName>
    <definedName name="eeee" localSheetId="8">#REF!</definedName>
    <definedName name="eeee">#REF!</definedName>
    <definedName name="eeee1" localSheetId="8">#REF!</definedName>
    <definedName name="eeee1">#REF!</definedName>
    <definedName name="ELC" localSheetId="8">[10]Qm!#REF!</definedName>
    <definedName name="ELC">[10]Qm!#REF!</definedName>
    <definedName name="ELE" localSheetId="8">[10]Qm!#REF!</definedName>
    <definedName name="ELE">[10]Qm!#REF!</definedName>
    <definedName name="ELM">[10]Qm!#REF!</definedName>
    <definedName name="ELS">[10]Qm!#REF!</definedName>
    <definedName name="END_of_PRICE_FIX_SUMMARY" localSheetId="8">#REF!</definedName>
    <definedName name="END_of_PRICE_FIX_SUMMARY">#REF!</definedName>
    <definedName name="Ennd" localSheetId="8">#REF!</definedName>
    <definedName name="Ennd">#REF!</definedName>
    <definedName name="ER" localSheetId="8">#REF!</definedName>
    <definedName name="ER">#REF!</definedName>
    <definedName name="ermelo">#REF!</definedName>
    <definedName name="ermelo1">#REF!</definedName>
    <definedName name="EXEREP">#REF!</definedName>
    <definedName name="exsumm">#REF!</definedName>
    <definedName name="_xlnm.Extract">[11]BILL!$K$3:$K$16</definedName>
    <definedName name="Extract_MI">[11]BILL!$K$3:$K$16</definedName>
    <definedName name="EXXX">'[1]10'!$F$129:$F$168</definedName>
    <definedName name="FEECALC" localSheetId="8">#REF!</definedName>
    <definedName name="FEECALC">#REF!</definedName>
    <definedName name="Fees" localSheetId="8">SUM(#REF!)</definedName>
    <definedName name="Fees">SUM(#REF!)</definedName>
    <definedName name="fees1" localSheetId="8">#REF!</definedName>
    <definedName name="fees1">#REF!</definedName>
    <definedName name="FIN" localSheetId="8">#REF!</definedName>
    <definedName name="FIN">#REF!</definedName>
    <definedName name="FirePipes">#REF!</definedName>
    <definedName name="FLAG">#REF!</definedName>
    <definedName name="fldAward">[12]Admin!$L$2</definedName>
    <definedName name="FMO" localSheetId="8">#REF!</definedName>
    <definedName name="FMO">#REF!</definedName>
    <definedName name="FOUND" localSheetId="8">#REF!</definedName>
    <definedName name="FOUND">#REF!</definedName>
    <definedName name="fri_bl" localSheetId="8">#REF!</definedName>
    <definedName name="fri_bl">#REF!</definedName>
    <definedName name="fri_br">#REF!</definedName>
    <definedName name="fri_tl">#REF!</definedName>
    <definedName name="fri_tr">#REF!</definedName>
    <definedName name="GENERAL_SETTINGS_AND_CONVEYOR__INFORMATION">#REF!</definedName>
    <definedName name="GenSetConInfo">#REF!</definedName>
    <definedName name="Geyser">#REF!</definedName>
    <definedName name="Geyser2">'[13]2.2'!#REF!</definedName>
    <definedName name="GJ" localSheetId="8">#REF!</definedName>
    <definedName name="GJ">#REF!</definedName>
    <definedName name="GK" localSheetId="8">#REF!</definedName>
    <definedName name="GK">#REF!</definedName>
    <definedName name="GRAFPRINT" localSheetId="8">#REF!</definedName>
    <definedName name="GRAFPRINT">#REF!</definedName>
    <definedName name="H.S_ASS">#REF!</definedName>
    <definedName name="H_B_KOSTE">#REF!</definedName>
    <definedName name="H_B_SKED">#REF!</definedName>
    <definedName name="H_BRON">#REF!</definedName>
    <definedName name="HARVEY">#REF!</definedName>
    <definedName name="HBL">[5]Re!$D$250:$D$291</definedName>
    <definedName name="HEADER" localSheetId="8">#REF!</definedName>
    <definedName name="HEADER">#REF!</definedName>
    <definedName name="HEADING" localSheetId="8">#REF!</definedName>
    <definedName name="HEADING">#REF!</definedName>
    <definedName name="HSC">[5]Re!$D$94:$D$145</definedName>
    <definedName name="HTML_CodePage" hidden="1">1252</definedName>
    <definedName name="HTML_Control" localSheetId="8" hidden="1">{"'4.0 Financial'!$A$1:$M$79"}</definedName>
    <definedName name="HTML_Control" hidden="1">{"'4.0 Financial'!$A$1:$M$79"}</definedName>
    <definedName name="HTML_Control_1" localSheetId="8" hidden="1">{"'4.0 Financial'!$A$1:$M$79"}</definedName>
    <definedName name="HTML_Control_1" hidden="1">{"'4.0 Financial'!$A$1:$M$79"}</definedName>
    <definedName name="HTML_Description" hidden="1">"Here is where the Description is below the header"</definedName>
    <definedName name="HTML_Email" hidden="1">"heroldsc@bv.com"</definedName>
    <definedName name="HTML_Header" hidden="1">"4.0 Financial"</definedName>
    <definedName name="HTML_LastUpdate" hidden="1">"01/23/2001"</definedName>
    <definedName name="HTML_LineAfter" hidden="1">TRUE</definedName>
    <definedName name="HTML_LineBefore" hidden="1">TRUE</definedName>
    <definedName name="HTML_Name" hidden="1">"Black &amp; Veatch"</definedName>
    <definedName name="HTML_OBDlg2" hidden="1">TRUE</definedName>
    <definedName name="HTML_OBDlg4" hidden="1">TRUE</definedName>
    <definedName name="HTML_OS" hidden="1">0</definedName>
    <definedName name="HTML_PathFile" hidden="1">"C:\Bv-users\MyHTML.htm"</definedName>
    <definedName name="HTML_Title" hidden="1">"NewReportFormatsIssued"</definedName>
    <definedName name="Impact_Codes" localSheetId="8">#REF!</definedName>
    <definedName name="Impact_Codes">#REF!</definedName>
    <definedName name="Infra1" localSheetId="8">#REF!</definedName>
    <definedName name="Infra1">#REF!</definedName>
    <definedName name="JMMakwela" localSheetId="8">#REF!</definedName>
    <definedName name="JMMakwela">#REF!</definedName>
    <definedName name="JOE">#REF!</definedName>
    <definedName name="l">#REF!</definedName>
    <definedName name="LATEST">'[14]11 AUG- 10 SEPT.'!$M$679</definedName>
    <definedName name="LENJANE" localSheetId="8">#REF!</definedName>
    <definedName name="LENJANE">#REF!</definedName>
    <definedName name="LSC">[5]Re!$D$237:$D$248</definedName>
    <definedName name="LYN">#N/A</definedName>
    <definedName name="M" localSheetId="8">#REF!</definedName>
    <definedName name="M">#REF!</definedName>
    <definedName name="MAK" localSheetId="8">#REF!</definedName>
    <definedName name="MAK">#REF!</definedName>
    <definedName name="MANURE" localSheetId="8">#REF!</definedName>
    <definedName name="MANURE">#REF!</definedName>
    <definedName name="marc09">#REF!</definedName>
    <definedName name="MAST">#REF!</definedName>
    <definedName name="MAT_TOGGLE">#REF!</definedName>
    <definedName name="MAT_UNIT_TOGGLE">#REF!</definedName>
    <definedName name="MMM">#REF!</definedName>
    <definedName name="Module1.CF_Data" localSheetId="8">'Final Summary (2)'!Module1.CF_Data</definedName>
    <definedName name="Module1.CF_Data">[0]!Module1.CF_Data</definedName>
    <definedName name="Module1.Collect_Data" localSheetId="8">'Final Summary (2)'!Module1.Collect_Data</definedName>
    <definedName name="Module1.Collect_Data">[0]!Module1.Collect_Data</definedName>
    <definedName name="MotorLocalCost" localSheetId="8">#REF!</definedName>
    <definedName name="MotorLocalCost">#REF!</definedName>
    <definedName name="MXXX">'[1]10'!$F$13:$F$64</definedName>
    <definedName name="NewSanitaryWare">#REF!</definedName>
    <definedName name="NLQPRINT" localSheetId="8">#REF!</definedName>
    <definedName name="NLQPRINT">#REF!</definedName>
    <definedName name="NUL">#N/A</definedName>
    <definedName name="o">#REF!</definedName>
    <definedName name="O_H_LAB" localSheetId="8">#REF!</definedName>
    <definedName name="O_H_LAB">#REF!</definedName>
    <definedName name="O_H_MAT" localSheetId="8">#REF!</definedName>
    <definedName name="O_H_MAT">#REF!</definedName>
    <definedName name="O_H_OTHER" localSheetId="8">#REF!</definedName>
    <definedName name="O_H_OTHER">#REF!</definedName>
    <definedName name="O_H_PLANT">#REF!</definedName>
    <definedName name="O_H_TOG">#REF!</definedName>
    <definedName name="O_L">#REF!</definedName>
    <definedName name="OFF_AND_STORE">#REF!</definedName>
    <definedName name="OHTE">#REF!</definedName>
    <definedName name="OHTE1">#REF!</definedName>
    <definedName name="ONE">#REF!</definedName>
    <definedName name="Operating_Instructions">#REF!</definedName>
    <definedName name="OpInst">#REF!</definedName>
    <definedName name="oppps">#REF!</definedName>
    <definedName name="p">#REF!</definedName>
    <definedName name="P_COST">#REF!</definedName>
    <definedName name="PAGE1">#REF!</definedName>
    <definedName name="Page10">#REF!</definedName>
    <definedName name="PAGE2">#REF!</definedName>
    <definedName name="PAGE3">#REF!</definedName>
    <definedName name="Page3.1">#REF!</definedName>
    <definedName name="PAINT">#REF!</definedName>
    <definedName name="PERSENT">#REF!</definedName>
    <definedName name="PNT_BLOCK">#REF!</definedName>
    <definedName name="PO">#REF!</definedName>
    <definedName name="pool">#REF!</definedName>
    <definedName name="pp">#REF!</definedName>
    <definedName name="PPO">#REF!</definedName>
    <definedName name="PPO_D.H.S">#REF!</definedName>
    <definedName name="PPO_H.S">#REF!</definedName>
    <definedName name="PPO_S.A">#REF!</definedName>
    <definedName name="PPPPP">#REF!</definedName>
    <definedName name="PR">#REF!</definedName>
    <definedName name="_xlnm.Print_Area" localSheetId="6">BOQ!$A$1:$F$157</definedName>
    <definedName name="_xlnm.Print_Area" localSheetId="0">Cover!$A$1:$I$40</definedName>
    <definedName name="_xlnm.Print_Area" localSheetId="8">'Final Summary (2)'!$A$1:$D$20</definedName>
    <definedName name="_xlnm.Print_Area" localSheetId="4">'Notes to Tenderers'!$A$1:$B$114</definedName>
    <definedName name="_xlnm.Print_Area" localSheetId="9">'SOURCE DOC'!$A$1:$P$142</definedName>
    <definedName name="_xlnm.Print_Area">#REF!</definedName>
    <definedName name="PRINT_AREA_MI" localSheetId="8">#REF!</definedName>
    <definedName name="PRINT_AREA_MI">#REF!</definedName>
    <definedName name="print_area2_mi" localSheetId="8">#REF!</definedName>
    <definedName name="print_area2_mi">#REF!</definedName>
    <definedName name="_xlnm.Print_Titles">#REF!</definedName>
    <definedName name="PRINT_TITLES_MI">#REF!</definedName>
    <definedName name="Prof_fees">#REF!</definedName>
    <definedName name="PROJ_DURATION">#REF!</definedName>
    <definedName name="PROJFIN">#REF!</definedName>
    <definedName name="prot4" localSheetId="8">'Final Summary (2)'!prot4</definedName>
    <definedName name="prot4">[0]!prot4</definedName>
    <definedName name="prot5" localSheetId="8">'Final Summary (2)'!prot5</definedName>
    <definedName name="prot5">[0]!prot5</definedName>
    <definedName name="PS" localSheetId="8">#REF!</definedName>
    <definedName name="PS">#REF!</definedName>
    <definedName name="q" localSheetId="8">#REF!</definedName>
    <definedName name="q">#REF!</definedName>
    <definedName name="QP" localSheetId="8">#REF!</definedName>
    <definedName name="QP">#REF!</definedName>
    <definedName name="qqqqqq">#REF!</definedName>
    <definedName name="qty">#REF!</definedName>
    <definedName name="QUANTITY">#REF!</definedName>
    <definedName name="RAMING_AANHEF">#N/A</definedName>
    <definedName name="RBL">[5]Re!$D$147:$D$182</definedName>
    <definedName name="RED">[5]Re!$D$184:$D$235</definedName>
    <definedName name="REGIST" localSheetId="8">#REF!</definedName>
    <definedName name="REGIST">#REF!</definedName>
    <definedName name="RemoveGeyser">#REF!</definedName>
    <definedName name="Ress" localSheetId="8">#REF!</definedName>
    <definedName name="Ress">#REF!</definedName>
    <definedName name="Richardsbay" localSheetId="8" hidden="1">#REF!</definedName>
    <definedName name="Richardsbay" hidden="1">#REF!</definedName>
    <definedName name="RL">#REF!</definedName>
    <definedName name="rrr">#REF!</definedName>
    <definedName name="Rwvu.all." localSheetId="8" hidden="1">#REF!,#REF!</definedName>
    <definedName name="Rwvu.all." hidden="1">#REF!,#REF!</definedName>
    <definedName name="Rwvu.prices." localSheetId="8" hidden="1">#REF!,#REF!</definedName>
    <definedName name="Rwvu.prices." hidden="1">#REF!,#REF!</definedName>
    <definedName name="Rwvu.summary." localSheetId="8" hidden="1">#REF!</definedName>
    <definedName name="Rwvu.summary." hidden="1">#REF!</definedName>
    <definedName name="S" localSheetId="8">#REF!</definedName>
    <definedName name="S">#REF!</definedName>
    <definedName name="S.A_ASS" localSheetId="8">#REF!</definedName>
    <definedName name="S.A_ASS">#REF!</definedName>
    <definedName name="S_COST">#REF!</definedName>
    <definedName name="SCOPE_OF_SUPPLY___RESPONSIBILITIES">#REF!</definedName>
    <definedName name="ScSupRes">#REF!</definedName>
    <definedName name="Seeeet">#REF!</definedName>
    <definedName name="ServiceBrassware">#REF!</definedName>
    <definedName name="ServiceClean">#REF!</definedName>
    <definedName name="SET_UC_BOX">#REF!</definedName>
    <definedName name="SHE">[1]M!#REF!</definedName>
    <definedName name="_xlnm.Sheet_Title">'[7]AT COMPLETION'!#REF!</definedName>
    <definedName name="Siemens" localSheetId="8">#REF!</definedName>
    <definedName name="Siemens">#REF!</definedName>
    <definedName name="SIGNALS" localSheetId="8">#REF!</definedName>
    <definedName name="SIGNALS">#REF!</definedName>
    <definedName name="signals2" localSheetId="8">#REF!</definedName>
    <definedName name="signals2">#REF!</definedName>
    <definedName name="Sleeper">#REF!</definedName>
    <definedName name="SOCIO_STATUS">[4]Validation!$B$2955:$B$2956</definedName>
    <definedName name="solver_adj" localSheetId="8"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8"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 localSheetId="8" hidden="1">#REF!</definedName>
    <definedName name="sort" hidden="1">#REF!</definedName>
    <definedName name="Sort_Data">#REF!</definedName>
    <definedName name="Sortall">#REF!</definedName>
    <definedName name="Source3">'[7]AT COMPLETION'!#REF!</definedName>
    <definedName name="Source4">'[7]AT COMPLETION'!#REF!</definedName>
    <definedName name="SPREAD" localSheetId="8">#REF!</definedName>
    <definedName name="SPREAD">#REF!</definedName>
    <definedName name="SR" localSheetId="8">#REF!</definedName>
    <definedName name="SR">#REF!</definedName>
    <definedName name="SSS" localSheetId="8">[1]S!#REF!</definedName>
    <definedName name="SSS">[1]S!#REF!</definedName>
    <definedName name="STAY" localSheetId="8">#REF!</definedName>
    <definedName name="STAY">#REF!</definedName>
    <definedName name="SUBS">#N/A</definedName>
    <definedName name="SUBTOTALS">#N/A</definedName>
    <definedName name="SUM">[15]Computer!$C$1:$F$54</definedName>
    <definedName name="SumFixEnd" localSheetId="8">#REF!</definedName>
    <definedName name="SumFixEnd">#REF!</definedName>
    <definedName name="SUMMARY" localSheetId="8">#REF!</definedName>
    <definedName name="SUMMARY">#REF!</definedName>
    <definedName name="Sundries">#REF!</definedName>
    <definedName name="Swvu.all." localSheetId="8" hidden="1">#REF!</definedName>
    <definedName name="Swvu.all." hidden="1">#REF!</definedName>
    <definedName name="Swvu.prices." hidden="1">#REF!</definedName>
    <definedName name="Swvu.summary." hidden="1">#REF!</definedName>
    <definedName name="SXXX">'[1]10'!$F$71:$F$122</definedName>
    <definedName name="t" localSheetId="8">#REF!</definedName>
    <definedName name="T">#REF!</definedName>
    <definedName name="TABLEFEE" localSheetId="8">#REF!</definedName>
    <definedName name="TABLEFEE">#REF!</definedName>
    <definedName name="TENDER_AANHEF" localSheetId="8">#REF!</definedName>
    <definedName name="TENDER_AANHEF">#REF!</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OOLS">#REF!</definedName>
    <definedName name="trac">#REF!</definedName>
    <definedName name="track">#REF!</definedName>
    <definedName name="TRACKWRK">#REF!</definedName>
    <definedName name="TRANSFER">#N/A</definedName>
    <definedName name="ttttt" localSheetId="8">#REF!</definedName>
    <definedName name="ttttt">#REF!</definedName>
    <definedName name="Txdata" localSheetId="8">#REF!</definedName>
    <definedName name="Txdata">#REF!</definedName>
    <definedName name="Txdataall" localSheetId="8">#REF!</definedName>
    <definedName name="Txdataall">#REF!</definedName>
    <definedName name="TYDKOSTE">#REF!</definedName>
    <definedName name="UNIT">#REF!</definedName>
    <definedName name="unprot4" localSheetId="8">'Final Summary (2)'!unprot4</definedName>
    <definedName name="unprot4">[0]!unprot4</definedName>
    <definedName name="update2" localSheetId="8">'Final Summary (2)'!update2</definedName>
    <definedName name="update2">[0]!update2</definedName>
    <definedName name="USTA" localSheetId="8">#REF!</definedName>
    <definedName name="USTA">#REF!</definedName>
    <definedName name="uuu" localSheetId="8">#REF!</definedName>
    <definedName name="uuu">#REF!</definedName>
    <definedName name="VERT" localSheetId="8">#REF!</definedName>
    <definedName name="VERT">#REF!</definedName>
    <definedName name="VI">#REF!</definedName>
    <definedName name="VRAE1">#REF!</definedName>
    <definedName name="VRAE2">#REF!</definedName>
    <definedName name="w">#REF!</definedName>
    <definedName name="WATER_LIGHTS">#REF!</definedName>
    <definedName name="WaterPipes">#REF!</definedName>
    <definedName name="WDIST">#REF!</definedName>
    <definedName name="wvu.all."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localSheetId="8"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_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localSheetId="8"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_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localSheetId="8"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_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ww" localSheetId="8">#REF!</definedName>
    <definedName name="www">#REF!</definedName>
    <definedName name="wwwwwwwwwww" localSheetId="8">#REF!</definedName>
    <definedName name="wwwwwwwwwww">#REF!</definedName>
    <definedName name="X" localSheetId="8">#REF!</definedName>
    <definedName name="X">#REF!</definedName>
    <definedName name="XANSWERS">#REF!</definedName>
    <definedName name="yyy">#REF!</definedName>
    <definedName name="Z">#REF!</definedName>
    <definedName name="Z_07E28E77_F6FA_11D1_8C51_444553540000_.wvu.Cols" localSheetId="8" hidden="1">#REF!,#REF!</definedName>
    <definedName name="Z_07E28E77_F6FA_11D1_8C51_444553540000_.wvu.Cols" hidden="1">#REF!,#REF!</definedName>
    <definedName name="Z_07E28E80_F6FA_11D1_8C51_444553540000_.wvu.Cols" localSheetId="8" hidden="1">#REF!,#REF!</definedName>
    <definedName name="Z_07E28E80_F6FA_11D1_8C51_444553540000_.wvu.Cols" hidden="1">#REF!,#REF!</definedName>
    <definedName name="Z_07E28E85_F6FA_11D1_8C51_444553540000_.wvu.Cols" localSheetId="8" hidden="1">#REF!</definedName>
    <definedName name="Z_07E28E85_F6FA_11D1_8C51_444553540000_.wvu.Cols" hidden="1">#REF!</definedName>
    <definedName name="Z_0F778F74_F6F1_11D1_8C51_444553540000_.wvu.Cols" localSheetId="8" hidden="1">#REF!,#REF!</definedName>
    <definedName name="Z_0F778F74_F6F1_11D1_8C51_444553540000_.wvu.Cols" hidden="1">#REF!,#REF!</definedName>
    <definedName name="Z_0F778F7D_F6F1_11D1_8C51_444553540000_.wvu.Cols" localSheetId="8" hidden="1">#REF!,#REF!</definedName>
    <definedName name="Z_0F778F7D_F6F1_11D1_8C51_444553540000_.wvu.Cols" hidden="1">#REF!,#REF!</definedName>
    <definedName name="Z_0F778F82_F6F1_11D1_8C51_444553540000_.wvu.Cols" localSheetId="8" hidden="1">#REF!</definedName>
    <definedName name="Z_0F778F82_F6F1_11D1_8C51_444553540000_.wvu.Cols" hidden="1">#REF!</definedName>
    <definedName name="Z_1BB37995_F9EC_11D1_8C51_444553540000_.wvu.Cols" localSheetId="8" hidden="1">#REF!,#REF!</definedName>
    <definedName name="Z_1BB37995_F9EC_11D1_8C51_444553540000_.wvu.Cols" hidden="1">#REF!,#REF!</definedName>
    <definedName name="Z_1BB3799E_F9EC_11D1_8C51_444553540000_.wvu.Cols" localSheetId="8" hidden="1">#REF!,#REF!</definedName>
    <definedName name="Z_1BB3799E_F9EC_11D1_8C51_444553540000_.wvu.Cols" hidden="1">#REF!,#REF!</definedName>
    <definedName name="Z_1BB379A3_F9EC_11D1_8C51_444553540000_.wvu.Cols" localSheetId="8" hidden="1">#REF!</definedName>
    <definedName name="Z_1BB379A3_F9EC_11D1_8C51_444553540000_.wvu.Cols" hidden="1">#REF!</definedName>
    <definedName name="Z_1C8D1AB5_F70D_11D1_8C51_444553540000_.wvu.Cols" localSheetId="8" hidden="1">#REF!,#REF!</definedName>
    <definedName name="Z_1C8D1AB5_F70D_11D1_8C51_444553540000_.wvu.Cols" hidden="1">#REF!,#REF!</definedName>
    <definedName name="Z_1C8D1ABE_F70D_11D1_8C51_444553540000_.wvu.Cols" localSheetId="8" hidden="1">#REF!,#REF!</definedName>
    <definedName name="Z_1C8D1ABE_F70D_11D1_8C51_444553540000_.wvu.Cols" hidden="1">#REF!,#REF!</definedName>
    <definedName name="Z_1C8D1AC3_F70D_11D1_8C51_444553540000_.wvu.Cols" localSheetId="8" hidden="1">#REF!</definedName>
    <definedName name="Z_1C8D1AC3_F70D_11D1_8C51_444553540000_.wvu.Cols" hidden="1">#REF!</definedName>
    <definedName name="Z_201040E3_EFFE_11D1_A0B0_00A0246C5A5D_.wvu.Cols" localSheetId="8" hidden="1">#REF!,#REF!</definedName>
    <definedName name="Z_201040E3_EFFE_11D1_A0B0_00A0246C5A5D_.wvu.Cols" hidden="1">#REF!,#REF!</definedName>
    <definedName name="Z_201040EC_EFFE_11D1_A0B0_00A0246C5A5D_.wvu.Cols" localSheetId="8" hidden="1">#REF!,#REF!</definedName>
    <definedName name="Z_201040EC_EFFE_11D1_A0B0_00A0246C5A5D_.wvu.Cols" hidden="1">#REF!,#REF!</definedName>
    <definedName name="Z_201040F1_EFFE_11D1_A0B0_00A0246C5A5D_.wvu.Cols" localSheetId="8" hidden="1">#REF!</definedName>
    <definedName name="Z_201040F1_EFFE_11D1_A0B0_00A0246C5A5D_.wvu.Cols" hidden="1">#REF!</definedName>
    <definedName name="Z_2F9A8219_FAB3_11D1_8C51_444553540000_.wvu.Cols" localSheetId="8" hidden="1">#REF!,#REF!</definedName>
    <definedName name="Z_2F9A8219_FAB3_11D1_8C51_444553540000_.wvu.Cols" hidden="1">#REF!,#REF!</definedName>
    <definedName name="Z_2F9A8222_FAB3_11D1_8C51_444553540000_.wvu.Cols" localSheetId="8" hidden="1">#REF!,#REF!</definedName>
    <definedName name="Z_2F9A8222_FAB3_11D1_8C51_444553540000_.wvu.Cols" hidden="1">#REF!,#REF!</definedName>
    <definedName name="Z_2F9A8227_FAB3_11D1_8C51_444553540000_.wvu.Cols" localSheetId="8" hidden="1">#REF!</definedName>
    <definedName name="Z_2F9A8227_FAB3_11D1_8C51_444553540000_.wvu.Cols" hidden="1">#REF!</definedName>
    <definedName name="Z_36EC52B6_F657_11D1_8C51_444553540000_.wvu.Cols" localSheetId="8" hidden="1">#REF!,#REF!</definedName>
    <definedName name="Z_36EC52B6_F657_11D1_8C51_444553540000_.wvu.Cols" hidden="1">#REF!,#REF!</definedName>
    <definedName name="Z_36EC52C0_F657_11D1_8C51_444553540000_.wvu.Cols" localSheetId="8" hidden="1">#REF!,#REF!</definedName>
    <definedName name="Z_36EC52C0_F657_11D1_8C51_444553540000_.wvu.Cols" hidden="1">#REF!,#REF!</definedName>
    <definedName name="Z_36EC52C6_F657_11D1_8C51_444553540000_.wvu.Cols" localSheetId="8" hidden="1">#REF!</definedName>
    <definedName name="Z_36EC52C6_F657_11D1_8C51_444553540000_.wvu.Cols" hidden="1">#REF!</definedName>
    <definedName name="Z_42D42DD2_F3CA_11D1_8C51_444553540000_.wvu.Cols" localSheetId="8" hidden="1">#REF!,#REF!</definedName>
    <definedName name="Z_42D42DD2_F3CA_11D1_8C51_444553540000_.wvu.Cols" hidden="1">#REF!,#REF!</definedName>
    <definedName name="Z_42D42DDB_F3CA_11D1_8C51_444553540000_.wvu.Cols" localSheetId="8" hidden="1">#REF!,#REF!</definedName>
    <definedName name="Z_42D42DDB_F3CA_11D1_8C51_444553540000_.wvu.Cols" hidden="1">#REF!,#REF!</definedName>
    <definedName name="Z_42D42DE0_F3CA_11D1_8C51_444553540000_.wvu.Cols" localSheetId="8" hidden="1">#REF!</definedName>
    <definedName name="Z_42D42DE0_F3CA_11D1_8C51_444553540000_.wvu.Cols" hidden="1">#REF!</definedName>
    <definedName name="Z_5488E252_F3A7_11D1_8C51_444553540000_.wvu.Cols" localSheetId="8" hidden="1">#REF!,#REF!</definedName>
    <definedName name="Z_5488E252_F3A7_11D1_8C51_444553540000_.wvu.Cols" hidden="1">#REF!,#REF!</definedName>
    <definedName name="Z_5488E25B_F3A7_11D1_8C51_444553540000_.wvu.Cols" localSheetId="8" hidden="1">#REF!,#REF!</definedName>
    <definedName name="Z_5488E25B_F3A7_11D1_8C51_444553540000_.wvu.Cols" hidden="1">#REF!,#REF!</definedName>
    <definedName name="Z_5488E260_F3A7_11D1_8C51_444553540000_.wvu.Cols" localSheetId="8" hidden="1">#REF!</definedName>
    <definedName name="Z_5488E260_F3A7_11D1_8C51_444553540000_.wvu.Cols" hidden="1">#REF!</definedName>
    <definedName name="Z_57011824_F624_11D1_8C51_444553540000_.wvu.Cols" localSheetId="8" hidden="1">#REF!,#REF!</definedName>
    <definedName name="Z_57011824_F624_11D1_8C51_444553540000_.wvu.Cols" hidden="1">#REF!,#REF!</definedName>
    <definedName name="Z_5701182E_F624_11D1_8C51_444553540000_.wvu.Cols" localSheetId="8" hidden="1">#REF!,#REF!</definedName>
    <definedName name="Z_5701182E_F624_11D1_8C51_444553540000_.wvu.Cols" hidden="1">#REF!,#REF!</definedName>
    <definedName name="Z_57011834_F624_11D1_8C51_444553540000_.wvu.Cols" localSheetId="8" hidden="1">#REF!</definedName>
    <definedName name="Z_57011834_F624_11D1_8C51_444553540000_.wvu.Cols" hidden="1">#REF!</definedName>
    <definedName name="Z_7C7048D6_F613_11D1_8C51_444553540000_.wvu.Cols" localSheetId="8" hidden="1">#REF!,#REF!</definedName>
    <definedName name="Z_7C7048D6_F613_11D1_8C51_444553540000_.wvu.Cols" hidden="1">#REF!,#REF!</definedName>
    <definedName name="Z_7C7048E0_F613_11D1_8C51_444553540000_.wvu.Cols" localSheetId="8" hidden="1">#REF!,#REF!</definedName>
    <definedName name="Z_7C7048E0_F613_11D1_8C51_444553540000_.wvu.Cols" hidden="1">#REF!,#REF!</definedName>
    <definedName name="Z_7C7048E6_F613_11D1_8C51_444553540000_.wvu.Cols" localSheetId="8" hidden="1">#REF!</definedName>
    <definedName name="Z_7C7048E6_F613_11D1_8C51_444553540000_.wvu.Cols" hidden="1">#REF!</definedName>
    <definedName name="Z_88CD029A_F928_11D1_8C51_444553540000_.wvu.Cols" localSheetId="8" hidden="1">#REF!,#REF!</definedName>
    <definedName name="Z_88CD029A_F928_11D1_8C51_444553540000_.wvu.Cols" hidden="1">#REF!,#REF!</definedName>
    <definedName name="Z_88CD02A3_F928_11D1_8C51_444553540000_.wvu.Cols" localSheetId="8" hidden="1">#REF!,#REF!</definedName>
    <definedName name="Z_88CD02A3_F928_11D1_8C51_444553540000_.wvu.Cols" hidden="1">#REF!,#REF!</definedName>
    <definedName name="Z_88CD02A8_F928_11D1_8C51_444553540000_.wvu.Cols" localSheetId="8" hidden="1">#REF!</definedName>
    <definedName name="Z_88CD02A8_F928_11D1_8C51_444553540000_.wvu.Cols" hidden="1">#REF!</definedName>
    <definedName name="Z_96929736_F6C3_11D1_8C51_444553540000_.wvu.Cols" localSheetId="8" hidden="1">#REF!,#REF!</definedName>
    <definedName name="Z_96929736_F6C3_11D1_8C51_444553540000_.wvu.Cols" hidden="1">#REF!,#REF!</definedName>
    <definedName name="Z_96929740_F6C3_11D1_8C51_444553540000_.wvu.Cols" localSheetId="8" hidden="1">#REF!,#REF!</definedName>
    <definedName name="Z_96929740_F6C3_11D1_8C51_444553540000_.wvu.Cols" hidden="1">#REF!,#REF!</definedName>
    <definedName name="Z_96929746_F6C3_11D1_8C51_444553540000_.wvu.Cols" localSheetId="8" hidden="1">#REF!</definedName>
    <definedName name="Z_96929746_F6C3_11D1_8C51_444553540000_.wvu.Cols" hidden="1">#REF!</definedName>
    <definedName name="Z_98F27197_11A4_11D2_8C51_444553540000_.wvu.Cols" localSheetId="8" hidden="1">#REF!,#REF!</definedName>
    <definedName name="Z_98F27197_11A4_11D2_8C51_444553540000_.wvu.Cols" hidden="1">#REF!,#REF!</definedName>
    <definedName name="Z_98F271A0_11A4_11D2_8C51_444553540000_.wvu.Cols" localSheetId="8" hidden="1">#REF!,#REF!</definedName>
    <definedName name="Z_98F271A0_11A4_11D2_8C51_444553540000_.wvu.Cols" hidden="1">#REF!,#REF!</definedName>
    <definedName name="Z_98F271A5_11A4_11D2_8C51_444553540000_.wvu.Cols" localSheetId="8" hidden="1">#REF!</definedName>
    <definedName name="Z_98F271A5_11A4_11D2_8C51_444553540000_.wvu.Cols" hidden="1">#REF!</definedName>
    <definedName name="Z_AD5D9037_FB84_11D1_8C51_444553540000_.wvu.Cols" localSheetId="8" hidden="1">#REF!,#REF!</definedName>
    <definedName name="Z_AD5D9037_FB84_11D1_8C51_444553540000_.wvu.Cols" hidden="1">#REF!,#REF!</definedName>
    <definedName name="Z_AD5D9040_FB84_11D1_8C51_444553540000_.wvu.Cols" localSheetId="8" hidden="1">#REF!,#REF!</definedName>
    <definedName name="Z_AD5D9040_FB84_11D1_8C51_444553540000_.wvu.Cols" hidden="1">#REF!,#REF!</definedName>
    <definedName name="Z_AD5D9045_FB84_11D1_8C51_444553540000_.wvu.Cols" localSheetId="8" hidden="1">#REF!</definedName>
    <definedName name="Z_AD5D9045_FB84_11D1_8C51_444553540000_.wvu.Cols" hidden="1">#REF!</definedName>
    <definedName name="Z_ADC94474_F55C_11D1_8C51_444553540000_.wvu.Cols" localSheetId="8" hidden="1">#REF!,#REF!</definedName>
    <definedName name="Z_ADC94474_F55C_11D1_8C51_444553540000_.wvu.Cols" hidden="1">#REF!,#REF!</definedName>
    <definedName name="Z_ADC9447D_F55C_11D1_8C51_444553540000_.wvu.Cols" localSheetId="8" hidden="1">#REF!,#REF!</definedName>
    <definedName name="Z_ADC9447D_F55C_11D1_8C51_444553540000_.wvu.Cols" hidden="1">#REF!,#REF!</definedName>
    <definedName name="Z_ADC94482_F55C_11D1_8C51_444553540000_.wvu.Cols" localSheetId="8" hidden="1">#REF!</definedName>
    <definedName name="Z_ADC94482_F55C_11D1_8C51_444553540000_.wvu.Cols" hidden="1">#REF!</definedName>
    <definedName name="Z_C772F4DA_F46C_11D1_8C51_444553540000_.wvu.Cols" localSheetId="8" hidden="1">#REF!,#REF!</definedName>
    <definedName name="Z_C772F4DA_F46C_11D1_8C51_444553540000_.wvu.Cols" hidden="1">#REF!,#REF!</definedName>
    <definedName name="Z_C772F4E3_F46C_11D1_8C51_444553540000_.wvu.Cols" localSheetId="8" hidden="1">#REF!,#REF!</definedName>
    <definedName name="Z_C772F4E3_F46C_11D1_8C51_444553540000_.wvu.Cols" hidden="1">#REF!,#REF!</definedName>
    <definedName name="Z_C772F4E8_F46C_11D1_8C51_444553540000_.wvu.Cols" localSheetId="8" hidden="1">#REF!</definedName>
    <definedName name="Z_C772F4E8_F46C_11D1_8C51_444553540000_.wvu.Cols" hidden="1">#REF!</definedName>
    <definedName name="Z_DD23A3E7_1197_11D2_8C51_444553540000_.wvu.Cols" localSheetId="8" hidden="1">#REF!,#REF!</definedName>
    <definedName name="Z_DD23A3E7_1197_11D2_8C51_444553540000_.wvu.Cols" hidden="1">#REF!,#REF!</definedName>
    <definedName name="Z_DD23A3F0_1197_11D2_8C51_444553540000_.wvu.Cols" localSheetId="8" hidden="1">#REF!,#REF!</definedName>
    <definedName name="Z_DD23A3F0_1197_11D2_8C51_444553540000_.wvu.Cols" hidden="1">#REF!,#REF!</definedName>
    <definedName name="Z_DD23A3F5_1197_11D2_8C51_444553540000_.wvu.Cols" localSheetId="8" hidden="1">#REF!</definedName>
    <definedName name="Z_DD23A3F5_1197_11D2_8C51_444553540000_.wvu.Cols" hidden="1">#REF!</definedName>
    <definedName name="Z_E1908297_FB98_11D1_8C51_444553540000_.wvu.Cols" localSheetId="8" hidden="1">#REF!,#REF!</definedName>
    <definedName name="Z_E1908297_FB98_11D1_8C51_444553540000_.wvu.Cols" hidden="1">#REF!,#REF!</definedName>
    <definedName name="Z_E19082A0_FB98_11D1_8C51_444553540000_.wvu.Cols" localSheetId="8" hidden="1">#REF!,#REF!</definedName>
    <definedName name="Z_E19082A0_FB98_11D1_8C51_444553540000_.wvu.Cols" hidden="1">#REF!,#REF!</definedName>
    <definedName name="Z_E19082A5_FB98_11D1_8C51_444553540000_.wvu.Cols" localSheetId="8" hidden="1">#REF!</definedName>
    <definedName name="Z_E19082A5_FB98_11D1_8C51_444553540000_.wvu.Cols" hidden="1">#REF!</definedName>
    <definedName name="Z_E23C3916_F64C_11D1_8C51_444553540000_.wvu.Cols" localSheetId="8" hidden="1">#REF!,#REF!</definedName>
    <definedName name="Z_E23C3916_F64C_11D1_8C51_444553540000_.wvu.Cols" hidden="1">#REF!,#REF!</definedName>
    <definedName name="Z_E23C3920_F64C_11D1_8C51_444553540000_.wvu.Cols" localSheetId="8" hidden="1">#REF!,#REF!</definedName>
    <definedName name="Z_E23C3920_F64C_11D1_8C51_444553540000_.wvu.Cols" hidden="1">#REF!,#REF!</definedName>
    <definedName name="Z_E23C3926_F64C_11D1_8C51_444553540000_.wvu.Cols" localSheetId="8" hidden="1">#REF!</definedName>
    <definedName name="Z_E23C3926_F64C_11D1_8C51_444553540000_.wvu.Cols" hidden="1">#REF!</definedName>
    <definedName name="Z_E23C3926_F64C_11D1_8C51_444553540000_.wvu.Rows" localSheetId="8" hidden="1">#REF!</definedName>
    <definedName name="Z_E23C3926_F64C_11D1_8C51_444553540000_.wvu.Rows" hidden="1">#REF!</definedName>
    <definedName name="Z_E9F13515_FA03_11D1_8C51_444553540000_.wvu.Cols" localSheetId="8" hidden="1">#REF!,#REF!</definedName>
    <definedName name="Z_E9F13515_FA03_11D1_8C51_444553540000_.wvu.Cols" hidden="1">#REF!,#REF!</definedName>
    <definedName name="Z_E9F1351E_FA03_11D1_8C51_444553540000_.wvu.Cols" localSheetId="8" hidden="1">#REF!,#REF!</definedName>
    <definedName name="Z_E9F1351E_FA03_11D1_8C51_444553540000_.wvu.Cols" hidden="1">#REF!,#REF!</definedName>
    <definedName name="Z_E9F13523_FA03_11D1_8C51_444553540000_.wvu.Cols" localSheetId="8" hidden="1">#REF!</definedName>
    <definedName name="Z_E9F13523_FA03_11D1_8C51_444553540000_.wvu.Cols" hidden="1">#REF!</definedName>
    <definedName name="Z_F7CC403E_074D_11D2_8C51_444553540000_.wvu.Cols" localSheetId="8" hidden="1">#REF!,#REF!</definedName>
    <definedName name="Z_F7CC403E_074D_11D2_8C51_444553540000_.wvu.Cols" hidden="1">#REF!,#REF!</definedName>
    <definedName name="Z_F7CC4047_074D_11D2_8C51_444553540000_.wvu.Cols" localSheetId="8" hidden="1">#REF!,#REF!</definedName>
    <definedName name="Z_F7CC4047_074D_11D2_8C51_444553540000_.wvu.Cols" hidden="1">#REF!,#REF!</definedName>
    <definedName name="Z_F7CC404C_074D_11D2_8C51_444553540000_.wvu.Cols" localSheetId="8" hidden="1">#REF!</definedName>
    <definedName name="Z_F7CC404C_074D_11D2_8C51_444553540000_.wvu.Cols" hidden="1">#REF!</definedName>
    <definedName name="Zaid" localSheetId="8">#REF!</definedName>
    <definedName name="Zaid">#REF!</definedName>
    <definedName name="ZANSWER" localSheetId="8">#REF!</definedName>
    <definedName name="ZANSWER">#REF!</definedName>
    <definedName name="ZAR" localSheetId="8">'[16] Unit 1 Summary'!#REF!</definedName>
    <definedName name="ZAR">'[17] Unit 1 Summary'!#REF!</definedName>
    <definedName name="エスカレ" localSheetId="8">'[16] Unit 1 Summary'!#REF!</definedName>
    <definedName name="エスカレ">'[17] Unit 1 Summary'!#REF!</definedName>
    <definedName name="エンジ" localSheetId="8">'[16] Unit 1 Summary'!#REF!</definedName>
    <definedName name="エンジ">'[17] Unit 1 Summary'!#REF!</definedName>
    <definedName name="コンテ" localSheetId="8">'[16] Unit 1 Summary'!#REF!</definedName>
    <definedName name="コンテ">'[17] Unit 1 Summary'!#REF!</definedName>
    <definedName name="一般費">'[17] Unit 1 Summary'!#REF!</definedName>
    <definedName name="据付計">'[17] Unit 1 Summary'!#REF!</definedName>
    <definedName name="機器計">'[17] Unit 1 Summary'!#REF!</definedName>
    <definedName name="輸送費">'[17] Unit 1 Summary'!#REF!</definedName>
    <definedName name="鉄骨">'[17] Unit 1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3" i="44" l="1"/>
  <c r="F149" i="44"/>
  <c r="F145" i="44"/>
  <c r="F141" i="44"/>
  <c r="F139" i="44"/>
  <c r="F137" i="44"/>
  <c r="F130" i="44"/>
  <c r="F126" i="44"/>
  <c r="F122" i="44"/>
  <c r="F118" i="44"/>
  <c r="F117" i="44"/>
  <c r="F116" i="44"/>
  <c r="F112" i="44"/>
  <c r="F111" i="44"/>
  <c r="F110" i="44"/>
  <c r="F106" i="44"/>
  <c r="F105" i="44"/>
  <c r="F104" i="44"/>
  <c r="F100" i="44"/>
  <c r="F96" i="44"/>
  <c r="F92" i="44"/>
  <c r="F91" i="44"/>
  <c r="F90" i="44"/>
  <c r="F89" i="44"/>
  <c r="F83" i="44"/>
  <c r="F82" i="44"/>
  <c r="F81" i="44"/>
  <c r="F71" i="44"/>
  <c r="F67" i="44"/>
  <c r="F155" i="44" s="1"/>
  <c r="F57" i="44"/>
  <c r="F58" i="44"/>
  <c r="F59" i="44"/>
  <c r="F60" i="44"/>
  <c r="F61" i="44"/>
  <c r="F56" i="44"/>
  <c r="A1" i="50"/>
  <c r="A2" i="55" s="1"/>
  <c r="B1" i="52" l="1"/>
  <c r="F63" i="44"/>
  <c r="F157" i="44" s="1"/>
  <c r="P4" i="47"/>
  <c r="P5" i="47"/>
  <c r="P6" i="47"/>
  <c r="P7" i="47"/>
  <c r="P8" i="47"/>
  <c r="P9" i="47"/>
  <c r="P10" i="47"/>
  <c r="P11" i="47"/>
  <c r="P12" i="47"/>
  <c r="P13" i="47"/>
  <c r="P17" i="47"/>
  <c r="P18" i="47"/>
  <c r="P19" i="47"/>
  <c r="P20" i="47"/>
  <c r="P21" i="47"/>
  <c r="P24" i="47"/>
  <c r="P25" i="47"/>
  <c r="P26" i="47"/>
  <c r="P27" i="47"/>
  <c r="P28" i="47"/>
  <c r="P29" i="47"/>
  <c r="P30" i="47"/>
  <c r="P31" i="47"/>
  <c r="P32" i="47"/>
  <c r="P33" i="47"/>
  <c r="O62" i="47"/>
  <c r="P62" i="47" s="1"/>
  <c r="P63" i="47" l="1"/>
  <c r="P64" i="47"/>
  <c r="P65" i="47"/>
  <c r="P68" i="47"/>
  <c r="P69" i="47"/>
  <c r="P70" i="47"/>
  <c r="P71" i="47"/>
  <c r="P72" i="47"/>
  <c r="P75" i="47"/>
  <c r="P78" i="47"/>
  <c r="P79" i="47"/>
  <c r="P80" i="47"/>
  <c r="P83" i="47"/>
  <c r="P84" i="47"/>
  <c r="P85" i="47"/>
  <c r="P88" i="47"/>
  <c r="P89" i="47"/>
  <c r="P90" i="47"/>
  <c r="P93" i="47"/>
  <c r="P94" i="47"/>
  <c r="P95" i="47"/>
  <c r="P96" i="47"/>
  <c r="P97" i="47"/>
  <c r="P98" i="47"/>
  <c r="P99" i="47"/>
  <c r="P100" i="47"/>
  <c r="P101" i="47"/>
  <c r="P102" i="47"/>
  <c r="P103" i="47"/>
  <c r="P104" i="47"/>
  <c r="P107" i="47"/>
  <c r="P108" i="47"/>
  <c r="P109" i="47"/>
  <c r="P110" i="47"/>
  <c r="P111" i="47"/>
  <c r="P112" i="47"/>
  <c r="P115" i="47"/>
  <c r="P116" i="47"/>
  <c r="P117" i="47"/>
  <c r="P118" i="47"/>
  <c r="P121" i="47"/>
  <c r="P122" i="47"/>
  <c r="P123" i="47"/>
  <c r="P124" i="47"/>
  <c r="P127" i="47"/>
  <c r="P128" i="47"/>
  <c r="P131" i="47"/>
  <c r="P133" i="47"/>
  <c r="P136" i="47"/>
  <c r="P139" i="47"/>
  <c r="N142" i="47"/>
  <c r="M142" i="47"/>
  <c r="L142" i="47"/>
  <c r="O139" i="47"/>
  <c r="H139" i="47"/>
  <c r="I139" i="47" s="1"/>
  <c r="J139" i="47" s="1"/>
  <c r="K139" i="47" s="1"/>
  <c r="F139" i="47"/>
  <c r="O136" i="47"/>
  <c r="H136" i="47"/>
  <c r="I136" i="47" s="1"/>
  <c r="J136" i="47" s="1"/>
  <c r="K136" i="47" s="1"/>
  <c r="F136" i="47"/>
  <c r="O133" i="47"/>
  <c r="H133" i="47"/>
  <c r="I133" i="47" s="1"/>
  <c r="J133" i="47" s="1"/>
  <c r="K133" i="47" s="1"/>
  <c r="F133" i="47"/>
  <c r="O131" i="47"/>
  <c r="H131" i="47"/>
  <c r="I131" i="47" s="1"/>
  <c r="J131" i="47" s="1"/>
  <c r="K131" i="47" s="1"/>
  <c r="F131" i="47"/>
  <c r="O128" i="47"/>
  <c r="H128" i="47"/>
  <c r="I128" i="47" s="1"/>
  <c r="J128" i="47" s="1"/>
  <c r="K128" i="47" s="1"/>
  <c r="F128" i="47"/>
  <c r="O127" i="47"/>
  <c r="H127" i="47"/>
  <c r="I127" i="47" s="1"/>
  <c r="J127" i="47" s="1"/>
  <c r="K127" i="47" s="1"/>
  <c r="F127" i="47"/>
  <c r="O124" i="47"/>
  <c r="H124" i="47"/>
  <c r="I124" i="47" s="1"/>
  <c r="J124" i="47" s="1"/>
  <c r="K124" i="47" s="1"/>
  <c r="F124" i="47"/>
  <c r="O123" i="47"/>
  <c r="H123" i="47"/>
  <c r="I123" i="47" s="1"/>
  <c r="J123" i="47" s="1"/>
  <c r="K123" i="47" s="1"/>
  <c r="F123" i="47"/>
  <c r="O122" i="47"/>
  <c r="H122" i="47"/>
  <c r="I122" i="47" s="1"/>
  <c r="J122" i="47" s="1"/>
  <c r="K122" i="47" s="1"/>
  <c r="F122" i="47"/>
  <c r="O121" i="47"/>
  <c r="H121" i="47"/>
  <c r="I121" i="47" s="1"/>
  <c r="J121" i="47" s="1"/>
  <c r="K121" i="47" s="1"/>
  <c r="F121" i="47"/>
  <c r="O118" i="47"/>
  <c r="H118" i="47"/>
  <c r="I118" i="47" s="1"/>
  <c r="J118" i="47" s="1"/>
  <c r="K118" i="47" s="1"/>
  <c r="F118" i="47"/>
  <c r="O117" i="47"/>
  <c r="H117" i="47"/>
  <c r="I117" i="47" s="1"/>
  <c r="J117" i="47" s="1"/>
  <c r="K117" i="47" s="1"/>
  <c r="F117" i="47"/>
  <c r="O116" i="47"/>
  <c r="H116" i="47"/>
  <c r="I116" i="47" s="1"/>
  <c r="J116" i="47" s="1"/>
  <c r="K116" i="47" s="1"/>
  <c r="F116" i="47"/>
  <c r="O115" i="47"/>
  <c r="H115" i="47"/>
  <c r="I115" i="47" s="1"/>
  <c r="J115" i="47" s="1"/>
  <c r="K115" i="47" s="1"/>
  <c r="F115" i="47"/>
  <c r="O112" i="47"/>
  <c r="H112" i="47"/>
  <c r="I112" i="47" s="1"/>
  <c r="J112" i="47" s="1"/>
  <c r="K112" i="47" s="1"/>
  <c r="F112" i="47"/>
  <c r="O111" i="47"/>
  <c r="H111" i="47"/>
  <c r="I111" i="47" s="1"/>
  <c r="J111" i="47" s="1"/>
  <c r="K111" i="47" s="1"/>
  <c r="F111" i="47"/>
  <c r="O110" i="47"/>
  <c r="H110" i="47"/>
  <c r="I110" i="47" s="1"/>
  <c r="J110" i="47" s="1"/>
  <c r="K110" i="47" s="1"/>
  <c r="F110" i="47"/>
  <c r="O109" i="47"/>
  <c r="H109" i="47"/>
  <c r="I109" i="47" s="1"/>
  <c r="J109" i="47" s="1"/>
  <c r="K109" i="47" s="1"/>
  <c r="F109" i="47"/>
  <c r="O108" i="47"/>
  <c r="H108" i="47"/>
  <c r="I108" i="47" s="1"/>
  <c r="J108" i="47" s="1"/>
  <c r="K108" i="47" s="1"/>
  <c r="F108" i="47"/>
  <c r="O107" i="47"/>
  <c r="H107" i="47"/>
  <c r="I107" i="47" s="1"/>
  <c r="J107" i="47" s="1"/>
  <c r="K107" i="47" s="1"/>
  <c r="F107" i="47"/>
  <c r="O104" i="47"/>
  <c r="H104" i="47"/>
  <c r="I104" i="47" s="1"/>
  <c r="J104" i="47" s="1"/>
  <c r="K104" i="47" s="1"/>
  <c r="F104" i="47"/>
  <c r="O103" i="47"/>
  <c r="H103" i="47"/>
  <c r="I103" i="47" s="1"/>
  <c r="J103" i="47" s="1"/>
  <c r="K103" i="47" s="1"/>
  <c r="F103" i="47"/>
  <c r="O102" i="47"/>
  <c r="H102" i="47"/>
  <c r="I102" i="47" s="1"/>
  <c r="J102" i="47" s="1"/>
  <c r="K102" i="47" s="1"/>
  <c r="F102" i="47"/>
  <c r="O101" i="47"/>
  <c r="H101" i="47"/>
  <c r="I101" i="47" s="1"/>
  <c r="J101" i="47" s="1"/>
  <c r="K101" i="47" s="1"/>
  <c r="F101" i="47"/>
  <c r="O100" i="47"/>
  <c r="H100" i="47"/>
  <c r="I100" i="47" s="1"/>
  <c r="J100" i="47" s="1"/>
  <c r="K100" i="47" s="1"/>
  <c r="F100" i="47"/>
  <c r="O99" i="47"/>
  <c r="H99" i="47"/>
  <c r="I99" i="47" s="1"/>
  <c r="J99" i="47" s="1"/>
  <c r="K99" i="47" s="1"/>
  <c r="F99" i="47"/>
  <c r="O98" i="47"/>
  <c r="H98" i="47"/>
  <c r="I98" i="47" s="1"/>
  <c r="J98" i="47" s="1"/>
  <c r="K98" i="47" s="1"/>
  <c r="F98" i="47"/>
  <c r="O97" i="47"/>
  <c r="H97" i="47"/>
  <c r="I97" i="47" s="1"/>
  <c r="J97" i="47" s="1"/>
  <c r="K97" i="47" s="1"/>
  <c r="F97" i="47"/>
  <c r="O96" i="47"/>
  <c r="H96" i="47"/>
  <c r="I96" i="47" s="1"/>
  <c r="J96" i="47" s="1"/>
  <c r="K96" i="47" s="1"/>
  <c r="F96" i="47"/>
  <c r="O95" i="47"/>
  <c r="H95" i="47"/>
  <c r="I95" i="47" s="1"/>
  <c r="J95" i="47" s="1"/>
  <c r="K95" i="47" s="1"/>
  <c r="F95" i="47"/>
  <c r="O94" i="47"/>
  <c r="H94" i="47"/>
  <c r="I94" i="47" s="1"/>
  <c r="J94" i="47" s="1"/>
  <c r="K94" i="47" s="1"/>
  <c r="F94" i="47"/>
  <c r="O93" i="47"/>
  <c r="H93" i="47"/>
  <c r="I93" i="47" s="1"/>
  <c r="J93" i="47" s="1"/>
  <c r="K93" i="47" s="1"/>
  <c r="F93" i="47"/>
  <c r="O90" i="47"/>
  <c r="H90" i="47"/>
  <c r="I90" i="47" s="1"/>
  <c r="J90" i="47" s="1"/>
  <c r="K90" i="47" s="1"/>
  <c r="F90" i="47"/>
  <c r="O89" i="47"/>
  <c r="H89" i="47"/>
  <c r="I89" i="47" s="1"/>
  <c r="J89" i="47" s="1"/>
  <c r="K89" i="47" s="1"/>
  <c r="F89" i="47"/>
  <c r="O88" i="47"/>
  <c r="H88" i="47"/>
  <c r="I88" i="47" s="1"/>
  <c r="J88" i="47" s="1"/>
  <c r="K88" i="47" s="1"/>
  <c r="F88" i="47"/>
  <c r="O85" i="47"/>
  <c r="H85" i="47"/>
  <c r="I85" i="47" s="1"/>
  <c r="J85" i="47" s="1"/>
  <c r="K85" i="47" s="1"/>
  <c r="F85" i="47"/>
  <c r="O84" i="47"/>
  <c r="H84" i="47"/>
  <c r="I84" i="47" s="1"/>
  <c r="J84" i="47" s="1"/>
  <c r="K84" i="47" s="1"/>
  <c r="F84" i="47"/>
  <c r="O83" i="47"/>
  <c r="H83" i="47"/>
  <c r="I83" i="47" s="1"/>
  <c r="J83" i="47" s="1"/>
  <c r="K83" i="47" s="1"/>
  <c r="F83" i="47"/>
  <c r="O80" i="47"/>
  <c r="H80" i="47"/>
  <c r="I80" i="47" s="1"/>
  <c r="J80" i="47" s="1"/>
  <c r="K80" i="47" s="1"/>
  <c r="F80" i="47"/>
  <c r="O79" i="47"/>
  <c r="H79" i="47"/>
  <c r="I79" i="47" s="1"/>
  <c r="J79" i="47" s="1"/>
  <c r="K79" i="47" s="1"/>
  <c r="F79" i="47"/>
  <c r="O78" i="47"/>
  <c r="H78" i="47"/>
  <c r="I78" i="47" s="1"/>
  <c r="J78" i="47" s="1"/>
  <c r="K78" i="47" s="1"/>
  <c r="F78" i="47"/>
  <c r="O75" i="47"/>
  <c r="H75" i="47"/>
  <c r="I75" i="47" s="1"/>
  <c r="J75" i="47" s="1"/>
  <c r="K75" i="47" s="1"/>
  <c r="F75" i="47"/>
  <c r="O72" i="47"/>
  <c r="H72" i="47"/>
  <c r="I72" i="47" s="1"/>
  <c r="J72" i="47" s="1"/>
  <c r="D72" i="47"/>
  <c r="F72" i="47" s="1"/>
  <c r="O71" i="47"/>
  <c r="H71" i="47"/>
  <c r="I71" i="47" s="1"/>
  <c r="J71" i="47" s="1"/>
  <c r="K71" i="47" s="1"/>
  <c r="F71" i="47"/>
  <c r="O70" i="47"/>
  <c r="H70" i="47"/>
  <c r="I70" i="47" s="1"/>
  <c r="J70" i="47" s="1"/>
  <c r="K70" i="47" s="1"/>
  <c r="F70" i="47"/>
  <c r="O69" i="47"/>
  <c r="H69" i="47"/>
  <c r="I69" i="47" s="1"/>
  <c r="J69" i="47" s="1"/>
  <c r="K69" i="47" s="1"/>
  <c r="F69" i="47"/>
  <c r="O68" i="47"/>
  <c r="H68" i="47"/>
  <c r="I68" i="47" s="1"/>
  <c r="J68" i="47" s="1"/>
  <c r="K68" i="47" s="1"/>
  <c r="F68" i="47"/>
  <c r="O65" i="47"/>
  <c r="H65" i="47"/>
  <c r="I65" i="47" s="1"/>
  <c r="J65" i="47" s="1"/>
  <c r="D65" i="47"/>
  <c r="F65" i="47" s="1"/>
  <c r="O64" i="47"/>
  <c r="H64" i="47"/>
  <c r="I64" i="47" s="1"/>
  <c r="J64" i="47" s="1"/>
  <c r="D64" i="47"/>
  <c r="F64" i="47" s="1"/>
  <c r="O63" i="47"/>
  <c r="H63" i="47"/>
  <c r="I63" i="47" s="1"/>
  <c r="J63" i="47" s="1"/>
  <c r="D63" i="47"/>
  <c r="F63" i="47" s="1"/>
  <c r="H62" i="47"/>
  <c r="I62" i="47" s="1"/>
  <c r="J62" i="47" s="1"/>
  <c r="K62" i="47" s="1"/>
  <c r="F62" i="47"/>
  <c r="O59" i="47"/>
  <c r="O58" i="47"/>
  <c r="O57" i="47"/>
  <c r="O56" i="47"/>
  <c r="O55" i="47"/>
  <c r="O54" i="47"/>
  <c r="O53" i="47"/>
  <c r="O52" i="47"/>
  <c r="O51" i="47"/>
  <c r="O50" i="47"/>
  <c r="O46" i="47"/>
  <c r="O45" i="47"/>
  <c r="O44" i="47"/>
  <c r="O43" i="47"/>
  <c r="O42" i="47"/>
  <c r="O41" i="47"/>
  <c r="O40" i="47"/>
  <c r="O39" i="47"/>
  <c r="O38" i="47"/>
  <c r="O37" i="47"/>
  <c r="O33" i="47"/>
  <c r="H33" i="47"/>
  <c r="I33" i="47" s="1"/>
  <c r="J33" i="47" s="1"/>
  <c r="K33" i="47" s="1"/>
  <c r="F33" i="47"/>
  <c r="O32" i="47"/>
  <c r="H32" i="47"/>
  <c r="I32" i="47" s="1"/>
  <c r="J32" i="47" s="1"/>
  <c r="K32" i="47" s="1"/>
  <c r="F32" i="47"/>
  <c r="O31" i="47"/>
  <c r="H31" i="47"/>
  <c r="I31" i="47" s="1"/>
  <c r="J31" i="47" s="1"/>
  <c r="K31" i="47" s="1"/>
  <c r="F31" i="47"/>
  <c r="O30" i="47"/>
  <c r="H30" i="47"/>
  <c r="I30" i="47" s="1"/>
  <c r="J30" i="47" s="1"/>
  <c r="K30" i="47" s="1"/>
  <c r="F30" i="47"/>
  <c r="O29" i="47"/>
  <c r="H29" i="47"/>
  <c r="I29" i="47" s="1"/>
  <c r="J29" i="47" s="1"/>
  <c r="K29" i="47" s="1"/>
  <c r="F29" i="47"/>
  <c r="O28" i="47"/>
  <c r="H28" i="47"/>
  <c r="I28" i="47" s="1"/>
  <c r="J28" i="47" s="1"/>
  <c r="K28" i="47" s="1"/>
  <c r="F28" i="47"/>
  <c r="O27" i="47"/>
  <c r="H27" i="47"/>
  <c r="I27" i="47" s="1"/>
  <c r="J27" i="47" s="1"/>
  <c r="K27" i="47" s="1"/>
  <c r="F27" i="47"/>
  <c r="O26" i="47"/>
  <c r="H26" i="47"/>
  <c r="I26" i="47" s="1"/>
  <c r="J26" i="47" s="1"/>
  <c r="K26" i="47" s="1"/>
  <c r="F26" i="47"/>
  <c r="O25" i="47"/>
  <c r="H25" i="47"/>
  <c r="I25" i="47" s="1"/>
  <c r="J25" i="47" s="1"/>
  <c r="K25" i="47" s="1"/>
  <c r="F25" i="47"/>
  <c r="O24" i="47"/>
  <c r="H24" i="47"/>
  <c r="I24" i="47" s="1"/>
  <c r="J24" i="47" s="1"/>
  <c r="K24" i="47" s="1"/>
  <c r="F24" i="47"/>
  <c r="O21" i="47"/>
  <c r="I21" i="47"/>
  <c r="J21" i="47" s="1"/>
  <c r="K21" i="47" s="1"/>
  <c r="F21" i="47"/>
  <c r="O20" i="47"/>
  <c r="I20" i="47"/>
  <c r="J20" i="47" s="1"/>
  <c r="K20" i="47" s="1"/>
  <c r="F20" i="47"/>
  <c r="O19" i="47"/>
  <c r="I19" i="47"/>
  <c r="J19" i="47" s="1"/>
  <c r="K19" i="47" s="1"/>
  <c r="F19" i="47"/>
  <c r="O18" i="47"/>
  <c r="I18" i="47"/>
  <c r="J18" i="47" s="1"/>
  <c r="K18" i="47" s="1"/>
  <c r="F18" i="47"/>
  <c r="O17" i="47"/>
  <c r="I17" i="47"/>
  <c r="J17" i="47" s="1"/>
  <c r="K17" i="47" s="1"/>
  <c r="F17" i="47"/>
  <c r="O13" i="47"/>
  <c r="I13" i="47"/>
  <c r="J13" i="47" s="1"/>
  <c r="K13" i="47" s="1"/>
  <c r="F13" i="47"/>
  <c r="O12" i="47"/>
  <c r="I12" i="47"/>
  <c r="J12" i="47" s="1"/>
  <c r="K12" i="47" s="1"/>
  <c r="F12" i="47"/>
  <c r="O11" i="47"/>
  <c r="I11" i="47"/>
  <c r="J11" i="47" s="1"/>
  <c r="K11" i="47" s="1"/>
  <c r="F11" i="47"/>
  <c r="O10" i="47"/>
  <c r="I10" i="47"/>
  <c r="J10" i="47" s="1"/>
  <c r="K10" i="47" s="1"/>
  <c r="F10" i="47"/>
  <c r="O9" i="47"/>
  <c r="I9" i="47"/>
  <c r="J9" i="47" s="1"/>
  <c r="K9" i="47" s="1"/>
  <c r="F9" i="47"/>
  <c r="O8" i="47"/>
  <c r="I8" i="47"/>
  <c r="J8" i="47" s="1"/>
  <c r="K8" i="47" s="1"/>
  <c r="F8" i="47"/>
  <c r="O7" i="47"/>
  <c r="I7" i="47"/>
  <c r="J7" i="47" s="1"/>
  <c r="K7" i="47" s="1"/>
  <c r="F7" i="47"/>
  <c r="O6" i="47"/>
  <c r="I6" i="47"/>
  <c r="J6" i="47" s="1"/>
  <c r="K6" i="47" s="1"/>
  <c r="F6" i="47"/>
  <c r="O5" i="47"/>
  <c r="I5" i="47"/>
  <c r="J5" i="47" s="1"/>
  <c r="K5" i="47" s="1"/>
  <c r="F5" i="47"/>
  <c r="O4" i="47"/>
  <c r="O142" i="47" s="1"/>
  <c r="I4" i="47"/>
  <c r="J4" i="47" s="1"/>
  <c r="K4" i="47" s="1"/>
  <c r="K142" i="47" s="1"/>
  <c r="F4" i="47"/>
  <c r="F142" i="47" s="1"/>
  <c r="K63" i="47" l="1"/>
  <c r="K64" i="47"/>
  <c r="K65" i="47"/>
  <c r="K72" i="4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<sst xmlns="http://schemas.openxmlformats.org/spreadsheetml/2006/main" count="478" uniqueCount="293">
  <si>
    <t>Description</t>
  </si>
  <si>
    <t>:</t>
  </si>
  <si>
    <t>R</t>
  </si>
  <si>
    <t>Item No.</t>
  </si>
  <si>
    <t>Unit</t>
  </si>
  <si>
    <t>Qty</t>
  </si>
  <si>
    <t>PREAMBLES</t>
  </si>
  <si>
    <t>For Model Preambles refer to SANS Documents which is obtainable on request for the full descriptions of materials and work to be done in this Bill.</t>
  </si>
  <si>
    <t>SUPPLEMENTARY PREAMBLES</t>
  </si>
  <si>
    <t>Rate aprovals:</t>
  </si>
  <si>
    <t>The tenderer is advised that any rate that is required for work must include the following breakdown:</t>
  </si>
  <si>
    <t>Material, labour, plant, wastage, transport and profit.</t>
  </si>
  <si>
    <t>PRICING OF THIS BILLS OF QUANTITIES</t>
  </si>
  <si>
    <t>Any items left unpriced will be understood to be provided free of charge</t>
  </si>
  <si>
    <t xml:space="preserve"> and no claim for any extras arising out of the Tenderers omission to</t>
  </si>
  <si>
    <t xml:space="preserve">price any item will be entertained. </t>
  </si>
  <si>
    <t>BRIEF SCOPE OF WORKS</t>
  </si>
  <si>
    <t>All welding will be in line with the requirements of EN13480 and the Eskom welding requirements document 240-106628253 Standard for Welding Requirements on Eskom Plant </t>
  </si>
  <si>
    <t>All fit-up inspections must be conducted by Welding Inspector </t>
  </si>
  <si>
    <t>All final welds must be NDT as per 240-83539994 Standard for Non-Destructive Testing (NDT) on Eskom Plant  </t>
  </si>
  <si>
    <r>
      <t xml:space="preserve">NB. </t>
    </r>
    <r>
      <rPr>
        <sz val="11"/>
        <color rgb="FF000000"/>
        <rFont val="Arial"/>
        <family val="2"/>
      </rPr>
      <t>NDT’s to be conducted by an Eskom approved NDT company  </t>
    </r>
  </si>
  <si>
    <t>sum</t>
  </si>
  <si>
    <t>Remove existing Service Water pipelines</t>
  </si>
  <si>
    <t xml:space="preserve"> </t>
  </si>
  <si>
    <t>m</t>
  </si>
  <si>
    <t>Paint Specifications</t>
  </si>
  <si>
    <r>
      <t xml:space="preserve">NB. </t>
    </r>
    <r>
      <rPr>
        <sz val="11"/>
        <rFont val="Arial"/>
        <family val="2"/>
      </rPr>
      <t>Internal and external corrosion protection to comply with 240-106365693 - Standard for the External Corrosion Protection of Plant, Equipment and Associated Piping with Coatings and 240-101712128: Standard for the Internal Corrosion Protection of Water Systems, Chemical Tanks and Vessels and Associated Piping with linings Install gaskets and flange pipe sections together by fastening nuts and bolts </t>
    </r>
  </si>
  <si>
    <t>Install new pipelines including all valves and fittings</t>
  </si>
  <si>
    <t>100NB  in 6m lengths</t>
  </si>
  <si>
    <t>No.</t>
  </si>
  <si>
    <t>250NB in 6m lengths</t>
  </si>
  <si>
    <t>300NB in 6m lengths</t>
  </si>
  <si>
    <t>450NB in 6m lengths</t>
  </si>
  <si>
    <t xml:space="preserve">100NB </t>
  </si>
  <si>
    <t xml:space="preserve">250NB </t>
  </si>
  <si>
    <t xml:space="preserve">300NB </t>
  </si>
  <si>
    <t xml:space="preserve">450NB </t>
  </si>
  <si>
    <t xml:space="preserve">Weld flanges on new pipes </t>
  </si>
  <si>
    <t>Gaskets</t>
  </si>
  <si>
    <t>Klinger C4430 Gaskets</t>
  </si>
  <si>
    <t>Washers</t>
  </si>
  <si>
    <t>M16 Washers-100NB</t>
  </si>
  <si>
    <t>M20 Washers-250NB</t>
  </si>
  <si>
    <t>M24 Washers-300NB</t>
  </si>
  <si>
    <t>Nuts</t>
  </si>
  <si>
    <t>M16 Nuts-100NB</t>
  </si>
  <si>
    <t>M20 Nuts-250NB</t>
  </si>
  <si>
    <t>M24 Nuts-300NB</t>
  </si>
  <si>
    <t>Bolts</t>
  </si>
  <si>
    <t>M16 Bolts-100NB</t>
  </si>
  <si>
    <t>M20 Bolts-250NB</t>
  </si>
  <si>
    <t>M24 Bolts-300NB</t>
  </si>
  <si>
    <t>100NB 90º Long Radius Pipe Bends, unflanged</t>
  </si>
  <si>
    <t>250NB 90º Long Radius Pipe Bends, unflanged</t>
  </si>
  <si>
    <t>300NB 90º Long Radius Pipe Bends, unflanged</t>
  </si>
  <si>
    <t>450NB 90º Long Radius Pipe Bends, unflanged</t>
  </si>
  <si>
    <t>100NB 90º Short Radius Pipe Bends, unflanged</t>
  </si>
  <si>
    <t>250NB 90º Short Radius Pipe Bends, unflanged</t>
  </si>
  <si>
    <t>300NB 90º Short Radius Pipe Bends, unflanged</t>
  </si>
  <si>
    <t>450NB 90º Short Radius Pipe Bends, unflanged</t>
  </si>
  <si>
    <t>100NB 45º Bend, unflanged</t>
  </si>
  <si>
    <t>250NB 45º Bend, unflanged</t>
  </si>
  <si>
    <t>300NB 45º Bend, unflanged</t>
  </si>
  <si>
    <t>450NB 45º Bend, unflanged</t>
  </si>
  <si>
    <t>250NB T-Piece, 250mm outlet</t>
  </si>
  <si>
    <t xml:space="preserve">250NB T-Piece, 250mm inlet </t>
  </si>
  <si>
    <t xml:space="preserve">450BN T-Piece, 250mm inlet </t>
  </si>
  <si>
    <t>450BN T-Piece, 100mm outlet</t>
  </si>
  <si>
    <t xml:space="preserve">450NB-T-Piece, 450mm inlet </t>
  </si>
  <si>
    <t>450NBT-Piece, 300mm outlet</t>
  </si>
  <si>
    <t>100NB Endcap</t>
  </si>
  <si>
    <t>250NB Endcap</t>
  </si>
  <si>
    <t>300NB Endcap</t>
  </si>
  <si>
    <t>450NB Endcap</t>
  </si>
  <si>
    <t>100NB Valve</t>
  </si>
  <si>
    <t>250NB Valve</t>
  </si>
  <si>
    <t>300NB Valve</t>
  </si>
  <si>
    <t>450NB Valve</t>
  </si>
  <si>
    <t>100NB Reducer</t>
  </si>
  <si>
    <t>200NB Reducer</t>
  </si>
  <si>
    <t>Scaffolding</t>
  </si>
  <si>
    <t>As-built drawings</t>
  </si>
  <si>
    <t>The as-built drawing should include clear labels indicating all welds</t>
  </si>
  <si>
    <t>Sum</t>
  </si>
  <si>
    <t>TESTING AND INSPECTIONS BEFORE DELIVERY</t>
  </si>
  <si>
    <t>The Contractor is to make  Provision for Testing and Inspections before delivery of the contract.</t>
  </si>
  <si>
    <t>GRAND-TOTAL (EXCL. VAT) TRANSFERRED TO FINAL SUMMARY</t>
  </si>
  <si>
    <t>FINAL SUMMARY</t>
  </si>
  <si>
    <t>Amount</t>
  </si>
  <si>
    <t>DESCRIPTION</t>
  </si>
  <si>
    <t>UNIT</t>
  </si>
  <si>
    <t>QTY</t>
  </si>
  <si>
    <t>RATE (APRIL 2020)</t>
  </si>
  <si>
    <t>TOTAL AMOUNT (APRIL 2020)</t>
  </si>
  <si>
    <t>ESCALATION FACTOR</t>
  </si>
  <si>
    <t xml:space="preserve">ESCALATION </t>
  </si>
  <si>
    <t>ESCALATED RATE (JANUARY 2024)</t>
  </si>
  <si>
    <t>TOTAL AMOUNT (JANUARY 2024)</t>
  </si>
  <si>
    <t xml:space="preserve">CONTRACTOR 1 </t>
  </si>
  <si>
    <t xml:space="preserve">CONTRACTOR 2 </t>
  </si>
  <si>
    <t>CONTRACTOR 3</t>
  </si>
  <si>
    <t>Preliminaries &amp; Generals</t>
  </si>
  <si>
    <t>1.1</t>
  </si>
  <si>
    <t xml:space="preserve">Fixed Charges </t>
  </si>
  <si>
    <t>Establish  3x12m  Office Container with 4 Offices</t>
  </si>
  <si>
    <t xml:space="preserve">Destablish  3x12m  Office Container with 4 Offices </t>
  </si>
  <si>
    <t xml:space="preserve">Establish 3x6m  Storage shed Container </t>
  </si>
  <si>
    <t xml:space="preserve">Destablish 3x6m  Storage shed Container </t>
  </si>
  <si>
    <t xml:space="preserve">Establish 3x12m Male &amp; Female ablution </t>
  </si>
  <si>
    <t xml:space="preserve">Destablish 3x12m Male &amp; Female ablution </t>
  </si>
  <si>
    <t>Plant compliance for SHEQ</t>
  </si>
  <si>
    <t>Small Plant</t>
  </si>
  <si>
    <t>Mnth</t>
  </si>
  <si>
    <t>Medical and Induction ( Entry &amp; Exit)</t>
  </si>
  <si>
    <t>PPE</t>
  </si>
  <si>
    <t>1.2</t>
  </si>
  <si>
    <t>Time Rated Charges</t>
  </si>
  <si>
    <t>Rental 3x12m  Office Container with 4 Offices</t>
  </si>
  <si>
    <t xml:space="preserve">Rental 3x6m  Storage shed Container </t>
  </si>
  <si>
    <t xml:space="preserve">Rental of 3x12m Male &amp; Female ablution </t>
  </si>
  <si>
    <t>Accommodation</t>
  </si>
  <si>
    <t>Transport</t>
  </si>
  <si>
    <t>Labour</t>
  </si>
  <si>
    <t>Contracts Manager</t>
  </si>
  <si>
    <t>Construction Manager</t>
  </si>
  <si>
    <t>Supervisor</t>
  </si>
  <si>
    <t>SHE Officer</t>
  </si>
  <si>
    <t>QA Officer</t>
  </si>
  <si>
    <t>Foreman</t>
  </si>
  <si>
    <t>Weldder</t>
  </si>
  <si>
    <t>Skilled Labour</t>
  </si>
  <si>
    <t>Semi Skilled Labour</t>
  </si>
  <si>
    <t>General Labour</t>
  </si>
  <si>
    <t>Labour overtime weekdays ans saterdays</t>
  </si>
  <si>
    <t>Labour overtime sundays and public holidays</t>
  </si>
  <si>
    <t xml:space="preserve">Pipes </t>
  </si>
  <si>
    <t>Flanges</t>
  </si>
  <si>
    <t>Bend</t>
  </si>
  <si>
    <t>T-Piece</t>
  </si>
  <si>
    <t>Endcaps</t>
  </si>
  <si>
    <t>Valves</t>
  </si>
  <si>
    <t>Reducers</t>
  </si>
  <si>
    <t>Duplex Strainers:</t>
  </si>
  <si>
    <t>2 x 10” duplex strainers – manufactured according to BS 10</t>
  </si>
  <si>
    <t>Scaffolding built for the entire length of pipe that will be replaced (where required)</t>
  </si>
  <si>
    <t xml:space="preserve">corrisssion protection </t>
  </si>
  <si>
    <t>TOTAL AMOUNT (EXCL. VAT)</t>
  </si>
  <si>
    <t>Average Rate</t>
  </si>
  <si>
    <t>Average Amount</t>
  </si>
  <si>
    <t>AMOUNT</t>
  </si>
  <si>
    <t xml:space="preserve"> SCOPE OF WORKS</t>
  </si>
  <si>
    <t>The scope of work shall include all equipment required for the complete installation of the</t>
  </si>
  <si>
    <t>The Contractor will be responsible for supplying all necessary lifting and rigging equipment equipment to execute the scope</t>
  </si>
  <si>
    <t>The contractor are to refer to the Specification  Document  "Replacement of Service Water Pipelines  " Document Identifier: 229 -T 2749   REV 0
enclosed to these Bills of Quantities. The contractors are urged to study this Scope of works prior to pricing.Eskom will not be held responsble for any ambuigity in repect to this document.</t>
  </si>
  <si>
    <t>The scope of work shall include all equipment required to complete construction of the AWRD line 2 (e.g., Air breathers, Pipes, Valves, flanges, couplings, pipe supports, gaskets, bolts, nuts, etc</t>
  </si>
  <si>
    <t xml:space="preserve">All pipelines to have a corrosive resistant internal and external coating as per Eskom specification </t>
  </si>
  <si>
    <t xml:space="preserve">Carefully remove existing piping  and transport to a dedicated point within Camden Facilty </t>
  </si>
  <si>
    <t>200NB  in 6m lengths</t>
  </si>
  <si>
    <t>400NB in 6m lengths</t>
  </si>
  <si>
    <t>600NB in 18m lengths</t>
  </si>
  <si>
    <t xml:space="preserve">200NB </t>
  </si>
  <si>
    <t xml:space="preserve">400NB </t>
  </si>
  <si>
    <t xml:space="preserve">600NB </t>
  </si>
  <si>
    <t>Flanges to conform to  SANS 1123</t>
  </si>
  <si>
    <t>Pipes to conform to ASTM A 23 WPB</t>
  </si>
  <si>
    <t>600NB  90 degree Bend</t>
  </si>
  <si>
    <t>6OO NB</t>
  </si>
  <si>
    <t xml:space="preserve">No </t>
  </si>
  <si>
    <t xml:space="preserve">  </t>
  </si>
  <si>
    <t>Viking Johnson Marine couplings with EPDM Gasket powder coated.</t>
  </si>
  <si>
    <t>Galnavised Washers as per BS 10 Table E of latest equivalent High Tensile Strength 8.8</t>
  </si>
  <si>
    <t>Galvanised Nuts as per BS 10 Table E of latest equivalent High Tensile Strength 8.8</t>
  </si>
  <si>
    <t>Galvanised Bolts as per BS 10 Table E of latest equivalent High Tensile Strength 8.8</t>
  </si>
  <si>
    <t>Where not flanged pipe specials and pipe lengths to be welded according to Eskom specifications 240-106628253</t>
  </si>
  <si>
    <t>Bend to conform to ASMTM A234 WPB Schedule 40</t>
  </si>
  <si>
    <t>T-Piece to conform to ASMTM A234 WPB Schedule 40</t>
  </si>
  <si>
    <t>600 NB T-Piece</t>
  </si>
  <si>
    <t>200NB Endcap</t>
  </si>
  <si>
    <t>Endcaps  to conform to ASMTM A234 WPB Schedule 40</t>
  </si>
  <si>
    <t>Valve type : Dual rotating disc gate valve, with rising spindle</t>
  </si>
  <si>
    <t>Valve body &amp; gate material Carbon Steel with high chrome content. The valve body is to have ceramic lining.</t>
  </si>
  <si>
    <t>DN 100 PN 16 Resilient Seal 600NB Gate Valve</t>
  </si>
  <si>
    <t>All valves conform to 240 - 105020315 Eskom Standard for Low Pressure Valves  drilled as per BS 10 :Table E or the latest equivalent</t>
  </si>
  <si>
    <t>DN 200 PN 16 Resilient Seal 600NB Gate Valve</t>
  </si>
  <si>
    <t>DN 600 PN 16 Resilient Seal 600NB Gate Valve</t>
  </si>
  <si>
    <t xml:space="preserve">Air Release Valve </t>
  </si>
  <si>
    <t>Cast Iron Diameter 235 mm x WD 315 mm x HT 442mm x NB 100</t>
  </si>
  <si>
    <r>
      <rPr>
        <sz val="7"/>
        <color theme="1"/>
        <rFont val="Times New Roman"/>
        <family val="1"/>
      </rPr>
      <t xml:space="preserve"> </t>
    </r>
    <r>
      <rPr>
        <sz val="11"/>
        <color theme="1"/>
        <rFont val="Arial"/>
        <family val="2"/>
      </rPr>
      <t xml:space="preserve">All pipelines to have a corrosive resistant as per Eskom specification 240-106365693 </t>
    </r>
  </si>
  <si>
    <t xml:space="preserve">OTHER REQUIREMNTS </t>
  </si>
  <si>
    <t>SPECIAL NOTES</t>
  </si>
  <si>
    <t>All specifications to be confirmed by the Contractor prior to execution</t>
  </si>
  <si>
    <t>All bends, end caps, T-pieces and reducers should be purchased and not fabricated</t>
  </si>
  <si>
    <t>Material Data Sheet and EN10204 3.1 cert to be supplied to the Client prior to execution</t>
  </si>
  <si>
    <r>
      <rPr>
        <sz val="7"/>
        <color theme="1"/>
        <rFont val="Times New Roman"/>
        <family val="1"/>
      </rPr>
      <t xml:space="preserve"> </t>
    </r>
    <r>
      <rPr>
        <sz val="11"/>
        <color theme="1"/>
        <rFont val="Arial"/>
        <family val="2"/>
      </rPr>
      <t>Once a detailed SOW is concluded, the Contractor must supply necessary QCP and Welding Procedures for approval prior to commencement.</t>
    </r>
  </si>
  <si>
    <t>All pipeline material will be mild steel to SANS 719, corrosion protection to Eskom specification 240-106365693, final colour to be strong blue SANS1091</t>
  </si>
  <si>
    <t>M24 Nuts-600NB</t>
  </si>
  <si>
    <t>M24 Washers-600NB</t>
  </si>
  <si>
    <t>M24 Bolts-600NB</t>
  </si>
  <si>
    <t>M20 Bolts-200NB</t>
  </si>
  <si>
    <t>M16 Washers-200NB</t>
  </si>
  <si>
    <t>M20 Washers-400NB</t>
  </si>
  <si>
    <t>M16 Nuts-200NB</t>
  </si>
  <si>
    <t>M20 Nuts-400NB</t>
  </si>
  <si>
    <t>ESKOM GENERATION</t>
  </si>
  <si>
    <t>CONTRACT NUMBER</t>
  </si>
  <si>
    <t>CONTRACTOR</t>
  </si>
  <si>
    <t>CONTRACT AMOUNT (EXCL. VAT)</t>
  </si>
  <si>
    <t>CONTRACT AMOUNT (INCL. VAT)</t>
  </si>
  <si>
    <t>TABLE OF CONTENTS</t>
  </si>
  <si>
    <t>The Provision of Boiler Washing Services on as and When Required Bases for a Period of 60 Months at Camden Power Station</t>
  </si>
  <si>
    <t>Contract Data</t>
  </si>
  <si>
    <t>Notes to Tenderers</t>
  </si>
  <si>
    <t>Bill of Quantities</t>
  </si>
  <si>
    <t>Section 1</t>
  </si>
  <si>
    <t>: Preliminaries and General</t>
  </si>
  <si>
    <t>Section 2</t>
  </si>
  <si>
    <t>Final Summary</t>
  </si>
  <si>
    <t>NOTES TO TENDERERS</t>
  </si>
  <si>
    <t>1. BILLS OF QUANTITIES</t>
  </si>
  <si>
    <t>This document comprises Notes to Tenderers and Bills of Quantities and is hereafter referred to as "the Bills of Quantities".</t>
  </si>
  <si>
    <t>The Tenderers are to note that this is a Contract with a Bills of Quantities.</t>
  </si>
  <si>
    <t>2.1 CONTRACT DOCUMENTS</t>
  </si>
  <si>
    <t>The contract documents will consist of:</t>
  </si>
  <si>
    <t>2.1.2 These Bills of Quantities, including all annexures and supplementary documentation referred to therein.</t>
  </si>
  <si>
    <t>2.1.3 Documents to be provided by the Contractor in terms of the requirements of these Bills of Quantities.</t>
  </si>
  <si>
    <t>2.1.4 Construction Regulations 2014</t>
  </si>
  <si>
    <t>2.1.5 Occupational Health and Safety Act of 1993</t>
  </si>
  <si>
    <t xml:space="preserve">2.1.6 The Contractor is reffered to the Scope of works Document and to pay carefull attention to the requirements of this document </t>
  </si>
  <si>
    <t>3 DRAWINGS</t>
  </si>
  <si>
    <t>There are no drawings for this contract.</t>
  </si>
  <si>
    <t>4 VALUE ADDED TAX</t>
  </si>
  <si>
    <t>Tenderers should compute their rates from the net costs (excluding Value Added Tax). Value Added Tax at the current rate of 15% is to be added to the net sub-total on the final summary page by means of a single sum calculation to establish the tender price.</t>
  </si>
  <si>
    <t>5 SCOPE OF WORK</t>
  </si>
  <si>
    <t>As a guide only, the work comprises as follows:-</t>
  </si>
  <si>
    <t>6 ADDRESS WHERE DOCUMENTS CAN BE OBTAINED</t>
  </si>
  <si>
    <t>Tender documents will be made available Electronically on an online portal to be provided by  Eskom</t>
  </si>
  <si>
    <t>7 POSSESSION OF SITE</t>
  </si>
  <si>
    <r>
      <t>The date of which possession of the Site shall be given to the Contractor shall be within 7</t>
    </r>
    <r>
      <rPr>
        <b/>
        <sz val="11"/>
        <rFont val="Arial"/>
        <family val="2"/>
      </rPr>
      <t xml:space="preserve"> working days</t>
    </r>
    <r>
      <rPr>
        <sz val="11"/>
        <rFont val="Arial"/>
        <family val="2"/>
      </rPr>
      <t xml:space="preserve"> of the acceptance of this tender.</t>
    </r>
  </si>
  <si>
    <t>8 CONSTRUCTION PERIOD -  DATES FOR PRACTICAL COMPLETION</t>
  </si>
  <si>
    <t xml:space="preserve">The intended date for practical completion and penalty for each calendar day for non-completion shall be: </t>
  </si>
  <si>
    <t>Tenderers are to note that the Contract will be delivered as a whole and NOT to be phased.</t>
  </si>
  <si>
    <t>9 COMMON LAW OR BY-LAW REQUIREMENTS</t>
  </si>
  <si>
    <t>No liability for not specifically mentioning any normal contractual, Common Law or By-Law requirements will be accepted by the Employer,  or Contracts Manager.</t>
  </si>
  <si>
    <t>10 ORDERING OF MATERIALS</t>
  </si>
  <si>
    <t>No claims will be entertained due to non-availability of materials or labour.  The Tenderer is therefore required to investigate and ensure that the specific materials and components required for the works will be available at the relevant estimated construction times, at the time of tendering.</t>
  </si>
  <si>
    <t>11 CONTRACT PRICE ADJUSTMENT</t>
  </si>
  <si>
    <t>12. PRICED BILLS OF QUANTITIES:</t>
  </si>
  <si>
    <t xml:space="preserve">Tenderers must submit to the Contracts Manager a copy of the Bills of Quantities fully priced and extended, with his tender. After the Bills have been checked, and when called upon, each page of the Bills of Quantities shall be initialed and the Index page and the Final Summary page signed in full. </t>
  </si>
  <si>
    <t>13 DIFFERENCE AND DISCREPANCIES:</t>
  </si>
  <si>
    <t>Should there be any difference or discrepancy between the prices or particulars contained in the official Tender Form and those contained in any covering letter from the Tenderer, the prices contained in the official Tender Form shall prevail.</t>
  </si>
  <si>
    <t>Every Tenderer shall be deemed to have waived, renounced and abandoned any conditions printed or written upon any stationery used by him for the purpose of or in connection with the submission of his Tender, which are in conflict with the Conditions of Tender.</t>
  </si>
  <si>
    <t>Tenderers are warned that any material divergence from the official conditions or specifications may render their Tenders liable to disqualification.</t>
  </si>
  <si>
    <t>The Tenderers are to note that if there are any arithmetical errors in the Tenderers' form of tender in calculation of the Tender Sum, the Contracts Manager will correct the calculation accordingly.</t>
  </si>
  <si>
    <t>14 COMMUNICATION WITH MEMBERS OF THE CLIENT COMPANY OR PROFESSIONAL TEAM</t>
  </si>
  <si>
    <t>A Tenderer shall not in any way communicate with a member of the Client Company or Professional Team or with any officer on a question affecting any contract or the supply of goods or for any work, undertaking or service which is the subject of a Tender during the period between the closing date for receipt of Tenders and the dispatch of the written notification of the Employer's decision on the award of the contract; provided that a Tenderer shall not hereby be precluded from obtaining from the Employer or his authorised representative information as to the date upon which the award of the contract is likely to be made or, after the decision upon the award has been made by the Contracts Manager to which the Employer had delegated its powers, information as to the nature of the decision or such information as was publicly disclosed at the opening of Tenders.</t>
  </si>
  <si>
    <t>15 IMPORT PERMITS:</t>
  </si>
  <si>
    <t>Tenderers must apply direct for any import permit and/or currency required, however the Contracts Manager will furnish successful Tenderers with a supporting statement if required.</t>
  </si>
  <si>
    <t>16 BILLS OF QUANTITIES:</t>
  </si>
  <si>
    <t>No alteration, erasure, omission or addition is to be made to the text and conditions of these Bills of Quantities and should any such alteration, amendment, note or addition be made, the same will not be recognised, but the reading of the Bills of Quantities as prepared by the Contracts Manager will be adhered to.</t>
  </si>
  <si>
    <t>It should be understood that the system of measurement herein adopted is the only system of measurement which will be recognised in connection with this contract. Before the signing of the contract, the Contracts Manager will be entitled to call for adjustments of individual rates and rectify discrepancies, as he considers necessary without alterations to the Tender amount.</t>
  </si>
  <si>
    <t>6 Ensure that every employee or person (including visitors) who enters the site of the Works undergoes health and safety induction training pertaining to hazards identified on the site of the Works and upon such training having been successfully completed, the Contractor must issue written confirmation by a competent person to the trained employees or persons who shall be further instructed to carry such confirmation with them at all times whilst on the site of the Works;</t>
  </si>
  <si>
    <t>7 Issue, on loan, the necessary personal protective equipment to visitors to the site of the Works; and</t>
  </si>
  <si>
    <t>8 Be in good standing with the Compensation Commissioner at all times during the duration of the Contract.</t>
  </si>
  <si>
    <t>9 The Contractor is to sign a Non-Disclosure Agreement prior to collecting or receiving any proprietary information from Eskom, drawings, documentation, reports and photographs</t>
  </si>
  <si>
    <t>The Contractor will be deemed to have satisfied himself with his obligations in terms of the Act and to have allowed for all costs arising from compliance with the Act as no claim for extra costs arising from compliance with, and obligations in terms of the Act will be entertained.</t>
  </si>
  <si>
    <t>17 PRICING OF THESE GENERAL NOTES</t>
  </si>
  <si>
    <t>The Contractor must allow in his pricing for any additional costs arising from these "General Notes" as no later claims for additional costs will be considered.</t>
  </si>
  <si>
    <t>18 TAX COMPLIANCE</t>
  </si>
  <si>
    <t>Failure to provide mandatory information required in this Bid will result in the submissions being deemed null and void and shall be considered non-responsive. An Electronic Tax Compliance Status (TCS) System will be used to verify the bidder’s tax compliance status so bidders must request a unique security personal identification number (PIN) from SARS which must be submitted with the bid</t>
  </si>
  <si>
    <t>No alternative tender offers will be considered and these bills of quantitites are not to be used for the purpose of ordering materials</t>
  </si>
  <si>
    <t>All Bill rates are to include for material, labour, plant, wastage, transport and profit.</t>
  </si>
  <si>
    <t xml:space="preserve"> BILL OF QUANTITIES</t>
  </si>
  <si>
    <t>No</t>
  </si>
  <si>
    <t>Sub-Total</t>
  </si>
  <si>
    <t>Value Added Tax @ 15%</t>
  </si>
  <si>
    <t>Grand Total (Incl. VAT)  - Carried to Form of Offer and Acecptance</t>
  </si>
  <si>
    <t xml:space="preserve"> THE INSTALLATION OF ASH WATER RETURN DAM PIPELINE (PIPELINE 2) FOR A PERIOD OF 12- MONTHS AT CAMDEN POWER STATION  - BILLS OF QUANTITIES </t>
  </si>
  <si>
    <t>2.1.1 The NEC3 Engineering Construction Short Contract 2013 together with all amendments.</t>
  </si>
  <si>
    <r>
      <rPr>
        <b/>
        <sz val="11"/>
        <rFont val="Arial"/>
        <family val="2"/>
      </rPr>
      <t>Practical Completion:  12 Months</t>
    </r>
    <r>
      <rPr>
        <sz val="11"/>
        <rFont val="Arial"/>
        <family val="2"/>
      </rPr>
      <t xml:space="preserve"> from the date of Site Handover</t>
    </r>
  </si>
  <si>
    <t>Rate</t>
  </si>
  <si>
    <t>ASH WATER RETURN PIPELINE PROVISIONAL BILLS OF QUANTITIES</t>
  </si>
  <si>
    <t>Bill No. 01 Preliminaries and General</t>
  </si>
  <si>
    <t>Site Establishment</t>
  </si>
  <si>
    <t>Site De-establishment</t>
  </si>
  <si>
    <t>SAPS Clearance/ Vetting</t>
  </si>
  <si>
    <t xml:space="preserve">Safety File </t>
  </si>
  <si>
    <t>Medicals (In and Exit)</t>
  </si>
  <si>
    <t>Bill No. 02 Remove existing Service Water pipelines</t>
  </si>
  <si>
    <t>Subtotal</t>
  </si>
  <si>
    <t>Bill No. 01 - Preliminaries and General</t>
  </si>
  <si>
    <t>Bill No. 02 - AWR BOQ</t>
  </si>
  <si>
    <t>The Contract Sum shall not be subject to CPAP.</t>
  </si>
  <si>
    <t>: AWR Bills of Quantities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</si>
</sst>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quot;R&quot;* #,##0.00_);_(&quot;R&quot;* \(#,##0.00\);_(&quot;R&quot;* &quot;-&quot;??_);_(@_)"/>
    <numFmt numFmtId="167" formatCode="0.000"/>
    <numFmt numFmtId="168" formatCode="_-* #,##0.00_-;_-* #,##0.00\-;_-* &quot;-&quot;??_-;_-@_-"/>
    <numFmt numFmtId="169" formatCode="_ * #,##0.00_ ;_ * \-#,##0.00_ ;_ * &quot;-&quot;??_ ;_ @_ "/>
    <numFmt numFmtId="170" formatCode="_-* #,##0.000_-;\-* #,##0.000_-;_-* &quot;-&quot;??_-;_-@_-"/>
    <numFmt numFmtId="171" formatCode="#,##0_ ;\-#,##0\ "/>
    <numFmt numFmtId="172" formatCode="_-&quot;R&quot;* #,##0.00000_-;\-&quot;R&quot;* #,##0.00000_-;_-&quot;R&quot;* &quot;-&quot;??_-;_-@_-"/>
    <numFmt numFmtId="173" formatCode="[$R-1C09]#,##0.00"/>
    <numFmt numFmtId="174" formatCode="_-[$R-1C09]* #,##0.00_-;\-[$R-1C09]* #,##0.00_-;_-[$R-1C09]* &quot;-&quot;??_-;_-@_-"/>
    <numFmt numFmtId="175" formatCode="#,##0.0_ ;\-#,##0.0\ "/>
  </numFmts>
  <fonts count="67" x14ac:knownFonts="1">
    <font>
      <sz val="11"/>
      <color theme="1"/>
      <name val="Calibri"/>
      <family val="2"/>
      <scheme val="minor"/>
    </font>
    <font>
      <sz val="10"/>
      <name val="Arial"/>
      <family val="2"/>
    </font>
    <font>
      <b/>
      <sz val="12"/>
      <name val="Arial"/>
      <family val="2"/>
    </font>
    <font>
      <sz val="9"/>
      <name val="Arial"/>
      <family val="2"/>
    </font>
    <font>
      <b/>
      <sz val="11"/>
      <name val="Arial"/>
      <family val="2"/>
    </font>
    <font>
      <b/>
      <sz val="10"/>
      <name val="Arial"/>
      <family val="2"/>
    </font>
    <font>
      <b/>
      <u/>
      <sz val="10"/>
      <name val="Arial"/>
      <family val="2"/>
    </font>
    <font>
      <sz val="12"/>
      <name val="Arial"/>
      <family val="2"/>
    </font>
    <font>
      <b/>
      <u/>
      <sz val="12"/>
      <name val="Arial"/>
      <family val="2"/>
    </font>
    <font>
      <sz val="11"/>
      <color theme="1"/>
      <name val="Calibri"/>
      <family val="2"/>
      <scheme val="minor"/>
    </font>
    <font>
      <b/>
      <sz val="11"/>
      <color theme="1"/>
      <name val="Calibri"/>
      <family val="2"/>
      <scheme val="minor"/>
    </font>
    <font>
      <sz val="10"/>
      <name val="Arial"/>
      <family val="2"/>
    </font>
    <font>
      <b/>
      <u/>
      <sz val="12"/>
      <color theme="1"/>
      <name val="Arial"/>
      <family val="2"/>
    </font>
    <font>
      <sz val="12"/>
      <color rgb="FF000000"/>
      <name val="Arial"/>
      <family val="2"/>
    </font>
    <font>
      <sz val="12"/>
      <color theme="1"/>
      <name val="Arial"/>
      <family val="2"/>
    </font>
    <font>
      <b/>
      <sz val="12"/>
      <color theme="1"/>
      <name val="Arial"/>
      <family val="2"/>
    </font>
    <font>
      <sz val="11"/>
      <color theme="1"/>
      <name val="Arial"/>
      <family val="2"/>
    </font>
    <font>
      <b/>
      <u val="double"/>
      <sz val="12"/>
      <name val="Arial"/>
      <family val="2"/>
    </font>
    <font>
      <sz val="11"/>
      <name val="Arial"/>
      <family val="2"/>
    </font>
    <font>
      <b/>
      <u/>
      <sz val="11"/>
      <color rgb="FF000000"/>
      <name val="Arial"/>
      <family val="2"/>
    </font>
    <font>
      <sz val="11"/>
      <color rgb="FF000000"/>
      <name val="Arial"/>
      <family val="2"/>
    </font>
    <font>
      <b/>
      <u/>
      <sz val="12"/>
      <color rgb="FF000000"/>
      <name val="Arial"/>
      <family val="2"/>
    </font>
    <font>
      <sz val="11"/>
      <name val="Arial"/>
      <family val="2"/>
    </font>
    <font>
      <b/>
      <sz val="11"/>
      <name val="Arial"/>
      <family val="2"/>
    </font>
    <font>
      <b/>
      <u/>
      <sz val="11"/>
      <name val="Arial"/>
      <family val="2"/>
    </font>
    <font>
      <sz val="11"/>
      <color rgb="FF000000"/>
      <name val="Arial"/>
      <family val="2"/>
    </font>
    <font>
      <b/>
      <sz val="11"/>
      <color rgb="FF000000"/>
      <name val="Arial"/>
      <family val="2"/>
    </font>
    <font>
      <u/>
      <sz val="11"/>
      <color theme="10"/>
      <name val="Calibri"/>
      <family val="2"/>
      <scheme val="minor"/>
    </font>
    <font>
      <u/>
      <sz val="10"/>
      <color indexed="12"/>
      <name val="Arial"/>
      <family val="2"/>
    </font>
    <font>
      <b/>
      <sz val="12"/>
      <color theme="1"/>
      <name val="Calibri"/>
      <family val="2"/>
      <scheme val="minor"/>
    </font>
    <font>
      <sz val="8"/>
      <name val="Calibri"/>
      <family val="2"/>
      <scheme val="minor"/>
    </font>
    <font>
      <sz val="11"/>
      <color theme="1"/>
      <name val="Symbol"/>
      <family val="1"/>
      <charset val="2"/>
    </font>
    <font>
      <sz val="7"/>
      <color theme="1"/>
      <name val="Times New Roman"/>
      <family val="1"/>
    </font>
    <font>
      <sz val="10"/>
      <name val="Times New Roman"/>
      <family val="1"/>
    </font>
    <font>
      <b/>
      <sz val="10"/>
      <name val="Times New Roman"/>
      <family val="1"/>
    </font>
    <font>
      <sz val="16"/>
      <name val="Arial"/>
      <family val="2"/>
    </font>
    <font>
      <b/>
      <sz val="22"/>
      <name val="Arial"/>
      <family val="2"/>
    </font>
    <font>
      <b/>
      <sz val="18"/>
      <name val="Arial"/>
      <family val="2"/>
    </font>
    <font>
      <sz val="22"/>
      <name val="Arial"/>
      <family val="2"/>
    </font>
    <font>
      <sz val="26"/>
      <name val="Arial"/>
      <family val="2"/>
    </font>
    <font>
      <b/>
      <sz val="22"/>
      <name val="Arial Narrow"/>
      <family val="2"/>
    </font>
    <font>
      <b/>
      <sz val="20"/>
      <name val="Arial Narrow"/>
      <family val="2"/>
    </font>
    <font>
      <b/>
      <sz val="24"/>
      <name val="Arial Narrow"/>
      <family val="2"/>
    </font>
    <font>
      <b/>
      <sz val="24"/>
      <name val="Arial"/>
      <family val="2"/>
    </font>
    <font>
      <sz val="10"/>
      <name val="Arial Narrow"/>
      <family val="2"/>
    </font>
    <font>
      <b/>
      <sz val="36"/>
      <color theme="1"/>
      <name val="Calibri"/>
      <family val="2"/>
      <scheme val="minor"/>
    </font>
    <font>
      <b/>
      <u/>
      <sz val="14"/>
      <name val="Arial"/>
      <family val="2"/>
    </font>
    <font>
      <sz val="20"/>
      <color theme="1"/>
      <name val="Calibri"/>
      <family val="2"/>
      <scheme val="minor"/>
    </font>
    <font>
      <b/>
      <u/>
      <sz val="20"/>
      <name val="Arial"/>
      <family val="2"/>
    </font>
    <font>
      <sz val="14"/>
      <name val="Arial"/>
      <family val="2"/>
    </font>
    <font>
      <sz val="20"/>
      <name val="Arial"/>
      <family val="2"/>
    </font>
    <font>
      <b/>
      <sz val="11"/>
      <name val="Times New Roman"/>
      <family val="1"/>
    </font>
    <font>
      <sz val="12"/>
      <color rgb="FFFF0000"/>
      <name val="Arial"/>
      <family val="2"/>
    </font>
    <font>
      <sz val="11"/>
      <name val="Times New Roman"/>
      <family val="1"/>
    </font>
    <font>
      <b/>
      <sz val="32"/>
      <color theme="1"/>
      <name val="Calibri"/>
      <family val="2"/>
      <scheme val="minor"/>
    </font>
    <font>
      <b/>
      <sz val="14"/>
      <name val="Arial"/>
      <family val="2"/>
    </font>
    <font>
      <sz val="14"/>
      <color theme="1"/>
      <name val="Arial"/>
      <family val="2"/>
    </font>
    <font>
      <b/>
      <sz val="16"/>
      <name val="Arial"/>
      <family val="2"/>
    </font>
    <font>
      <b/>
      <u/>
      <sz val="16"/>
      <name val="Arial"/>
      <family val="2"/>
    </font>
    <font>
      <b/>
      <sz val="14"/>
      <color theme="1"/>
      <name val="Arial"/>
      <family val="2"/>
    </font>
    <font>
      <b/>
      <sz val="16"/>
      <color theme="1"/>
      <name val="Arial"/>
      <family val="2"/>
    </font>
    <font>
      <b/>
      <u/>
      <sz val="14"/>
      <color theme="1"/>
      <name val="Arial"/>
      <family val="2"/>
    </font>
    <font>
      <sz val="14"/>
      <color rgb="FFFF0000"/>
      <name val="Arial"/>
      <family val="2"/>
    </font>
    <font>
      <b/>
      <u/>
      <sz val="14"/>
      <color rgb="FFFF0000"/>
      <name val="Arial"/>
      <family val="2"/>
    </font>
    <font>
      <sz val="14"/>
      <color rgb="FF000000"/>
      <name val="Arial"/>
      <family val="2"/>
    </font>
    <font>
      <b/>
      <u/>
      <sz val="14"/>
      <color rgb="FF000000"/>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s>
  <borders count="49">
    <border>
      <left/>
      <right/>
      <top/>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top/>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style="medium">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rgb="FF000000"/>
      </left>
      <right/>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1">
    <xf numFmtId="0" fontId="0" fillId="0" borderId="0"/>
    <xf numFmtId="0" fontId="1" fillId="0" borderId="0"/>
    <xf numFmtId="0" fontId="1" fillId="0" borderId="0"/>
    <xf numFmtId="166" fontId="1" fillId="0" borderId="0" applyFont="0" applyFill="0" applyBorder="0" applyAlignment="0" applyProtection="0"/>
    <xf numFmtId="44" fontId="9" fillId="0" borderId="0" applyFont="0" applyFill="0" applyBorder="0" applyAlignment="0" applyProtection="0"/>
    <xf numFmtId="0" fontId="11" fillId="0" borderId="0"/>
    <xf numFmtId="165" fontId="1" fillId="0" borderId="0" applyFont="0" applyFill="0" applyBorder="0" applyAlignment="0" applyProtection="0"/>
    <xf numFmtId="0" fontId="9" fillId="0" borderId="0"/>
    <xf numFmtId="168" fontId="1"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165" fontId="9" fillId="0" borderId="0" applyFont="0" applyFill="0" applyBorder="0" applyAlignment="0" applyProtection="0"/>
    <xf numFmtId="164" fontId="9"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9" fontId="9" fillId="0" borderId="0" applyFont="0" applyFill="0" applyBorder="0" applyAlignment="0" applyProtection="0"/>
    <xf numFmtId="9" fontId="1" fillId="0" borderId="0" applyFont="0" applyFill="0" applyBorder="0" applyAlignment="0" applyProtection="0"/>
    <xf numFmtId="0" fontId="9" fillId="0" borderId="0"/>
  </cellStyleXfs>
  <cellXfs count="277">
    <xf numFmtId="0" fontId="0" fillId="0" borderId="0" xfId="0"/>
    <xf numFmtId="0" fontId="15" fillId="0" borderId="0" xfId="0" applyFont="1" applyAlignment="1">
      <alignment vertical="center" wrapText="1"/>
    </xf>
    <xf numFmtId="0" fontId="15" fillId="0" borderId="0" xfId="0" applyFont="1" applyAlignment="1">
      <alignment wrapText="1"/>
    </xf>
    <xf numFmtId="0" fontId="15" fillId="0" borderId="1" xfId="0" applyFont="1" applyBorder="1" applyAlignment="1">
      <alignment horizontal="center" wrapText="1"/>
    </xf>
    <xf numFmtId="170" fontId="15" fillId="0" borderId="1" xfId="10" applyNumberFormat="1" applyFont="1" applyBorder="1" applyAlignment="1">
      <alignment horizontal="center" wrapText="1"/>
    </xf>
    <xf numFmtId="0" fontId="14" fillId="0" borderId="1" xfId="0" applyFont="1" applyBorder="1" applyAlignment="1">
      <alignment horizontal="center" wrapText="1"/>
    </xf>
    <xf numFmtId="170" fontId="14" fillId="0" borderId="1" xfId="10" applyNumberFormat="1" applyFont="1" applyBorder="1" applyAlignment="1">
      <alignment horizontal="center" wrapText="1"/>
    </xf>
    <xf numFmtId="0" fontId="14" fillId="0" borderId="0" xfId="0" applyFont="1" applyAlignment="1">
      <alignment wrapText="1"/>
    </xf>
    <xf numFmtId="171" fontId="14" fillId="0" borderId="1" xfId="10" applyNumberFormat="1" applyFont="1" applyBorder="1" applyAlignment="1">
      <alignment horizontal="center" wrapText="1"/>
    </xf>
    <xf numFmtId="0" fontId="14" fillId="0" borderId="0" xfId="0" applyFont="1" applyAlignment="1">
      <alignment horizontal="center" wrapText="1"/>
    </xf>
    <xf numFmtId="170" fontId="14" fillId="0" borderId="0" xfId="10" applyNumberFormat="1" applyFont="1" applyAlignment="1">
      <alignment horizontal="center" wrapText="1"/>
    </xf>
    <xf numFmtId="44" fontId="14" fillId="0" borderId="0" xfId="4" applyFont="1" applyAlignment="1">
      <alignment wrapText="1"/>
    </xf>
    <xf numFmtId="0" fontId="15" fillId="0" borderId="15" xfId="0" applyFont="1" applyBorder="1" applyAlignment="1">
      <alignment horizontal="center" wrapText="1"/>
    </xf>
    <xf numFmtId="0" fontId="7" fillId="0" borderId="0" xfId="7" applyFont="1" applyAlignment="1">
      <alignment wrapText="1"/>
    </xf>
    <xf numFmtId="0" fontId="14" fillId="0" borderId="15" xfId="0" applyFont="1" applyBorder="1" applyAlignment="1">
      <alignment horizontal="center" wrapText="1"/>
    </xf>
    <xf numFmtId="0" fontId="15" fillId="0" borderId="16" xfId="0" applyFont="1" applyBorder="1" applyAlignment="1">
      <alignment horizontal="center" vertical="center" wrapText="1"/>
    </xf>
    <xf numFmtId="170" fontId="15" fillId="0" borderId="12" xfId="10" applyNumberFormat="1" applyFont="1" applyBorder="1" applyAlignment="1">
      <alignment horizontal="center" vertical="center" wrapText="1"/>
    </xf>
    <xf numFmtId="44" fontId="15" fillId="0" borderId="7" xfId="4" applyFont="1" applyBorder="1" applyAlignment="1">
      <alignment horizontal="center" vertical="center" wrapText="1"/>
    </xf>
    <xf numFmtId="0" fontId="14" fillId="0" borderId="0" xfId="0" applyFont="1" applyAlignment="1">
      <alignment horizontal="center"/>
    </xf>
    <xf numFmtId="0" fontId="19" fillId="0" borderId="0" xfId="7" applyFont="1" applyAlignment="1">
      <alignment horizontal="left" wrapText="1"/>
    </xf>
    <xf numFmtId="0" fontId="20" fillId="0" borderId="0" xfId="7" applyFont="1" applyAlignment="1">
      <alignment horizontal="left" wrapText="1"/>
    </xf>
    <xf numFmtId="0" fontId="7" fillId="0" borderId="18" xfId="12" applyFont="1" applyBorder="1" applyAlignment="1">
      <alignment wrapText="1"/>
    </xf>
    <xf numFmtId="0" fontId="21" fillId="0" borderId="0" xfId="7" applyFont="1" applyAlignment="1">
      <alignment horizontal="left" wrapText="1"/>
    </xf>
    <xf numFmtId="0" fontId="13" fillId="0" borderId="0" xfId="7" applyFont="1" applyAlignment="1">
      <alignment horizontal="left" wrapText="1"/>
    </xf>
    <xf numFmtId="0" fontId="8" fillId="0" borderId="0" xfId="7" applyFont="1" applyAlignment="1">
      <alignment wrapText="1"/>
    </xf>
    <xf numFmtId="0" fontId="22" fillId="0" borderId="0" xfId="0" applyFont="1" applyAlignment="1">
      <alignment wrapText="1"/>
    </xf>
    <xf numFmtId="0" fontId="23" fillId="0" borderId="0" xfId="0" applyFont="1" applyAlignment="1">
      <alignment wrapText="1"/>
    </xf>
    <xf numFmtId="0" fontId="17" fillId="0" borderId="0" xfId="7" applyFont="1" applyAlignment="1">
      <alignment wrapText="1"/>
    </xf>
    <xf numFmtId="0" fontId="25" fillId="0" borderId="0" xfId="0" applyFont="1" applyAlignment="1">
      <alignment wrapText="1"/>
    </xf>
    <xf numFmtId="0" fontId="14" fillId="0" borderId="17" xfId="0" applyFont="1" applyBorder="1" applyAlignment="1">
      <alignment horizont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22" xfId="0" applyFont="1" applyBorder="1" applyAlignment="1">
      <alignment horizontal="center" vertical="center" wrapText="1"/>
    </xf>
    <xf numFmtId="1" fontId="0" fillId="0" borderId="26" xfId="0" applyNumberFormat="1" applyBorder="1" applyAlignment="1">
      <alignment horizontal="center"/>
    </xf>
    <xf numFmtId="173" fontId="10" fillId="0" borderId="14" xfId="0" applyNumberFormat="1" applyFont="1" applyBorder="1"/>
    <xf numFmtId="173" fontId="0" fillId="0" borderId="14" xfId="0" applyNumberFormat="1" applyBorder="1"/>
    <xf numFmtId="170" fontId="0" fillId="0" borderId="14" xfId="14" applyNumberFormat="1" applyFont="1" applyBorder="1" applyAlignment="1">
      <alignment horizontal="center"/>
    </xf>
    <xf numFmtId="173" fontId="0" fillId="0" borderId="14" xfId="15" applyNumberFormat="1" applyFont="1" applyBorder="1"/>
    <xf numFmtId="173" fontId="0" fillId="0" borderId="27" xfId="15" applyNumberFormat="1" applyFont="1" applyBorder="1"/>
    <xf numFmtId="173" fontId="0" fillId="0" borderId="0" xfId="0" applyNumberFormat="1"/>
    <xf numFmtId="0" fontId="0" fillId="0" borderId="13" xfId="0" applyBorder="1" applyAlignment="1">
      <alignment horizontal="center"/>
    </xf>
    <xf numFmtId="174" fontId="0" fillId="0" borderId="14" xfId="0" applyNumberFormat="1" applyBorder="1"/>
    <xf numFmtId="174" fontId="0" fillId="0" borderId="24" xfId="0" applyNumberFormat="1" applyBorder="1"/>
    <xf numFmtId="173" fontId="0" fillId="4" borderId="18" xfId="0" applyNumberFormat="1" applyFill="1" applyBorder="1"/>
    <xf numFmtId="1" fontId="10" fillId="0" borderId="28" xfId="0" applyNumberFormat="1" applyFont="1" applyBorder="1" applyAlignment="1">
      <alignment horizontal="center"/>
    </xf>
    <xf numFmtId="173" fontId="10" fillId="0" borderId="4" xfId="0" applyNumberFormat="1" applyFont="1" applyBorder="1"/>
    <xf numFmtId="173" fontId="0" fillId="0" borderId="4" xfId="0" applyNumberFormat="1" applyBorder="1"/>
    <xf numFmtId="170" fontId="0" fillId="0" borderId="4" xfId="14" applyNumberFormat="1" applyFont="1" applyBorder="1" applyAlignment="1">
      <alignment horizontal="center"/>
    </xf>
    <xf numFmtId="173" fontId="0" fillId="0" borderId="4" xfId="15" applyNumberFormat="1" applyFont="1" applyBorder="1"/>
    <xf numFmtId="173" fontId="0" fillId="0" borderId="29" xfId="15" applyNumberFormat="1" applyFont="1" applyBorder="1"/>
    <xf numFmtId="0" fontId="0" fillId="0" borderId="10" xfId="0" applyBorder="1" applyAlignment="1">
      <alignment horizontal="center"/>
    </xf>
    <xf numFmtId="174" fontId="0" fillId="0" borderId="4" xfId="0" applyNumberFormat="1" applyBorder="1"/>
    <xf numFmtId="174" fontId="0" fillId="0" borderId="3" xfId="0" applyNumberFormat="1" applyBorder="1"/>
    <xf numFmtId="1" fontId="0" fillId="0" borderId="28" xfId="0" applyNumberFormat="1" applyBorder="1" applyAlignment="1">
      <alignment horizontal="center"/>
    </xf>
    <xf numFmtId="171" fontId="0" fillId="0" borderId="4" xfId="14" applyNumberFormat="1" applyFont="1" applyBorder="1" applyAlignment="1">
      <alignment horizontal="center"/>
    </xf>
    <xf numFmtId="167" fontId="0" fillId="0" borderId="10" xfId="0" applyNumberFormat="1" applyBorder="1" applyAlignment="1">
      <alignment horizontal="center"/>
    </xf>
    <xf numFmtId="1" fontId="0" fillId="2" borderId="28" xfId="0" applyNumberFormat="1" applyFill="1" applyBorder="1" applyAlignment="1">
      <alignment horizontal="center"/>
    </xf>
    <xf numFmtId="171" fontId="0" fillId="0" borderId="4" xfId="14" applyNumberFormat="1" applyFont="1" applyFill="1" applyBorder="1" applyAlignment="1">
      <alignment horizontal="center"/>
    </xf>
    <xf numFmtId="173" fontId="0" fillId="0" borderId="4" xfId="15" applyNumberFormat="1" applyFont="1" applyFill="1" applyBorder="1"/>
    <xf numFmtId="173" fontId="0" fillId="0" borderId="29" xfId="15" applyNumberFormat="1" applyFont="1" applyFill="1" applyBorder="1"/>
    <xf numFmtId="175" fontId="0" fillId="0" borderId="4" xfId="14" applyNumberFormat="1" applyFont="1" applyBorder="1" applyAlignment="1">
      <alignment horizontal="center"/>
    </xf>
    <xf numFmtId="173" fontId="0" fillId="0" borderId="0" xfId="15" applyNumberFormat="1" applyFont="1" applyBorder="1"/>
    <xf numFmtId="173" fontId="0" fillId="0" borderId="4" xfId="0" applyNumberFormat="1" applyBorder="1" applyAlignment="1">
      <alignment wrapText="1"/>
    </xf>
    <xf numFmtId="1" fontId="0" fillId="0" borderId="30" xfId="0" applyNumberFormat="1" applyBorder="1" applyAlignment="1">
      <alignment horizontal="center"/>
    </xf>
    <xf numFmtId="173" fontId="0" fillId="0" borderId="11" xfId="0" applyNumberFormat="1" applyBorder="1"/>
    <xf numFmtId="171" fontId="0" fillId="0" borderId="11" xfId="14" applyNumberFormat="1" applyFont="1" applyBorder="1" applyAlignment="1">
      <alignment horizontal="center"/>
    </xf>
    <xf numFmtId="173" fontId="0" fillId="0" borderId="11" xfId="15" applyNumberFormat="1" applyFont="1" applyBorder="1"/>
    <xf numFmtId="173" fontId="0" fillId="0" borderId="31" xfId="15" applyNumberFormat="1" applyFont="1" applyBorder="1"/>
    <xf numFmtId="0" fontId="0" fillId="0" borderId="21" xfId="0" applyBorder="1" applyAlignment="1">
      <alignment horizontal="center"/>
    </xf>
    <xf numFmtId="174" fontId="0" fillId="0" borderId="11" xfId="0" applyNumberFormat="1" applyBorder="1"/>
    <xf numFmtId="174" fontId="0" fillId="0" borderId="23" xfId="0" applyNumberFormat="1" applyBorder="1"/>
    <xf numFmtId="1" fontId="0" fillId="0" borderId="19" xfId="0" applyNumberFormat="1" applyBorder="1" applyAlignment="1">
      <alignment horizontal="center"/>
    </xf>
    <xf numFmtId="173" fontId="10" fillId="0" borderId="25" xfId="0" applyNumberFormat="1" applyFont="1" applyBorder="1"/>
    <xf numFmtId="173" fontId="0" fillId="0" borderId="25" xfId="0" applyNumberFormat="1" applyBorder="1"/>
    <xf numFmtId="170" fontId="0" fillId="0" borderId="25" xfId="14" applyNumberFormat="1" applyFont="1" applyBorder="1" applyAlignment="1">
      <alignment horizontal="center"/>
    </xf>
    <xf numFmtId="173" fontId="0" fillId="0" borderId="25" xfId="15" applyNumberFormat="1" applyFont="1" applyBorder="1"/>
    <xf numFmtId="173" fontId="10" fillId="0" borderId="20" xfId="15" applyNumberFormat="1" applyFont="1" applyBorder="1"/>
    <xf numFmtId="173" fontId="0" fillId="0" borderId="32" xfId="0" applyNumberFormat="1" applyBorder="1"/>
    <xf numFmtId="173" fontId="0" fillId="0" borderId="33" xfId="0" applyNumberFormat="1" applyBorder="1"/>
    <xf numFmtId="174" fontId="10" fillId="0" borderId="32" xfId="0" applyNumberFormat="1" applyFont="1" applyBorder="1"/>
    <xf numFmtId="1" fontId="0" fillId="0" borderId="0" xfId="0" applyNumberFormat="1" applyAlignment="1">
      <alignment horizontal="center"/>
    </xf>
    <xf numFmtId="170" fontId="0" fillId="0" borderId="0" xfId="14" applyNumberFormat="1" applyFont="1" applyAlignment="1">
      <alignment horizontal="center"/>
    </xf>
    <xf numFmtId="173" fontId="0" fillId="0" borderId="0" xfId="15" applyNumberFormat="1" applyFont="1"/>
    <xf numFmtId="0" fontId="0" fillId="0" borderId="9" xfId="0" applyBorder="1"/>
    <xf numFmtId="173" fontId="0" fillId="0" borderId="9" xfId="0" applyNumberFormat="1" applyBorder="1"/>
    <xf numFmtId="174" fontId="10" fillId="4" borderId="7" xfId="0" applyNumberFormat="1" applyFont="1" applyFill="1" applyBorder="1"/>
    <xf numFmtId="0" fontId="0" fillId="0" borderId="7" xfId="0" applyBorder="1"/>
    <xf numFmtId="173" fontId="10" fillId="0" borderId="7" xfId="0" applyNumberFormat="1" applyFont="1" applyBorder="1" applyAlignment="1">
      <alignment horizontal="center" vertical="center"/>
    </xf>
    <xf numFmtId="1" fontId="10" fillId="0" borderId="6" xfId="0" applyNumberFormat="1" applyFont="1" applyBorder="1" applyAlignment="1">
      <alignment horizontal="center" vertical="center" wrapText="1"/>
    </xf>
    <xf numFmtId="173" fontId="10" fillId="0" borderId="5" xfId="0" applyNumberFormat="1" applyFont="1" applyBorder="1" applyAlignment="1">
      <alignment horizontal="center" vertical="center"/>
    </xf>
    <xf numFmtId="170" fontId="10" fillId="0" borderId="5" xfId="14" applyNumberFormat="1" applyFont="1" applyBorder="1" applyAlignment="1">
      <alignment horizontal="center" vertical="center"/>
    </xf>
    <xf numFmtId="173" fontId="10" fillId="0" borderId="5" xfId="15" applyNumberFormat="1" applyFont="1" applyBorder="1" applyAlignment="1">
      <alignment horizontal="center" vertical="center" wrapText="1"/>
    </xf>
    <xf numFmtId="173" fontId="10" fillId="3" borderId="34" xfId="15" applyNumberFormat="1" applyFont="1" applyFill="1" applyBorder="1" applyAlignment="1">
      <alignment horizontal="center" vertical="center" wrapText="1"/>
    </xf>
    <xf numFmtId="173" fontId="10" fillId="0" borderId="12" xfId="0" applyNumberFormat="1" applyFont="1" applyBorder="1" applyAlignment="1">
      <alignment horizontal="center" vertical="center"/>
    </xf>
    <xf numFmtId="173" fontId="10" fillId="4" borderId="35"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174" fontId="0" fillId="0" borderId="36" xfId="0" applyNumberFormat="1" applyBorder="1"/>
    <xf numFmtId="174" fontId="0" fillId="0" borderId="37" xfId="0" applyNumberFormat="1" applyBorder="1"/>
    <xf numFmtId="174" fontId="0" fillId="0" borderId="38" xfId="0" applyNumberFormat="1" applyBorder="1"/>
    <xf numFmtId="173" fontId="10" fillId="4" borderId="16" xfId="0" applyNumberFormat="1" applyFont="1" applyFill="1" applyBorder="1" applyAlignment="1">
      <alignment horizontal="center" vertical="center"/>
    </xf>
    <xf numFmtId="173" fontId="10" fillId="4" borderId="39" xfId="0" applyNumberFormat="1" applyFont="1" applyFill="1" applyBorder="1" applyAlignment="1">
      <alignment horizontal="center" vertical="center"/>
    </xf>
    <xf numFmtId="173" fontId="0" fillId="4" borderId="17" xfId="0" applyNumberFormat="1" applyFill="1" applyBorder="1"/>
    <xf numFmtId="173" fontId="0" fillId="4" borderId="40" xfId="0" applyNumberFormat="1" applyFill="1" applyBorder="1"/>
    <xf numFmtId="174" fontId="10" fillId="4" borderId="41" xfId="0" applyNumberFormat="1" applyFont="1" applyFill="1" applyBorder="1"/>
    <xf numFmtId="174" fontId="10" fillId="4" borderId="42" xfId="0" applyNumberFormat="1" applyFont="1" applyFill="1" applyBorder="1"/>
    <xf numFmtId="174" fontId="10" fillId="4" borderId="43" xfId="0" applyNumberFormat="1" applyFont="1" applyFill="1" applyBorder="1"/>
    <xf numFmtId="0" fontId="14" fillId="0" borderId="0" xfId="0" applyFont="1" applyAlignment="1"/>
    <xf numFmtId="0" fontId="15" fillId="0" borderId="2" xfId="0" applyFont="1" applyBorder="1" applyAlignment="1">
      <alignment horizontal="center" wrapText="1"/>
    </xf>
    <xf numFmtId="0" fontId="8" fillId="0" borderId="18" xfId="7" applyFont="1" applyBorder="1" applyAlignment="1">
      <alignment wrapText="1"/>
    </xf>
    <xf numFmtId="0" fontId="7" fillId="0" borderId="18" xfId="7" applyFont="1" applyBorder="1" applyAlignment="1">
      <alignment wrapText="1"/>
    </xf>
    <xf numFmtId="0" fontId="12" fillId="0" borderId="2" xfId="0" applyFont="1" applyBorder="1" applyAlignment="1">
      <alignment wrapText="1"/>
    </xf>
    <xf numFmtId="0" fontId="14" fillId="0" borderId="2" xfId="0" applyFont="1" applyBorder="1" applyAlignment="1">
      <alignment wrapText="1"/>
    </xf>
    <xf numFmtId="0" fontId="15" fillId="0" borderId="2" xfId="0" applyFont="1" applyBorder="1" applyAlignment="1">
      <alignment wrapText="1"/>
    </xf>
    <xf numFmtId="0" fontId="15" fillId="0" borderId="45" xfId="0" applyFont="1" applyBorder="1" applyAlignment="1">
      <alignment horizontal="center" wrapText="1"/>
    </xf>
    <xf numFmtId="170" fontId="15" fillId="0" borderId="45" xfId="10" applyNumberFormat="1" applyFont="1" applyBorder="1" applyAlignment="1">
      <alignment horizontal="center" wrapText="1"/>
    </xf>
    <xf numFmtId="44" fontId="14" fillId="0" borderId="45" xfId="4" applyFont="1" applyBorder="1" applyAlignment="1">
      <alignment horizontal="center" wrapText="1"/>
    </xf>
    <xf numFmtId="44" fontId="14" fillId="0" borderId="1" xfId="4" applyFont="1" applyBorder="1" applyAlignment="1">
      <alignment horizontal="center" wrapText="1"/>
    </xf>
    <xf numFmtId="0" fontId="23" fillId="0" borderId="1" xfId="0" applyFont="1" applyBorder="1" applyAlignment="1">
      <alignment wrapText="1"/>
    </xf>
    <xf numFmtId="0" fontId="0" fillId="0" borderId="1" xfId="0" applyBorder="1"/>
    <xf numFmtId="44" fontId="14" fillId="0" borderId="1" xfId="4" applyFont="1" applyBorder="1" applyAlignment="1">
      <alignment wrapText="1"/>
    </xf>
    <xf numFmtId="172" fontId="14" fillId="0" borderId="1" xfId="4" applyNumberFormat="1" applyFont="1" applyBorder="1" applyAlignment="1">
      <alignment wrapText="1"/>
    </xf>
    <xf numFmtId="0" fontId="14" fillId="0" borderId="46" xfId="0" applyFont="1" applyBorder="1" applyAlignment="1">
      <alignment horizontal="center" wrapText="1"/>
    </xf>
    <xf numFmtId="171" fontId="14" fillId="0" borderId="46" xfId="10" applyNumberFormat="1" applyFont="1" applyBorder="1" applyAlignment="1">
      <alignment horizontal="center" wrapText="1"/>
    </xf>
    <xf numFmtId="44" fontId="14" fillId="0" borderId="46" xfId="4" applyFont="1" applyBorder="1" applyAlignment="1">
      <alignment wrapText="1"/>
    </xf>
    <xf numFmtId="0" fontId="15" fillId="0" borderId="7" xfId="0" applyFont="1" applyBorder="1" applyAlignment="1">
      <alignment horizontal="center" vertical="center" wrapText="1"/>
    </xf>
    <xf numFmtId="0" fontId="20" fillId="0" borderId="0" xfId="0" applyFont="1" applyAlignment="1">
      <alignment wrapText="1"/>
    </xf>
    <xf numFmtId="0" fontId="24" fillId="0" borderId="0" xfId="0" applyFont="1" applyFill="1" applyAlignment="1">
      <alignment wrapText="1"/>
    </xf>
    <xf numFmtId="0" fontId="23" fillId="0" borderId="0" xfId="0" applyFont="1" applyFill="1" applyAlignment="1">
      <alignment wrapText="1"/>
    </xf>
    <xf numFmtId="0" fontId="25" fillId="0" borderId="0" xfId="0" applyFont="1" applyFill="1" applyAlignment="1">
      <alignment wrapText="1"/>
    </xf>
    <xf numFmtId="0" fontId="26" fillId="0" borderId="0" xfId="0" applyFont="1" applyFill="1" applyAlignment="1">
      <alignment wrapText="1"/>
    </xf>
    <xf numFmtId="0" fontId="16" fillId="0" borderId="0" xfId="0" applyFont="1"/>
    <xf numFmtId="0" fontId="16" fillId="0" borderId="0" xfId="0" applyFont="1" applyAlignment="1">
      <alignment wrapText="1"/>
    </xf>
    <xf numFmtId="0" fontId="31" fillId="0" borderId="0" xfId="0" applyFont="1" applyAlignment="1">
      <alignment horizontal="justify" vertical="center"/>
    </xf>
    <xf numFmtId="0" fontId="8" fillId="0" borderId="2" xfId="0" applyFont="1" applyBorder="1" applyAlignment="1">
      <alignment wrapText="1"/>
    </xf>
    <xf numFmtId="0" fontId="7" fillId="0" borderId="1" xfId="0" applyFont="1" applyBorder="1" applyAlignment="1">
      <alignment horizontal="center" wrapText="1"/>
    </xf>
    <xf numFmtId="170" fontId="7" fillId="0" borderId="1" xfId="10" applyNumberFormat="1" applyFont="1" applyBorder="1" applyAlignment="1">
      <alignment horizontal="center" wrapText="1"/>
    </xf>
    <xf numFmtId="44" fontId="7" fillId="0" borderId="1" xfId="4" applyFont="1" applyBorder="1" applyAlignment="1">
      <alignment wrapText="1"/>
    </xf>
    <xf numFmtId="44" fontId="7" fillId="0" borderId="1" xfId="4" applyFont="1" applyBorder="1" applyAlignment="1">
      <alignment horizontal="center" wrapText="1"/>
    </xf>
    <xf numFmtId="0" fontId="2" fillId="0" borderId="2" xfId="0" applyFont="1" applyBorder="1" applyAlignment="1">
      <alignment wrapText="1"/>
    </xf>
    <xf numFmtId="0" fontId="7" fillId="0" borderId="2" xfId="0" applyFont="1" applyBorder="1" applyAlignment="1">
      <alignment wrapText="1"/>
    </xf>
    <xf numFmtId="171" fontId="7" fillId="0" borderId="1" xfId="10" applyNumberFormat="1" applyFont="1" applyBorder="1" applyAlignment="1">
      <alignment horizontal="center" wrapText="1"/>
    </xf>
    <xf numFmtId="0" fontId="8" fillId="0" borderId="0" xfId="0" applyFont="1" applyBorder="1" applyAlignment="1">
      <alignment wrapText="1"/>
    </xf>
    <xf numFmtId="0" fontId="18" fillId="0" borderId="0" xfId="0" applyFont="1" applyAlignment="1">
      <alignment wrapText="1"/>
    </xf>
    <xf numFmtId="0" fontId="2" fillId="0" borderId="0" xfId="0" applyFont="1" applyBorder="1" applyAlignment="1">
      <alignment wrapText="1"/>
    </xf>
    <xf numFmtId="0" fontId="24" fillId="0" borderId="0" xfId="0" applyFont="1" applyAlignment="1">
      <alignment wrapText="1"/>
    </xf>
    <xf numFmtId="0" fontId="7" fillId="0" borderId="1" xfId="10" applyNumberFormat="1" applyFont="1" applyBorder="1" applyAlignment="1">
      <alignment horizontal="center" wrapText="1"/>
    </xf>
    <xf numFmtId="44" fontId="7" fillId="0" borderId="1" xfId="4" applyFont="1" applyFill="1" applyBorder="1" applyAlignment="1">
      <alignment wrapText="1"/>
    </xf>
    <xf numFmtId="44" fontId="7" fillId="0" borderId="1" xfId="4" applyFont="1" applyFill="1" applyBorder="1" applyAlignment="1">
      <alignment horizontal="center" wrapText="1"/>
    </xf>
    <xf numFmtId="0" fontId="8" fillId="0" borderId="18" xfId="0" applyFont="1" applyBorder="1" applyAlignment="1">
      <alignment wrapText="1"/>
    </xf>
    <xf numFmtId="0" fontId="8" fillId="0" borderId="44" xfId="0" applyFont="1" applyBorder="1" applyAlignment="1">
      <alignment wrapText="1"/>
    </xf>
    <xf numFmtId="0" fontId="24" fillId="0" borderId="0" xfId="0" applyFont="1"/>
    <xf numFmtId="0" fontId="7" fillId="0" borderId="0" xfId="0" applyFont="1" applyBorder="1" applyAlignment="1">
      <alignment wrapText="1"/>
    </xf>
    <xf numFmtId="0" fontId="33" fillId="0" borderId="0" xfId="12" applyFont="1" applyAlignment="1">
      <alignment horizontal="left" vertical="center" indent="15"/>
    </xf>
    <xf numFmtId="0" fontId="1" fillId="0" borderId="0" xfId="12"/>
    <xf numFmtId="0" fontId="33" fillId="0" borderId="0" xfId="12" applyFont="1" applyAlignment="1">
      <alignment vertical="center"/>
    </xf>
    <xf numFmtId="0" fontId="34" fillId="0" borderId="0" xfId="12" applyFont="1" applyAlignment="1">
      <alignment horizontal="center" vertical="center"/>
    </xf>
    <xf numFmtId="0" fontId="35" fillId="0" borderId="0" xfId="12" applyFont="1" applyAlignment="1">
      <alignment horizontal="center"/>
    </xf>
    <xf numFmtId="0" fontId="35" fillId="0" borderId="0" xfId="12" applyFont="1" applyAlignment="1">
      <alignment horizontal="center" vertical="center"/>
    </xf>
    <xf numFmtId="0" fontId="38" fillId="0" borderId="0" xfId="12" applyFont="1" applyAlignment="1">
      <alignment horizontal="center" vertical="center"/>
    </xf>
    <xf numFmtId="0" fontId="1" fillId="0" borderId="0" xfId="12" applyAlignment="1">
      <alignment horizontal="center" vertical="center"/>
    </xf>
    <xf numFmtId="0" fontId="38" fillId="0" borderId="0" xfId="12" applyFont="1" applyAlignment="1">
      <alignment vertical="center"/>
    </xf>
    <xf numFmtId="0" fontId="39" fillId="0" borderId="0" xfId="12" applyFont="1" applyAlignment="1">
      <alignment horizontal="center" vertical="center" wrapText="1"/>
    </xf>
    <xf numFmtId="0" fontId="40" fillId="0" borderId="0" xfId="12" applyFont="1" applyAlignment="1">
      <alignment vertical="center"/>
    </xf>
    <xf numFmtId="0" fontId="41" fillId="0" borderId="0" xfId="12" applyFont="1" applyAlignment="1">
      <alignment vertical="center"/>
    </xf>
    <xf numFmtId="0" fontId="42" fillId="0" borderId="0" xfId="12" applyFont="1" applyAlignment="1">
      <alignment horizontal="left" vertical="center"/>
    </xf>
    <xf numFmtId="0" fontId="43" fillId="0" borderId="0" xfId="12" applyFont="1"/>
    <xf numFmtId="0" fontId="44" fillId="0" borderId="0" xfId="12" applyFont="1" applyAlignment="1">
      <alignment vertical="center"/>
    </xf>
    <xf numFmtId="0" fontId="9" fillId="0" borderId="0" xfId="20"/>
    <xf numFmtId="0" fontId="9" fillId="0" borderId="0" xfId="20" applyAlignment="1">
      <alignment vertical="center"/>
    </xf>
    <xf numFmtId="0" fontId="10" fillId="0" borderId="0" xfId="20" applyFont="1" applyAlignment="1">
      <alignment horizontal="center" wrapText="1"/>
    </xf>
    <xf numFmtId="0" fontId="47" fillId="0" borderId="0" xfId="20" applyFont="1"/>
    <xf numFmtId="0" fontId="46" fillId="0" borderId="0" xfId="20" applyFont="1"/>
    <xf numFmtId="0" fontId="48" fillId="0" borderId="0" xfId="20" applyFont="1"/>
    <xf numFmtId="0" fontId="49" fillId="0" borderId="0" xfId="20" applyFont="1"/>
    <xf numFmtId="0" fontId="50" fillId="0" borderId="0" xfId="20" applyFont="1"/>
    <xf numFmtId="0" fontId="47" fillId="0" borderId="0" xfId="20" applyFont="1" applyAlignment="1">
      <alignment horizontal="left"/>
    </xf>
    <xf numFmtId="0" fontId="9" fillId="0" borderId="0" xfId="20" applyAlignment="1">
      <alignment wrapText="1"/>
    </xf>
    <xf numFmtId="0" fontId="50" fillId="0" borderId="0" xfId="20" applyFont="1" applyAlignment="1">
      <alignment horizontal="left"/>
    </xf>
    <xf numFmtId="0" fontId="2" fillId="0" borderId="0" xfId="11" applyFont="1" applyAlignment="1">
      <alignment horizontal="center" vertical="center"/>
    </xf>
    <xf numFmtId="0" fontId="3" fillId="0" borderId="0" xfId="12" applyFont="1" applyAlignment="1">
      <alignment horizontal="center"/>
    </xf>
    <xf numFmtId="0" fontId="1" fillId="0" borderId="0" xfId="11"/>
    <xf numFmtId="0" fontId="24" fillId="0" borderId="0" xfId="11" applyFont="1" applyAlignment="1">
      <alignment horizontal="center" vertical="top"/>
    </xf>
    <xf numFmtId="0" fontId="5" fillId="0" borderId="0" xfId="11" applyFont="1" applyAlignment="1">
      <alignment horizontal="justify" vertical="top"/>
    </xf>
    <xf numFmtId="0" fontId="24" fillId="0" borderId="0" xfId="11" applyFont="1" applyAlignment="1">
      <alignment horizontal="justify" vertical="top"/>
    </xf>
    <xf numFmtId="0" fontId="51" fillId="0" borderId="0" xfId="11" applyFont="1" applyAlignment="1">
      <alignment horizontal="justify" vertical="center"/>
    </xf>
    <xf numFmtId="0" fontId="1" fillId="0" borderId="0" xfId="11" applyAlignment="1">
      <alignment horizontal="justify" vertical="top"/>
    </xf>
    <xf numFmtId="0" fontId="7" fillId="0" borderId="0" xfId="11" applyFont="1" applyAlignment="1">
      <alignment horizontal="justify" vertical="top"/>
    </xf>
    <xf numFmtId="0" fontId="6" fillId="0" borderId="0" xfId="11" applyFont="1" applyAlignment="1">
      <alignment horizontal="left" vertical="top" wrapText="1"/>
    </xf>
    <xf numFmtId="0" fontId="52" fillId="0" borderId="0" xfId="11" applyFont="1" applyAlignment="1">
      <alignment horizontal="justify" vertical="top"/>
    </xf>
    <xf numFmtId="0" fontId="53" fillId="0" borderId="0" xfId="11" applyFont="1" applyAlignment="1">
      <alignment horizontal="justify" vertical="center"/>
    </xf>
    <xf numFmtId="0" fontId="18" fillId="0" borderId="0" xfId="20" applyFont="1" applyAlignment="1">
      <alignment horizontal="justify" vertical="center" wrapText="1"/>
    </xf>
    <xf numFmtId="0" fontId="18" fillId="0" borderId="0" xfId="11" applyFont="1" applyAlignment="1">
      <alignment horizontal="justify" vertical="top"/>
    </xf>
    <xf numFmtId="0" fontId="24" fillId="0" borderId="0" xfId="11" applyFont="1" applyAlignment="1">
      <alignment horizontal="left" vertical="top"/>
    </xf>
    <xf numFmtId="0" fontId="4" fillId="0" borderId="0" xfId="11" applyFont="1" applyAlignment="1">
      <alignment horizontal="justify" vertical="top"/>
    </xf>
    <xf numFmtId="0" fontId="4" fillId="0" borderId="0" xfId="11" applyFont="1" applyAlignment="1">
      <alignment horizontal="center" vertical="top"/>
    </xf>
    <xf numFmtId="0" fontId="18" fillId="0" borderId="0" xfId="11" applyFont="1" applyAlignment="1">
      <alignment vertical="top"/>
    </xf>
    <xf numFmtId="0" fontId="18" fillId="0" borderId="0" xfId="11" applyFont="1" applyAlignment="1">
      <alignment horizontal="left" vertical="top"/>
    </xf>
    <xf numFmtId="0" fontId="18" fillId="0" borderId="0" xfId="11" applyFont="1" applyAlignment="1">
      <alignment vertical="top" wrapText="1"/>
    </xf>
    <xf numFmtId="0" fontId="18" fillId="0" borderId="0" xfId="11" applyFont="1" applyAlignment="1">
      <alignment horizontal="left" vertical="top" wrapText="1"/>
    </xf>
    <xf numFmtId="0" fontId="51" fillId="0" borderId="0" xfId="11" applyFont="1" applyAlignment="1">
      <alignment vertical="center"/>
    </xf>
    <xf numFmtId="0" fontId="24" fillId="0" borderId="0" xfId="11" applyFont="1" applyAlignment="1">
      <alignment vertical="top"/>
    </xf>
    <xf numFmtId="0" fontId="4" fillId="0" borderId="0" xfId="11" applyFont="1" applyAlignment="1">
      <alignment vertical="top"/>
    </xf>
    <xf numFmtId="0" fontId="1" fillId="0" borderId="0" xfId="11" applyAlignment="1">
      <alignment vertical="top"/>
    </xf>
    <xf numFmtId="0" fontId="49" fillId="0" borderId="0" xfId="0" applyFont="1" applyAlignment="1">
      <alignment horizontal="center" vertical="center"/>
    </xf>
    <xf numFmtId="0" fontId="48" fillId="0" borderId="0" xfId="0" applyFont="1" applyAlignment="1">
      <alignment horizontal="left" vertical="center"/>
    </xf>
    <xf numFmtId="0" fontId="55" fillId="0" borderId="0" xfId="0" applyFont="1" applyAlignment="1">
      <alignment horizontal="center" vertical="center"/>
    </xf>
    <xf numFmtId="0" fontId="56" fillId="0" borderId="0" xfId="0" applyFont="1" applyAlignment="1">
      <alignment vertical="center"/>
    </xf>
    <xf numFmtId="0" fontId="55" fillId="0" borderId="0" xfId="0" applyFont="1" applyAlignment="1">
      <alignment horizontal="left" vertical="center"/>
    </xf>
    <xf numFmtId="0" fontId="56" fillId="0" borderId="0" xfId="0" applyFont="1" applyAlignment="1">
      <alignment horizontal="center" vertical="center"/>
    </xf>
    <xf numFmtId="0" fontId="55" fillId="0" borderId="0" xfId="0" applyFont="1" applyAlignment="1">
      <alignment vertical="center"/>
    </xf>
    <xf numFmtId="0" fontId="59" fillId="0" borderId="16" xfId="0" applyFont="1" applyBorder="1" applyAlignment="1">
      <alignment horizontal="center" vertical="center"/>
    </xf>
    <xf numFmtId="0" fontId="55" fillId="0" borderId="8" xfId="0" applyFont="1" applyBorder="1" applyAlignment="1">
      <alignment horizontal="center" vertical="center"/>
    </xf>
    <xf numFmtId="0" fontId="59" fillId="0" borderId="7" xfId="0" applyFont="1" applyBorder="1" applyAlignment="1">
      <alignment horizontal="center" vertical="center"/>
    </xf>
    <xf numFmtId="0" fontId="59" fillId="0" borderId="0" xfId="0" applyFont="1" applyAlignment="1">
      <alignment horizontal="center" vertical="center"/>
    </xf>
    <xf numFmtId="0" fontId="56" fillId="0" borderId="17" xfId="0" applyFont="1" applyBorder="1" applyAlignment="1">
      <alignment horizontal="center" vertical="center"/>
    </xf>
    <xf numFmtId="0" fontId="55" fillId="0" borderId="2" xfId="0" applyFont="1" applyBorder="1" applyAlignment="1">
      <alignment vertical="center"/>
    </xf>
    <xf numFmtId="0" fontId="56" fillId="0" borderId="47" xfId="0" applyFont="1" applyBorder="1" applyAlignment="1">
      <alignment horizontal="center" vertical="center"/>
    </xf>
    <xf numFmtId="0" fontId="49" fillId="0" borderId="2" xfId="0" applyFont="1" applyBorder="1" applyAlignment="1">
      <alignment vertical="center"/>
    </xf>
    <xf numFmtId="44" fontId="56" fillId="0" borderId="9" xfId="0" applyNumberFormat="1" applyFont="1" applyBorder="1" applyAlignment="1">
      <alignment horizontal="left" vertical="center"/>
    </xf>
    <xf numFmtId="0" fontId="56" fillId="0" borderId="9" xfId="0" applyFont="1" applyBorder="1" applyAlignment="1">
      <alignment horizontal="center" vertical="center"/>
    </xf>
    <xf numFmtId="44" fontId="56" fillId="0" borderId="0" xfId="0" applyNumberFormat="1" applyFont="1" applyAlignment="1">
      <alignment vertical="center"/>
    </xf>
    <xf numFmtId="0" fontId="56" fillId="0" borderId="9" xfId="0" applyFont="1" applyBorder="1" applyAlignment="1">
      <alignment horizontal="left" vertical="center"/>
    </xf>
    <xf numFmtId="0" fontId="49" fillId="0" borderId="2" xfId="0" applyFont="1" applyBorder="1" applyAlignment="1">
      <alignment vertical="center" wrapText="1"/>
    </xf>
    <xf numFmtId="0" fontId="55" fillId="0" borderId="2" xfId="0" applyFont="1" applyBorder="1" applyAlignment="1">
      <alignment vertical="center" wrapText="1"/>
    </xf>
    <xf numFmtId="44" fontId="59" fillId="0" borderId="9" xfId="0" applyNumberFormat="1" applyFont="1" applyBorder="1" applyAlignment="1">
      <alignment horizontal="left" vertical="center"/>
    </xf>
    <xf numFmtId="0" fontId="46" fillId="0" borderId="2" xfId="0" applyFont="1" applyBorder="1" applyAlignment="1">
      <alignment vertical="center" wrapText="1"/>
    </xf>
    <xf numFmtId="0" fontId="56" fillId="0" borderId="48" xfId="0" applyFont="1" applyBorder="1" applyAlignment="1">
      <alignment horizontal="left" vertical="center"/>
    </xf>
    <xf numFmtId="0" fontId="60" fillId="0" borderId="16" xfId="0" applyFont="1" applyBorder="1" applyAlignment="1">
      <alignment horizontal="center" vertical="center"/>
    </xf>
    <xf numFmtId="0" fontId="57" fillId="0" borderId="8" xfId="0" applyFont="1" applyBorder="1" applyAlignment="1">
      <alignment vertical="center" wrapText="1"/>
    </xf>
    <xf numFmtId="44" fontId="60" fillId="0" borderId="7" xfId="0" applyNumberFormat="1" applyFont="1" applyBorder="1" applyAlignment="1">
      <alignment horizontal="left" vertical="center"/>
    </xf>
    <xf numFmtId="0" fontId="56" fillId="0" borderId="16" xfId="0" applyFont="1" applyBorder="1" applyAlignment="1">
      <alignment horizontal="center" vertical="center"/>
    </xf>
    <xf numFmtId="0" fontId="56" fillId="0" borderId="12" xfId="0" applyFont="1" applyBorder="1" applyAlignment="1">
      <alignment vertical="center" wrapText="1"/>
    </xf>
    <xf numFmtId="0" fontId="56" fillId="0" borderId="7" xfId="0" applyFont="1" applyBorder="1" applyAlignment="1">
      <alignment horizontal="center" vertical="center"/>
    </xf>
    <xf numFmtId="0" fontId="56" fillId="0" borderId="22" xfId="0" applyFont="1" applyBorder="1" applyAlignment="1">
      <alignment horizontal="center" vertical="center"/>
    </xf>
    <xf numFmtId="0" fontId="56" fillId="0" borderId="0" xfId="0" applyFont="1" applyAlignment="1">
      <alignment vertical="center" wrapText="1"/>
    </xf>
    <xf numFmtId="0" fontId="61" fillId="0" borderId="0" xfId="0" applyFont="1" applyAlignment="1">
      <alignment vertical="center" wrapText="1"/>
    </xf>
    <xf numFmtId="0" fontId="62" fillId="0" borderId="0" xfId="0" applyFont="1" applyAlignment="1">
      <alignment horizontal="center" vertical="center"/>
    </xf>
    <xf numFmtId="0" fontId="62" fillId="0" borderId="0" xfId="0" applyFont="1" applyAlignment="1">
      <alignment vertical="center" wrapText="1"/>
    </xf>
    <xf numFmtId="0" fontId="62" fillId="0" borderId="0" xfId="0" applyFont="1" applyAlignment="1">
      <alignment vertical="center"/>
    </xf>
    <xf numFmtId="0" fontId="63" fillId="0" borderId="0" xfId="0" applyFont="1" applyAlignment="1">
      <alignment vertical="center" wrapText="1"/>
    </xf>
    <xf numFmtId="0" fontId="49" fillId="0" borderId="0" xfId="0" applyFont="1" applyAlignment="1">
      <alignment vertical="center"/>
    </xf>
    <xf numFmtId="0" fontId="46" fillId="0" borderId="0" xfId="0" applyFont="1" applyAlignment="1">
      <alignment vertical="center" wrapText="1"/>
    </xf>
    <xf numFmtId="0" fontId="49" fillId="0" borderId="0" xfId="0" applyFont="1" applyAlignment="1">
      <alignment vertical="center" wrapText="1"/>
    </xf>
    <xf numFmtId="0" fontId="46" fillId="0" borderId="0" xfId="0" applyFont="1" applyAlignment="1">
      <alignment vertical="center"/>
    </xf>
    <xf numFmtId="0" fontId="64" fillId="0" borderId="0" xfId="0" applyFont="1" applyAlignment="1">
      <alignment vertical="center" wrapText="1"/>
    </xf>
    <xf numFmtId="0" fontId="65" fillId="0" borderId="0" xfId="0" applyFont="1" applyAlignment="1">
      <alignment vertical="center" wrapText="1"/>
    </xf>
    <xf numFmtId="0" fontId="59" fillId="0" borderId="0" xfId="0" applyFont="1" applyAlignment="1">
      <alignment vertical="center" wrapText="1"/>
    </xf>
    <xf numFmtId="0" fontId="57" fillId="0" borderId="0" xfId="0" applyFont="1" applyAlignment="1">
      <alignment vertical="center"/>
    </xf>
    <xf numFmtId="0" fontId="66" fillId="0" borderId="0" xfId="0" applyFont="1" applyAlignment="1">
      <alignment vertical="center" wrapText="1"/>
    </xf>
    <xf numFmtId="0" fontId="55" fillId="0" borderId="0" xfId="0" applyFont="1" applyAlignment="1">
      <alignment vertical="center" wrapText="1"/>
    </xf>
    <xf numFmtId="0" fontId="59" fillId="0" borderId="0" xfId="0" applyFont="1" applyAlignment="1">
      <alignment vertical="center"/>
    </xf>
    <xf numFmtId="0" fontId="62" fillId="2" borderId="0" xfId="0" applyFont="1" applyFill="1" applyAlignment="1">
      <alignment vertical="center"/>
    </xf>
    <xf numFmtId="0" fontId="58" fillId="0" borderId="0" xfId="0" applyFont="1" applyAlignment="1">
      <alignment vertical="center"/>
    </xf>
    <xf numFmtId="0" fontId="66" fillId="0" borderId="0" xfId="0" applyFont="1" applyAlignment="1">
      <alignment vertical="center"/>
    </xf>
    <xf numFmtId="0" fontId="63" fillId="0" borderId="0" xfId="0" applyFont="1" applyAlignment="1">
      <alignment vertical="center"/>
    </xf>
    <xf numFmtId="0" fontId="63" fillId="0" borderId="0" xfId="0" applyFont="1" applyAlignment="1">
      <alignment horizontal="center" vertical="center"/>
    </xf>
    <xf numFmtId="0" fontId="2" fillId="0" borderId="0" xfId="11" applyFont="1" applyAlignment="1">
      <alignment horizontal="center" vertical="center" wrapText="1"/>
    </xf>
    <xf numFmtId="44" fontId="15" fillId="0" borderId="7" xfId="4" applyFont="1" applyBorder="1" applyAlignment="1">
      <alignment vertical="center" wrapText="1"/>
    </xf>
    <xf numFmtId="0" fontId="16" fillId="0" borderId="2" xfId="0" applyFont="1" applyBorder="1" applyAlignment="1">
      <alignment wrapText="1"/>
    </xf>
    <xf numFmtId="0" fontId="42" fillId="0" borderId="0" xfId="12" applyFont="1" applyAlignment="1">
      <alignment horizontal="left" vertical="center"/>
    </xf>
    <xf numFmtId="0" fontId="36" fillId="0" borderId="0" xfId="12" applyFont="1" applyAlignment="1">
      <alignment horizontal="center"/>
    </xf>
    <xf numFmtId="0" fontId="37" fillId="0" borderId="0" xfId="12" applyFont="1" applyAlignment="1">
      <alignment horizontal="center"/>
    </xf>
    <xf numFmtId="0" fontId="39" fillId="0" borderId="0" xfId="12" applyFont="1" applyAlignment="1">
      <alignment horizontal="center" vertical="center" wrapText="1"/>
    </xf>
    <xf numFmtId="0" fontId="45" fillId="0" borderId="0" xfId="20" applyFont="1" applyAlignment="1">
      <alignment horizontal="center" vertical="center"/>
    </xf>
    <xf numFmtId="0" fontId="29" fillId="0" borderId="0" xfId="20" applyFont="1" applyAlignment="1">
      <alignment horizontal="center" vertical="center" wrapText="1"/>
    </xf>
    <xf numFmtId="0" fontId="46" fillId="0" borderId="0" xfId="20" applyFont="1" applyAlignment="1">
      <alignment horizontal="center"/>
    </xf>
    <xf numFmtId="0" fontId="54" fillId="0" borderId="0" xfId="20" applyFont="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22" xfId="0" applyFont="1" applyBorder="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xf>
    <xf numFmtId="0" fontId="14" fillId="0" borderId="1" xfId="10" applyNumberFormat="1" applyFont="1" applyBorder="1" applyAlignment="1">
      <alignment horizontal="center" wrapText="1"/>
    </xf>
    <xf numFmtId="0" fontId="2" fillId="0" borderId="0" xfId="7" applyFont="1" applyAlignment="1">
      <alignment wrapText="1"/>
    </xf>
    <xf numFmtId="44" fontId="15" fillId="0" borderId="1" xfId="4" applyFont="1" applyBorder="1" applyAlignment="1">
      <alignment horizontal="center" wrapText="1"/>
    </xf>
    <xf numFmtId="171" fontId="15" fillId="0" borderId="1" xfId="10" applyNumberFormat="1" applyFont="1" applyBorder="1" applyAlignment="1">
      <alignment horizontal="center" wrapText="1"/>
    </xf>
    <xf numFmtId="44" fontId="15" fillId="0" borderId="1" xfId="4" applyFont="1" applyBorder="1" applyAlignment="1">
      <alignment wrapText="1"/>
    </xf>
  </cellXfs>
  <cellStyles count="21">
    <cellStyle name="Comma" xfId="14" builtinId="3"/>
    <cellStyle name="Comma 2" xfId="6" xr:uid="{00000000-0005-0000-0000-000000000000}"/>
    <cellStyle name="Comma 3" xfId="9" xr:uid="{00000000-0005-0000-0000-000001000000}"/>
    <cellStyle name="Comma 4" xfId="10" xr:uid="{00000000-0005-0000-0000-000002000000}"/>
    <cellStyle name="Comma 7" xfId="8" xr:uid="{00000000-0005-0000-0000-000003000000}"/>
    <cellStyle name="Currency" xfId="15" builtinId="4"/>
    <cellStyle name="Currency 2" xfId="3" xr:uid="{00000000-0005-0000-0000-000004000000}"/>
    <cellStyle name="Currency 3" xfId="4" xr:uid="{00000000-0005-0000-0000-000005000000}"/>
    <cellStyle name="Hyperlink 2" xfId="17" xr:uid="{E1D03F29-2112-4D42-A958-74F71039CCD8}"/>
    <cellStyle name="Hyperlink 3" xfId="16" xr:uid="{F58D42BA-E2CA-470E-B27C-61B13AD0ACC9}"/>
    <cellStyle name="Normal" xfId="0" builtinId="0"/>
    <cellStyle name="Normal 2" xfId="5" xr:uid="{00000000-0005-0000-0000-000007000000}"/>
    <cellStyle name="Normal 2 2" xfId="1" xr:uid="{00000000-0005-0000-0000-000008000000}"/>
    <cellStyle name="Normal 2 2 5" xfId="12" xr:uid="{AC8B9986-2FE3-47B3-BA1C-71895EB5C347}"/>
    <cellStyle name="Normal 3" xfId="2" xr:uid="{00000000-0005-0000-0000-000009000000}"/>
    <cellStyle name="Normal 3 2" xfId="11" xr:uid="{9F412C56-816D-4A8B-A8F9-D3CCE954ECBB}"/>
    <cellStyle name="Normal 4" xfId="7" xr:uid="{00000000-0005-0000-0000-00000A000000}"/>
    <cellStyle name="Normal 5 2" xfId="13" xr:uid="{AA8B2EE9-EA04-4F2A-ADDC-83CBDD7E9687}"/>
    <cellStyle name="Normal 6" xfId="20" xr:uid="{CE0076E9-22CA-4F19-96EA-7216A40584E1}"/>
    <cellStyle name="Percent 2" xfId="19" xr:uid="{D66B9D5E-043A-478D-88F8-D3C875A058B7}"/>
    <cellStyle name="Percent 3" xfId="18" xr:uid="{0AD9D8AF-3E2D-43F2-91F7-60C240ED9B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microsoft.com/office/2017/06/relationships/rdRichValueTypes" Target="richData/rdRichValueTyp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299357</xdr:colOff>
      <xdr:row>0</xdr:row>
      <xdr:rowOff>31297</xdr:rowOff>
    </xdr:from>
    <xdr:to>
      <xdr:col>8</xdr:col>
      <xdr:colOff>996043</xdr:colOff>
      <xdr:row>3</xdr:row>
      <xdr:rowOff>99785</xdr:rowOff>
    </xdr:to>
    <xdr:sp macro="" textlink="">
      <xdr:nvSpPr>
        <xdr:cNvPr id="2" name="Text Box 3" descr="Text Box:DISTRIBUTION&#10;ENGINEERING&#10;&#10;&#10;">
          <a:extLst>
            <a:ext uri="{FF2B5EF4-FFF2-40B4-BE49-F238E27FC236}">
              <a16:creationId xmlns:a16="http://schemas.microsoft.com/office/drawing/2014/main" id="{BC4A74B5-FA75-4390-B0AB-5BAF18B4A5A1}"/>
            </a:ext>
          </a:extLst>
        </xdr:cNvPr>
        <xdr:cNvSpPr txBox="1">
          <a:spLocks noChangeArrowheads="1"/>
        </xdr:cNvSpPr>
      </xdr:nvSpPr>
      <xdr:spPr bwMode="auto">
        <a:xfrm>
          <a:off x="4871357" y="31297"/>
          <a:ext cx="1839686" cy="554263"/>
        </a:xfrm>
        <a:prstGeom prst="rect">
          <a:avLst/>
        </a:prstGeom>
        <a:solidFill>
          <a:schemeClr val="tx2">
            <a:lumMod val="60000"/>
            <a:lumOff val="40000"/>
          </a:schemeClr>
        </a:solidFill>
        <a:ln>
          <a:noFill/>
        </a:ln>
      </xdr:spPr>
      <xdr:txBody>
        <a:bodyPr vertOverflow="clip" wrap="square" lIns="91440" tIns="45720" rIns="91440" bIns="45720" anchor="t" upright="1"/>
        <a:lstStyle/>
        <a:p>
          <a:pPr algn="l" rtl="0">
            <a:lnSpc>
              <a:spcPts val="1800"/>
            </a:lnSpc>
            <a:defRPr sz="1000"/>
          </a:pPr>
          <a:r>
            <a:rPr lang="en-US" sz="2000" b="1" i="0" u="none" strike="noStrike" baseline="0">
              <a:solidFill>
                <a:srgbClr val="000000"/>
              </a:solidFill>
              <a:latin typeface="Arial"/>
              <a:cs typeface="Arial"/>
            </a:rPr>
            <a:t>Camden Power Station</a:t>
          </a:r>
          <a:endParaRPr lang="en-US" sz="1000" b="1" i="0" u="none" strike="noStrike" baseline="0">
            <a:solidFill>
              <a:srgbClr val="000000"/>
            </a:solidFill>
            <a:latin typeface="Times New Roman"/>
            <a:cs typeface="Times New Roman"/>
          </a:endParaRPr>
        </a:p>
        <a:p>
          <a:pPr algn="l" rtl="0">
            <a:lnSpc>
              <a:spcPts val="1500"/>
            </a:lnSpc>
            <a:defRPr sz="1000"/>
          </a:pPr>
          <a:r>
            <a:rPr lang="en-US" sz="1600" b="1" i="0" u="none" strike="noStrike" baseline="0">
              <a:solidFill>
                <a:srgbClr val="000000"/>
              </a:solidFill>
              <a:latin typeface="Times New Roman"/>
              <a:cs typeface="Times New Roman"/>
            </a:rPr>
            <a:t> </a:t>
          </a:r>
          <a:endParaRPr lang="en-US" sz="1000" b="0" i="0" u="none" strike="noStrike" baseline="0">
            <a:solidFill>
              <a:srgbClr val="000000"/>
            </a:solidFill>
            <a:latin typeface="Times New Roman"/>
            <a:cs typeface="Times New Roman"/>
          </a:endParaRPr>
        </a:p>
        <a:p>
          <a:pPr algn="l" rtl="0">
            <a:lnSpc>
              <a:spcPts val="1000"/>
            </a:lnSpc>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47626</xdr:colOff>
      <xdr:row>0</xdr:row>
      <xdr:rowOff>107950</xdr:rowOff>
    </xdr:from>
    <xdr:to>
      <xdr:col>3</xdr:col>
      <xdr:colOff>263073</xdr:colOff>
      <xdr:row>3</xdr:row>
      <xdr:rowOff>127000</xdr:rowOff>
    </xdr:to>
    <xdr:pic>
      <xdr:nvPicPr>
        <xdr:cNvPr id="3" name="Picture 2" descr="Eskomlogo 2002 Black">
          <a:extLst>
            <a:ext uri="{FF2B5EF4-FFF2-40B4-BE49-F238E27FC236}">
              <a16:creationId xmlns:a16="http://schemas.microsoft.com/office/drawing/2014/main" id="{94555CFA-C8C0-4C8B-AEA4-A1859C0E4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107950"/>
          <a:ext cx="2196647"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300-720%20HCS%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erlyn\ACERDATA%20(D)\DATA\Majuba\Stacker%20Evaluation\Krupp\QS%20Inf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My%20Documents\PROJEKTE\ATENDERS\VRYHEID\PROJEKTE\ATENDERS\MASTERS\BILL.WQ1"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Users/Site%202/AppData/Local/Microsoft/Windows/Temporary%20Internet%20Files/Content.IE5/P1V95OJH/Users/Durapi/AppData/Local/Temp/Rar$DIa0.868/P31_LV%20Switchgear_CCFS_12053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My%20Documents\PORTS\Ports%20of%20Entry\JEPPE'S%20REEF\Jeppe's%20Reef%20Doc\07_SOQ.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dayalan.naicker.NPA\Local%20Settings\Temporary%20Internet%20Files\OLK80E\summary\oops%20costing%20gon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LS\CAO\G133\CONTAIN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Analysis%20Breakdown\Hitachi%20Price%20schedules\20070119%20Hitachi-Turb%20Activity%20Schedules(3unit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Site%202/AppData/Local/Microsoft/Windows/Temporary%20Internet%20Files/Content.IE5/P1V95OJH/Analysis%20Breakdown/Hitachi%20Price%20schedules/20070119%20Hitachi-Turb%20Activity%20Schedules(3unit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Market%20Analysis%20-%20Service%20Water%20Lin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Vote%20Revision\Votrev99\Vote'96\Vote'96%20new%20files\96cons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Site%202/AppData/Local/Microsoft/Windows/Temporary%20Internet%20Files/Content.IE5/P1V95OJH/Data/Vote%20Revision/Votrev99/Vote'96/Vote'96%20new%20files/96con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R%20(Marietjie)\Gerrit%20Jansen%20Training\A%20PERWAY%20TRACK%20INGENEERING%20WORKS%20TRAINING%20REPORT%202014-2015%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ite%202\AppData\Local\Microsoft\Windows\Temporary%20Internet%20Files\Content.IE5\P1V95OJH\Data\Finman\WUC\REP99\Votf08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Site%202/AppData/Local/Microsoft/Windows/Temporary%20Internet%20Files/Content.IE5/P1V95OJH/Data/Finman/WUC/REP99/Votf08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rlyn-1\C\DATA\Works\PS%20-%20Grootvlei%20CED\C&amp;I\Prices\BOQ%20Schedule%20B%20and%20Schedule%20A_REVISION%20REV%2000%20Accept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My%20Documents\PORTS\Ports%20of%20Entry\JEPPE'S%20REEF\Jeppe's%20Reef%20Doc\07_SO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Progress Tables"/>
      <sheetName val="Progress Curve"/>
      <sheetName val="Net Cash Table"/>
      <sheetName val="Cash Out Table"/>
      <sheetName val="E_PS5"/>
      <sheetName val="E_PS51"/>
      <sheetName val="AT COMPLETION"/>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 Unit 1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efreshError="1"/>
      <sheetData sheetId="23" refreshError="1"/>
      <sheetData sheetId="24" refreshError="1"/>
      <sheetData sheetId="25" refreshError="1">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efreshError="1">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efreshError="1">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efreshError="1">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efreshError="1">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efreshError="1">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efreshError="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efreshError="1">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efreshError="1">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efreshError="1">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IM Project n"/>
      <sheetName val="Detail"/>
      <sheetName val="Cost Report-B&amp;V Det"/>
      <sheetName val="Unit 1"/>
      <sheetName val="Unit 5"/>
      <sheetName val="Unit 6"/>
      <sheetName val="Common Plant"/>
      <sheetName val="Unit 2"/>
      <sheetName val="Unit 3"/>
      <sheetName val="Unit 4"/>
      <sheetName val="QS Info"/>
      <sheetName val="SUMMARY"/>
      <sheetName val="GPP_Inp"/>
      <sheetName val="Index"/>
      <sheetName val="&lt;---CInp"/>
      <sheetName val="CInp---&gt;"/>
      <sheetName val="Tech_Inp"/>
      <sheetName val="Cost Report"/>
      <sheetName val="Cost_Report-B&amp;V_Det"/>
      <sheetName val="Cost_Repor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____CInp"/>
      <sheetName val="CInp____"/>
      <sheetName val="U6"/>
      <sheetName val="HR _ RESOURCING INPUT"/>
      <sheetName val="Claims List"/>
      <sheetName val="VALIDATION LIST DATA"/>
      <sheetName val="MySheet"/>
      <sheetName val="Definition1"/>
      <sheetName val="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L"/>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DCFBudget"/>
      <sheetName val="Forecast"/>
      <sheetName val="Check"/>
      <sheetName val="Instructions"/>
      <sheetName val="Admin"/>
    </sheetNames>
    <sheetDataSet>
      <sheetData sheetId="0" refreshError="1"/>
      <sheetData sheetId="1" refreshError="1"/>
      <sheetData sheetId="2"/>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MAR07-10APRIL07"/>
      <sheetName val="11FEB07-10MAR07"/>
      <sheetName val="11JAN07-10FEB 07"/>
      <sheetName val="11 DEC05-10 JAN06"/>
      <sheetName val="11JAN -10 FEB 06"/>
      <sheetName val="11FEB-10MAR 06"/>
      <sheetName val="11MAR-10APR"/>
      <sheetName val="11 april-10 may"/>
      <sheetName val="11may-10june"/>
      <sheetName val="11june-10july"/>
      <sheetName val="11july-10aug"/>
      <sheetName val="11 AUG- 10 SEPT."/>
      <sheetName val="11SEP-10 OCT "/>
      <sheetName val="11 OCTOBER-10 NOV"/>
      <sheetName val="11NOV-10DEC"/>
      <sheetName val="11DEC06-10JAN0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uter"/>
      <sheetName val="Manual"/>
      <sheetName val="SUMMARY"/>
      <sheetName val="SUMM-DISC"/>
    </sheetNames>
    <sheetDataSet>
      <sheetData sheetId="0" refreshError="1">
        <row r="6">
          <cell r="E6" t="str">
            <v>Voucher No.</v>
          </cell>
        </row>
        <row r="9">
          <cell r="C9" t="str">
            <v xml:space="preserve">Payable to:     </v>
          </cell>
          <cell r="D9" t="str">
            <v>CONPALE  C.C.</v>
          </cell>
        </row>
        <row r="10">
          <cell r="D10" t="str">
            <v>P.O. BOX  41165</v>
          </cell>
        </row>
        <row r="11">
          <cell r="D11" t="str">
            <v>ROSBURGH  4072</v>
          </cell>
        </row>
        <row r="14">
          <cell r="F14" t="str">
            <v>R/c</v>
          </cell>
        </row>
        <row r="16">
          <cell r="F16">
            <v>45546</v>
          </cell>
        </row>
        <row r="17">
          <cell r="F17" t="str">
            <v xml:space="preserve"> </v>
          </cell>
        </row>
        <row r="18">
          <cell r="F18" t="str">
            <v xml:space="preserve"> </v>
          </cell>
        </row>
        <row r="19">
          <cell r="F19" t="str">
            <v xml:space="preserve"> </v>
          </cell>
        </row>
        <row r="20">
          <cell r="F20" t="str">
            <v xml:space="preserve"> </v>
          </cell>
        </row>
        <row r="25">
          <cell r="F25">
            <v>6376.44</v>
          </cell>
        </row>
        <row r="26">
          <cell r="F26">
            <v>51922.44</v>
          </cell>
        </row>
        <row r="28">
          <cell r="D28" t="str">
            <v>KD  774</v>
          </cell>
        </row>
        <row r="29">
          <cell r="D29" t="str">
            <v>P  94</v>
          </cell>
        </row>
        <row r="30">
          <cell r="E30" t="str">
            <v>Segment Head / Project Leader</v>
          </cell>
        </row>
        <row r="33">
          <cell r="C33" t="str">
            <v>CERTIFIED THAT THE AMOUNT OF  Fifty One Thousand Nine Hundred and Twenty Two  Rand and Forty Four Cents IS CORRECT AND DUE FOR PAYMENT</v>
          </cell>
        </row>
        <row r="37">
          <cell r="E37" t="str">
            <v>L Loots</v>
          </cell>
        </row>
        <row r="38">
          <cell r="C38" t="str">
            <v>APPROVED:</v>
          </cell>
          <cell r="E38" t="str">
            <v>Compiled (Name and signature)</v>
          </cell>
        </row>
        <row r="41">
          <cell r="C41" t="str">
            <v>(Authorised Signatory)</v>
          </cell>
          <cell r="E41" t="str">
            <v>Reference</v>
          </cell>
        </row>
        <row r="43">
          <cell r="C43">
            <v>38582</v>
          </cell>
          <cell r="E43" t="str">
            <v>(031) 361-4825</v>
          </cell>
          <cell r="F43" t="str">
            <v>(031) 361-5379</v>
          </cell>
        </row>
        <row r="44">
          <cell r="C44" t="str">
            <v>Date</v>
          </cell>
          <cell r="E44" t="str">
            <v>Telephone No.</v>
          </cell>
          <cell r="F44" t="str">
            <v>Fax No.</v>
          </cell>
        </row>
      </sheetData>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tachi Summary (0)"/>
      <sheetName val="Hitachi Activities"/>
      <sheetName val="Activities (2)"/>
      <sheetName val="Activities"/>
      <sheetName val="Sheet1"/>
      <sheetName val="Cover"/>
      <sheetName val=" Unit 1 Summary"/>
      <sheetName val="Unit 1Cash"/>
      <sheetName val="Unit 2 Summary"/>
      <sheetName val="Unit 2 Cash"/>
      <sheetName val="Unit 3 Summary"/>
      <sheetName val="Unit 3 Cash"/>
      <sheetName val="_Unit 1 Summary"/>
      <sheetName val="Re"/>
      <sheetName val="Dx"/>
      <sheetName val="C"/>
      <sheetName val="Qm"/>
      <sheetName val="Variation Proposal"/>
      <sheetName val="GPP_Inp"/>
      <sheetName val="Index"/>
      <sheetName val="&lt;---CInp"/>
      <sheetName val="CInp---&gt;"/>
      <sheetName val="Tech_Inp"/>
      <sheetName val="Income statement"/>
      <sheetName val="14B (2)"/>
      <sheetName val="Projection"/>
      <sheetName val="Net Cash Table"/>
      <sheetName val="Cash Out Table"/>
      <sheetName val="SUMREP"/>
      <sheetName val="IM Project 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tter"/>
      <sheetName val="BOQ Estimate"/>
      <sheetName val="CPA Fac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UP"/>
      <sheetName val="AIRCON"/>
      <sheetName val="BOILER"/>
      <sheetName val="CIVIL"/>
      <sheetName val="CPLNT"/>
      <sheetName val="RAIL"/>
      <sheetName val="TURBINE"/>
      <sheetName val="Definition"/>
      <sheetName val="Calc"/>
      <sheetName val="Cash Out Table"/>
      <sheetName val="Net Cash Table"/>
      <sheetName val="14B (2)"/>
      <sheetName val="1"/>
      <sheetName val="2"/>
      <sheetName val="3"/>
      <sheetName val="4"/>
      <sheetName val="5"/>
      <sheetName val="6"/>
      <sheetName val="7"/>
      <sheetName val="8"/>
      <sheetName val="9"/>
      <sheetName val="10"/>
      <sheetName val="Ein"/>
      <sheetName val="E"/>
      <sheetName val="M"/>
      <sheetName val="S"/>
      <sheetName val="IM Project n"/>
      <sheetName val="SUMREP"/>
      <sheetName val="Progress Tables"/>
      <sheetName val="Progress Curve"/>
      <sheetName val="C"/>
      <sheetName val="Claims List"/>
      <sheetName val="Input Sheet"/>
      <sheetName val="Detail"/>
      <sheetName val="Forex Data"/>
      <sheetName val="CPA"/>
      <sheetName val="PROCUREMENT DATA"/>
      <sheetName val="SAP EXPORT"/>
      <sheetName val="_Unit 1 Summary"/>
      <sheetName val="VALIDATION LIST DATA"/>
      <sheetName val="MySheet"/>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WAY TRACK INGENEERING WORKS"/>
      <sheetName val="Validation"/>
    </sheetNames>
    <sheetDataSet>
      <sheetData sheetId="0"/>
      <sheetData sheetId="1">
        <row r="2955">
          <cell r="B2955" t="str">
            <v xml:space="preserve">2.8 / 18.1 – Employed </v>
          </cell>
        </row>
        <row r="2956">
          <cell r="B2956" t="str">
            <v>4.1/ 18.2 – Unemployed</v>
          </cell>
        </row>
        <row r="2957">
          <cell r="B2957" t="str">
            <v>UNDER 35 YEARS OF AGE</v>
          </cell>
        </row>
        <row r="2958">
          <cell r="B2958" t="str">
            <v>35 OR OLDER</v>
          </cell>
        </row>
        <row r="2959">
          <cell r="B2959" t="str">
            <v>N    None</v>
          </cell>
        </row>
        <row r="2960">
          <cell r="B2960" t="str">
            <v>01  Sight (even with glasses)</v>
          </cell>
        </row>
        <row r="2961">
          <cell r="B2961" t="str">
            <v>02  Hearing (even with a hearing aid)</v>
          </cell>
        </row>
        <row r="2962">
          <cell r="B2962" t="str">
            <v>03  Communication (talking, listening)</v>
          </cell>
        </row>
        <row r="2963">
          <cell r="B2963" t="str">
            <v>04  Physical (moving, standing, grasping)</v>
          </cell>
        </row>
        <row r="2964">
          <cell r="B2964" t="str">
            <v>05  Intellectual (difficulties in learning); retardation</v>
          </cell>
        </row>
        <row r="2965">
          <cell r="B2965" t="str">
            <v>06  Emotional (behavioural or psychological</v>
          </cell>
        </row>
        <row r="2966">
          <cell r="B2966" t="str">
            <v>07  Multiple</v>
          </cell>
        </row>
        <row r="2967">
          <cell r="B2967" t="str">
            <v>09  Disabled but unspecified</v>
          </cell>
        </row>
        <row r="2968">
          <cell r="B2968" t="str">
            <v>U    Unknown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S SLIDE"/>
      <sheetName val="PLANTOT"/>
      <sheetName val="COMPLETION GRAPH"/>
      <sheetName val="INA"/>
      <sheetName val="AT COMPLETION"/>
      <sheetName val="CONSBUS"/>
      <sheetName val="RESPLAN"/>
      <sheetName val="SUM"/>
      <sheetName val="VOTE"/>
      <sheetName val="IDC"/>
      <sheetName val="Turbine Tender 3 Unit base (2)"/>
      <sheetName val="CPA Formulae"/>
      <sheetName val="Detail"/>
      <sheetName val="IM Project n"/>
      <sheetName val="Statistics"/>
      <sheetName val="SUMREP"/>
      <sheetName val="1"/>
      <sheetName val="2"/>
      <sheetName val="3"/>
      <sheetName val="4"/>
      <sheetName val="5"/>
      <sheetName val="6"/>
      <sheetName val="7"/>
      <sheetName val="8"/>
      <sheetName val="9"/>
      <sheetName val="Qm"/>
      <sheetName val="Votf0899"/>
      <sheetName val="CE Register"/>
      <sheetName val="14B (2)"/>
      <sheetName val="Re"/>
      <sheetName val="IS 2007"/>
      <sheetName val="Subsidy"/>
      <sheetName val="Rural Network Charge"/>
      <sheetName val="Calc Options"/>
      <sheetName val="Claims List"/>
      <sheetName val="VALIDATION LIST DATA"/>
      <sheetName val="HR _ RESOURCING INPUT"/>
      <sheetName val="MySheet"/>
      <sheetName val="Index"/>
      <sheetName val="Master_Inp"/>
      <sheetName val="GPP_Inp"/>
      <sheetName val="&lt;---CInp"/>
      <sheetName val="CInp---&gt;"/>
      <sheetName val="Tech_In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Cost Report"/>
      <sheetName val="FRI"/>
      <sheetName val="AT COMPLETION"/>
      <sheetName val="Summary_BOQ"/>
      <sheetName val="Unit_1"/>
      <sheetName val="Unit_2"/>
      <sheetName val="Unit_3"/>
      <sheetName val="Unit_4"/>
      <sheetName val="Unit_5"/>
      <sheetName val="Unit_6"/>
      <sheetName val="Common_Plant"/>
      <sheetName val="P_&amp;_G_"/>
      <sheetName val="BOQ_Categories"/>
      <sheetName val="Schedule_A"/>
      <sheetName val="Evaluation_Summary"/>
      <sheetName val="1"/>
      <sheetName val="2"/>
      <sheetName val="3"/>
      <sheetName val="4"/>
      <sheetName val="5"/>
      <sheetName val="6"/>
      <sheetName val="7"/>
      <sheetName val="8"/>
      <sheetName val="9"/>
      <sheetName val="10"/>
      <sheetName val="Ein"/>
      <sheetName val="E"/>
      <sheetName val="M"/>
      <sheetName val="S"/>
    </sheetNames>
    <sheetDataSet>
      <sheetData sheetId="0" refreshError="1"/>
      <sheetData sheetId="1"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73">
          <cell r="K173">
            <v>0</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2342829.3389559449</v>
          </cell>
          <cell r="O481">
            <v>861762.02339729259</v>
          </cell>
        </row>
        <row r="483">
          <cell r="K483">
            <v>7565925.7127209809</v>
          </cell>
          <cell r="O483">
            <v>2135807.98647867</v>
          </cell>
        </row>
        <row r="485">
          <cell r="O485">
            <v>590909.09090909094</v>
          </cell>
        </row>
        <row r="487">
          <cell r="K487">
            <v>25542.045454545456</v>
          </cell>
          <cell r="O487">
            <v>9496.5909090909099</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7">
          <cell r="K517">
            <v>30082.23</v>
          </cell>
          <cell r="L517">
            <v>1556.76</v>
          </cell>
        </row>
        <row r="518">
          <cell r="P518">
            <v>96.590909090909093</v>
          </cell>
        </row>
        <row r="519">
          <cell r="K519">
            <v>4669.37</v>
          </cell>
          <cell r="L519">
            <v>241.64</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12481.977272727272</v>
          </cell>
          <cell r="O738">
            <v>1891.2386363636363</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12852.75</v>
          </cell>
          <cell r="O742">
            <v>2008.7727272727273</v>
          </cell>
          <cell r="P742">
            <v>96.590909090909093</v>
          </cell>
        </row>
        <row r="743">
          <cell r="K743">
            <v>0</v>
          </cell>
          <cell r="O743">
            <v>0</v>
          </cell>
        </row>
        <row r="744">
          <cell r="K744">
            <v>13351.056818181818</v>
          </cell>
          <cell r="O744">
            <v>2481.431818181818</v>
          </cell>
          <cell r="P744">
            <v>96.590909090909093</v>
          </cell>
        </row>
        <row r="746">
          <cell r="K746">
            <v>12559.636363636364</v>
          </cell>
          <cell r="O746">
            <v>2103.409090909091</v>
          </cell>
          <cell r="P746">
            <v>96.590909090909093</v>
          </cell>
        </row>
        <row r="747">
          <cell r="K747">
            <v>0</v>
          </cell>
          <cell r="O747">
            <v>0</v>
          </cell>
        </row>
        <row r="748">
          <cell r="K748">
            <v>13187.193181818182</v>
          </cell>
          <cell r="O748">
            <v>2441.6590909090905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2161.2727272727275</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49">
          <cell r="K849">
            <v>794.93</v>
          </cell>
        </row>
        <row r="850">
          <cell r="O850">
            <v>429.05</v>
          </cell>
          <cell r="P850">
            <v>96.59</v>
          </cell>
        </row>
        <row r="851">
          <cell r="K851">
            <v>339.24</v>
          </cell>
        </row>
        <row r="880">
          <cell r="J880">
            <v>36536.42</v>
          </cell>
        </row>
        <row r="882">
          <cell r="J882">
            <v>80380.12</v>
          </cell>
        </row>
        <row r="884">
          <cell r="J884">
            <v>58458.27</v>
          </cell>
        </row>
        <row r="886">
          <cell r="J886">
            <v>73072.539999999994</v>
          </cell>
        </row>
      </sheetData>
      <sheetData sheetId="2"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2758931.982919245</v>
          </cell>
          <cell r="O481">
            <v>829353.37240491749</v>
          </cell>
        </row>
        <row r="483">
          <cell r="K483">
            <v>7565925.7127209809</v>
          </cell>
          <cell r="O483">
            <v>2135807.98647867</v>
          </cell>
        </row>
        <row r="485">
          <cell r="O485">
            <v>590909.09090909094</v>
          </cell>
        </row>
        <row r="487">
          <cell r="K487">
            <v>20837.5</v>
          </cell>
          <cell r="O487">
            <v>6625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3"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2752039.65181782</v>
          </cell>
          <cell r="O481">
            <v>828943.86264243745</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4"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2740322.5822033952</v>
          </cell>
          <cell r="O481">
            <v>827338.91361329251</v>
          </cell>
        </row>
        <row r="483">
          <cell r="K483">
            <v>7565925.7127209809</v>
          </cell>
          <cell r="O483">
            <v>2135807.98647867</v>
          </cell>
        </row>
        <row r="485">
          <cell r="O485">
            <v>590909.09090909094</v>
          </cell>
        </row>
        <row r="487">
          <cell r="K487">
            <v>17309.090909090908</v>
          </cell>
          <cell r="O487">
            <v>5573.863636363636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229.87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2865.8859090909091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5"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2667146.9070139951</v>
          </cell>
          <cell r="O481">
            <v>812719.81359623256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396.34</v>
          </cell>
        </row>
        <row r="535">
          <cell r="K535">
            <v>0</v>
          </cell>
          <cell r="O535">
            <v>0</v>
          </cell>
        </row>
        <row r="536">
          <cell r="K536">
            <v>4089.4772727272725</v>
          </cell>
          <cell r="O536">
            <v>0</v>
          </cell>
          <cell r="P536">
            <v>395.34</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4206.3599999999997</v>
          </cell>
          <cell r="L685">
            <v>217.68</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6"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1">
          <cell r="K481">
            <v>2683432.2971309703</v>
          </cell>
          <cell r="O481">
            <v>814644.56166486756</v>
          </cell>
        </row>
        <row r="483">
          <cell r="K483">
            <v>7565925.7127209809</v>
          </cell>
          <cell r="O483">
            <v>2135807.98647867</v>
          </cell>
        </row>
        <row r="485">
          <cell r="O485">
            <v>590909.09090909094</v>
          </cell>
        </row>
        <row r="487">
          <cell r="K487">
            <v>25542.045454545456</v>
          </cell>
          <cell r="O487">
            <v>8982.954545454546</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4082.7672727272698</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4365.6400000000003</v>
          </cell>
          <cell r="L685">
            <v>225.92</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3658.09</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2141.3631818181821</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79.53</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474.69318181818181</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48">
          <cell r="O848">
            <v>429.05</v>
          </cell>
          <cell r="P848">
            <v>96.59</v>
          </cell>
        </row>
        <row r="850">
          <cell r="O850">
            <v>429.05</v>
          </cell>
          <cell r="P850">
            <v>96.59</v>
          </cell>
        </row>
        <row r="880">
          <cell r="J880">
            <v>36536.42</v>
          </cell>
        </row>
        <row r="882">
          <cell r="J882">
            <v>80380.12</v>
          </cell>
        </row>
        <row r="884">
          <cell r="J884">
            <v>58458.27</v>
          </cell>
        </row>
        <row r="886">
          <cell r="J886">
            <v>73072.539999999994</v>
          </cell>
        </row>
      </sheetData>
      <sheetData sheetId="7" refreshError="1">
        <row r="18">
          <cell r="I18">
            <v>0</v>
          </cell>
          <cell r="J18">
            <v>0</v>
          </cell>
          <cell r="K18">
            <v>0</v>
          </cell>
          <cell r="L18">
            <v>0</v>
          </cell>
          <cell r="M18">
            <v>0</v>
          </cell>
          <cell r="N18">
            <v>0</v>
          </cell>
          <cell r="O18">
            <v>0</v>
          </cell>
          <cell r="P18">
            <v>0</v>
          </cell>
        </row>
        <row r="19">
          <cell r="I19">
            <v>5277.3988333333418</v>
          </cell>
          <cell r="J19">
            <v>6385.1851851851852</v>
          </cell>
          <cell r="K19">
            <v>34500</v>
          </cell>
          <cell r="L19">
            <v>1724.9310027598895</v>
          </cell>
          <cell r="M19">
            <v>172.49310027598895</v>
          </cell>
          <cell r="N19">
            <v>689.9724011039558</v>
          </cell>
          <cell r="O19">
            <v>0</v>
          </cell>
          <cell r="P19">
            <v>3170.37037037037</v>
          </cell>
        </row>
        <row r="20">
          <cell r="I20">
            <v>0</v>
          </cell>
          <cell r="J20">
            <v>0</v>
          </cell>
          <cell r="K20">
            <v>0</v>
          </cell>
          <cell r="L20">
            <v>0</v>
          </cell>
          <cell r="M20">
            <v>0</v>
          </cell>
          <cell r="N20">
            <v>0</v>
          </cell>
          <cell r="O20">
            <v>0</v>
          </cell>
          <cell r="P20">
            <v>0</v>
          </cell>
        </row>
        <row r="21">
          <cell r="I21">
            <v>622.20532245000004</v>
          </cell>
          <cell r="J21">
            <v>752.81333333333339</v>
          </cell>
          <cell r="K21">
            <v>4067.55</v>
          </cell>
          <cell r="L21">
            <v>203.36936522539096</v>
          </cell>
          <cell r="M21">
            <v>20.336936522539094</v>
          </cell>
          <cell r="N21">
            <v>81.347746090156377</v>
          </cell>
          <cell r="O21">
            <v>0</v>
          </cell>
          <cell r="P21">
            <v>373.78666666666663</v>
          </cell>
        </row>
        <row r="22">
          <cell r="I22">
            <v>0</v>
          </cell>
          <cell r="J22">
            <v>0</v>
          </cell>
          <cell r="K22">
            <v>0</v>
          </cell>
          <cell r="L22">
            <v>0</v>
          </cell>
          <cell r="M22">
            <v>0</v>
          </cell>
          <cell r="N22">
            <v>0</v>
          </cell>
          <cell r="O22">
            <v>0</v>
          </cell>
          <cell r="P22">
            <v>0</v>
          </cell>
        </row>
        <row r="23">
          <cell r="I23">
            <v>3900.2526935262408</v>
          </cell>
          <cell r="J23">
            <v>4099.75</v>
          </cell>
          <cell r="K23">
            <v>20498.613347132781</v>
          </cell>
          <cell r="L23">
            <v>1024.8965041398344</v>
          </cell>
          <cell r="M23">
            <v>102.48965041398344</v>
          </cell>
          <cell r="N23">
            <v>409.95860165593376</v>
          </cell>
          <cell r="O23">
            <v>0</v>
          </cell>
          <cell r="P23">
            <v>7954.8647119341558</v>
          </cell>
        </row>
        <row r="24">
          <cell r="I24">
            <v>0</v>
          </cell>
          <cell r="J24">
            <v>0</v>
          </cell>
          <cell r="K24">
            <v>0</v>
          </cell>
          <cell r="L24">
            <v>0</v>
          </cell>
          <cell r="M24">
            <v>0</v>
          </cell>
          <cell r="N24">
            <v>0</v>
          </cell>
          <cell r="O24">
            <v>0</v>
          </cell>
          <cell r="P24">
            <v>0</v>
          </cell>
        </row>
        <row r="25">
          <cell r="I25">
            <v>3135.3026468833345</v>
          </cell>
          <cell r="J25">
            <v>3793.4385185185183</v>
          </cell>
          <cell r="K25">
            <v>20496.45</v>
          </cell>
          <cell r="L25">
            <v>1024.7815087396502</v>
          </cell>
          <cell r="M25">
            <v>102.47815087396503</v>
          </cell>
          <cell r="N25">
            <v>409.91260349586014</v>
          </cell>
          <cell r="O25">
            <v>0</v>
          </cell>
          <cell r="P25">
            <v>1883.5170370370367</v>
          </cell>
        </row>
        <row r="26">
          <cell r="I26">
            <v>0</v>
          </cell>
          <cell r="J26">
            <v>0</v>
          </cell>
          <cell r="K26">
            <v>0</v>
          </cell>
          <cell r="L26">
            <v>0</v>
          </cell>
          <cell r="M26">
            <v>0</v>
          </cell>
          <cell r="N26">
            <v>0</v>
          </cell>
          <cell r="O26">
            <v>0</v>
          </cell>
          <cell r="P26">
            <v>0</v>
          </cell>
        </row>
        <row r="27">
          <cell r="I27">
            <v>191.39366435555567</v>
          </cell>
          <cell r="J27">
            <v>231.56938271604938</v>
          </cell>
          <cell r="K27">
            <v>1251.2</v>
          </cell>
          <cell r="L27">
            <v>62.557497700091993</v>
          </cell>
          <cell r="M27">
            <v>6.2557497700092002</v>
          </cell>
          <cell r="N27">
            <v>25.022999080036801</v>
          </cell>
          <cell r="O27">
            <v>0</v>
          </cell>
          <cell r="P27">
            <v>114.97876543209877</v>
          </cell>
        </row>
        <row r="28">
          <cell r="I28">
            <v>0</v>
          </cell>
          <cell r="J28">
            <v>0</v>
          </cell>
          <cell r="K28">
            <v>0</v>
          </cell>
          <cell r="L28">
            <v>0</v>
          </cell>
          <cell r="M28">
            <v>0</v>
          </cell>
          <cell r="N28">
            <v>0</v>
          </cell>
          <cell r="O28">
            <v>0</v>
          </cell>
          <cell r="P28">
            <v>0</v>
          </cell>
        </row>
        <row r="29">
          <cell r="I29">
            <v>717.90215462777758</v>
          </cell>
          <cell r="J29">
            <v>868.59802469135798</v>
          </cell>
          <cell r="K29">
            <v>4693.1499999999996</v>
          </cell>
          <cell r="L29">
            <v>234.64811407543698</v>
          </cell>
          <cell r="M29">
            <v>23.464811407543699</v>
          </cell>
          <cell r="N29">
            <v>93.859245630174797</v>
          </cell>
          <cell r="O29">
            <v>0</v>
          </cell>
          <cell r="P29">
            <v>431.276049382716</v>
          </cell>
        </row>
        <row r="31">
          <cell r="I31">
            <v>752.24982997142922</v>
          </cell>
          <cell r="J31">
            <v>804.83904761904762</v>
          </cell>
          <cell r="K31">
            <v>4067.5267577868312</v>
          </cell>
          <cell r="L31">
            <v>203.36936522539096</v>
          </cell>
          <cell r="M31">
            <v>20.336936522539094</v>
          </cell>
          <cell r="N31">
            <v>81.347746090156377</v>
          </cell>
          <cell r="P31">
            <v>1406.3785714285714</v>
          </cell>
        </row>
        <row r="33">
          <cell r="I33">
            <v>752.24982997142922</v>
          </cell>
          <cell r="J33">
            <v>804.83904761904762</v>
          </cell>
          <cell r="K33">
            <v>4067.5267577868312</v>
          </cell>
          <cell r="L33">
            <v>203.36936522539096</v>
          </cell>
          <cell r="M33">
            <v>20.336936522539094</v>
          </cell>
          <cell r="N33">
            <v>81.347746090156377</v>
          </cell>
          <cell r="P33">
            <v>1406.3785714285714</v>
          </cell>
        </row>
        <row r="34">
          <cell r="I34">
            <v>0</v>
          </cell>
          <cell r="J34">
            <v>0</v>
          </cell>
          <cell r="K34">
            <v>0</v>
          </cell>
          <cell r="L34">
            <v>0</v>
          </cell>
          <cell r="M34">
            <v>0</v>
          </cell>
          <cell r="N34">
            <v>0</v>
          </cell>
          <cell r="O34">
            <v>0</v>
          </cell>
          <cell r="P34">
            <v>0</v>
          </cell>
        </row>
        <row r="35">
          <cell r="I35">
            <v>622.20532245000004</v>
          </cell>
          <cell r="J35">
            <v>752.81333333333339</v>
          </cell>
          <cell r="K35">
            <v>4067.55</v>
          </cell>
          <cell r="L35">
            <v>203.36936522539096</v>
          </cell>
          <cell r="M35">
            <v>20.336936522539094</v>
          </cell>
          <cell r="N35">
            <v>81.347746090156377</v>
          </cell>
          <cell r="O35">
            <v>0</v>
          </cell>
          <cell r="P35">
            <v>373.78666666666663</v>
          </cell>
        </row>
        <row r="41">
          <cell r="I41">
            <v>0</v>
          </cell>
          <cell r="J41">
            <v>0</v>
          </cell>
          <cell r="K41">
            <v>0</v>
          </cell>
          <cell r="L41">
            <v>0</v>
          </cell>
          <cell r="M41">
            <v>0</v>
          </cell>
          <cell r="N41">
            <v>0</v>
          </cell>
          <cell r="O41">
            <v>0</v>
          </cell>
          <cell r="P41">
            <v>0</v>
          </cell>
        </row>
        <row r="42">
          <cell r="I42">
            <v>1759.1329444444459</v>
          </cell>
          <cell r="J42">
            <v>2128.3950617283949</v>
          </cell>
          <cell r="K42">
            <v>11500</v>
          </cell>
          <cell r="L42">
            <v>574.97700091996319</v>
          </cell>
          <cell r="M42">
            <v>57.497700091996315</v>
          </cell>
          <cell r="N42">
            <v>229.99080036798526</v>
          </cell>
          <cell r="O42">
            <v>0</v>
          </cell>
          <cell r="P42">
            <v>1056.7901234567901</v>
          </cell>
        </row>
        <row r="43">
          <cell r="I43">
            <v>0</v>
          </cell>
          <cell r="J43">
            <v>0</v>
          </cell>
          <cell r="K43">
            <v>0</v>
          </cell>
          <cell r="L43">
            <v>0</v>
          </cell>
          <cell r="M43">
            <v>0</v>
          </cell>
          <cell r="N43">
            <v>0</v>
          </cell>
          <cell r="O43">
            <v>0</v>
          </cell>
          <cell r="P43">
            <v>0</v>
          </cell>
        </row>
        <row r="44">
          <cell r="I44">
            <v>2895.8846531444447</v>
          </cell>
          <cell r="J44">
            <v>3503.7639506172836</v>
          </cell>
          <cell r="K44">
            <v>18931.3</v>
          </cell>
          <cell r="L44">
            <v>946.5271389144433</v>
          </cell>
          <cell r="M44">
            <v>94.652713891444321</v>
          </cell>
          <cell r="N44">
            <v>378.61085556577729</v>
          </cell>
          <cell r="O44">
            <v>0</v>
          </cell>
          <cell r="P44">
            <v>1739.687901234568</v>
          </cell>
        </row>
        <row r="45">
          <cell r="I45">
            <v>0</v>
          </cell>
          <cell r="J45">
            <v>0</v>
          </cell>
          <cell r="K45">
            <v>0</v>
          </cell>
          <cell r="L45">
            <v>0</v>
          </cell>
          <cell r="M45">
            <v>0</v>
          </cell>
          <cell r="N45">
            <v>0</v>
          </cell>
          <cell r="O45">
            <v>0</v>
          </cell>
          <cell r="P45">
            <v>0</v>
          </cell>
        </row>
        <row r="46">
          <cell r="I46">
            <v>191.39366435555567</v>
          </cell>
          <cell r="J46">
            <v>231.56938271604938</v>
          </cell>
          <cell r="K46">
            <v>1251.2</v>
          </cell>
          <cell r="L46">
            <v>62.557497700091993</v>
          </cell>
          <cell r="M46">
            <v>6.2557497700092002</v>
          </cell>
          <cell r="N46">
            <v>25.022999080036801</v>
          </cell>
          <cell r="O46">
            <v>0</v>
          </cell>
          <cell r="P46">
            <v>114.97876543209877</v>
          </cell>
        </row>
        <row r="47">
          <cell r="I47">
            <v>0</v>
          </cell>
          <cell r="J47">
            <v>0</v>
          </cell>
          <cell r="K47">
            <v>0</v>
          </cell>
          <cell r="L47">
            <v>0</v>
          </cell>
          <cell r="M47">
            <v>0</v>
          </cell>
          <cell r="N47">
            <v>0</v>
          </cell>
          <cell r="O47">
            <v>0</v>
          </cell>
          <cell r="P47">
            <v>0</v>
          </cell>
        </row>
        <row r="48">
          <cell r="I48">
            <v>717.90215462777758</v>
          </cell>
          <cell r="J48">
            <v>868.59802469135798</v>
          </cell>
          <cell r="K48">
            <v>4693.1499999999996</v>
          </cell>
          <cell r="L48">
            <v>234.64811407543698</v>
          </cell>
          <cell r="M48">
            <v>23.464811407543699</v>
          </cell>
          <cell r="N48">
            <v>93.859245630174797</v>
          </cell>
          <cell r="O48">
            <v>0</v>
          </cell>
          <cell r="P48">
            <v>431.276049382716</v>
          </cell>
        </row>
        <row r="59">
          <cell r="I59">
            <v>0</v>
          </cell>
          <cell r="J59">
            <v>0</v>
          </cell>
          <cell r="K59">
            <v>0</v>
          </cell>
          <cell r="L59">
            <v>0</v>
          </cell>
          <cell r="M59">
            <v>0</v>
          </cell>
          <cell r="N59">
            <v>0</v>
          </cell>
          <cell r="O59">
            <v>0</v>
          </cell>
          <cell r="P59">
            <v>0</v>
          </cell>
        </row>
        <row r="60">
          <cell r="I60">
            <v>2614.8631652694476</v>
          </cell>
          <cell r="J60">
            <v>3163.7528395061727</v>
          </cell>
          <cell r="K60">
            <v>18127.257750000001</v>
          </cell>
          <cell r="L60">
            <v>854.67456301747927</v>
          </cell>
          <cell r="M60">
            <v>85.46745630174793</v>
          </cell>
          <cell r="N60">
            <v>341.86982520699172</v>
          </cell>
          <cell r="O60">
            <v>0</v>
          </cell>
          <cell r="P60">
            <v>1570.8656790123457</v>
          </cell>
        </row>
        <row r="64">
          <cell r="I64">
            <v>0</v>
          </cell>
          <cell r="J64">
            <v>0</v>
          </cell>
          <cell r="K64">
            <v>0</v>
          </cell>
          <cell r="L64">
            <v>0</v>
          </cell>
          <cell r="M64">
            <v>0</v>
          </cell>
          <cell r="N64">
            <v>0</v>
          </cell>
          <cell r="O64">
            <v>0</v>
          </cell>
          <cell r="P64">
            <v>0</v>
          </cell>
        </row>
        <row r="65">
          <cell r="I65">
            <v>1759.1329444444459</v>
          </cell>
          <cell r="J65">
            <v>2128.3950617283949</v>
          </cell>
          <cell r="K65">
            <v>11500</v>
          </cell>
          <cell r="L65">
            <v>574.97700091996319</v>
          </cell>
          <cell r="M65">
            <v>57.497700091996315</v>
          </cell>
          <cell r="N65">
            <v>229.99080036798526</v>
          </cell>
          <cell r="O65">
            <v>0</v>
          </cell>
          <cell r="P65">
            <v>1056.7901234567901</v>
          </cell>
        </row>
        <row r="66">
          <cell r="I66">
            <v>0</v>
          </cell>
          <cell r="J66">
            <v>0</v>
          </cell>
          <cell r="K66">
            <v>0</v>
          </cell>
          <cell r="L66">
            <v>0</v>
          </cell>
          <cell r="M66">
            <v>0</v>
          </cell>
          <cell r="N66">
            <v>0</v>
          </cell>
          <cell r="O66">
            <v>0</v>
          </cell>
          <cell r="P66">
            <v>0</v>
          </cell>
        </row>
        <row r="67">
          <cell r="I67">
            <v>622.20532245000004</v>
          </cell>
          <cell r="J67">
            <v>752.81333333333339</v>
          </cell>
          <cell r="K67">
            <v>4067.55</v>
          </cell>
          <cell r="L67">
            <v>203.36936522539096</v>
          </cell>
          <cell r="M67">
            <v>20.336936522539094</v>
          </cell>
          <cell r="N67">
            <v>81.347746090156377</v>
          </cell>
          <cell r="O67">
            <v>0</v>
          </cell>
          <cell r="P67">
            <v>373.78666666666663</v>
          </cell>
        </row>
        <row r="68">
          <cell r="I68">
            <v>0</v>
          </cell>
          <cell r="J68">
            <v>0</v>
          </cell>
          <cell r="K68">
            <v>0</v>
          </cell>
          <cell r="L68">
            <v>0</v>
          </cell>
          <cell r="M68">
            <v>0</v>
          </cell>
          <cell r="N68">
            <v>0</v>
          </cell>
          <cell r="O68">
            <v>0</v>
          </cell>
          <cell r="P68">
            <v>0</v>
          </cell>
        </row>
        <row r="69">
          <cell r="I69">
            <v>622.20532245000004</v>
          </cell>
          <cell r="J69">
            <v>752.81333333333339</v>
          </cell>
          <cell r="K69">
            <v>4067.55</v>
          </cell>
          <cell r="L69">
            <v>203.36936522539096</v>
          </cell>
          <cell r="M69">
            <v>20.336936522539094</v>
          </cell>
          <cell r="N69">
            <v>81.347746090156377</v>
          </cell>
          <cell r="O69">
            <v>0</v>
          </cell>
          <cell r="P69">
            <v>373.78666666666663</v>
          </cell>
        </row>
        <row r="70">
          <cell r="I70">
            <v>0</v>
          </cell>
          <cell r="J70">
            <v>0</v>
          </cell>
          <cell r="K70">
            <v>0</v>
          </cell>
          <cell r="L70">
            <v>0</v>
          </cell>
          <cell r="M70">
            <v>0</v>
          </cell>
          <cell r="N70">
            <v>0</v>
          </cell>
          <cell r="O70">
            <v>0</v>
          </cell>
          <cell r="P70">
            <v>0</v>
          </cell>
        </row>
        <row r="71">
          <cell r="I71">
            <v>191.39366435555567</v>
          </cell>
          <cell r="J71">
            <v>231.56938271604938</v>
          </cell>
          <cell r="K71">
            <v>1251.2</v>
          </cell>
          <cell r="L71">
            <v>62.557497700091993</v>
          </cell>
          <cell r="M71">
            <v>6.2557497700092002</v>
          </cell>
          <cell r="N71">
            <v>25.022999080036801</v>
          </cell>
          <cell r="O71">
            <v>0</v>
          </cell>
          <cell r="P71">
            <v>114.97876543209877</v>
          </cell>
        </row>
        <row r="72">
          <cell r="I72">
            <v>0</v>
          </cell>
          <cell r="J72">
            <v>0</v>
          </cell>
          <cell r="K72">
            <v>0</v>
          </cell>
          <cell r="L72">
            <v>0</v>
          </cell>
          <cell r="M72">
            <v>0</v>
          </cell>
          <cell r="N72">
            <v>0</v>
          </cell>
          <cell r="O72">
            <v>0</v>
          </cell>
          <cell r="P72">
            <v>0</v>
          </cell>
        </row>
        <row r="73">
          <cell r="I73">
            <v>717.90215462777758</v>
          </cell>
          <cell r="J73">
            <v>868.59802469135798</v>
          </cell>
          <cell r="K73">
            <v>4693.1499999999996</v>
          </cell>
          <cell r="L73">
            <v>234.64811407543698</v>
          </cell>
          <cell r="M73">
            <v>23.464811407543699</v>
          </cell>
          <cell r="N73">
            <v>93.859245630174797</v>
          </cell>
          <cell r="O73">
            <v>0</v>
          </cell>
          <cell r="P73">
            <v>431.276049382716</v>
          </cell>
        </row>
        <row r="87">
          <cell r="I87">
            <v>0</v>
          </cell>
          <cell r="J87">
            <v>0</v>
          </cell>
          <cell r="K87">
            <v>0</v>
          </cell>
          <cell r="L87">
            <v>0</v>
          </cell>
          <cell r="M87">
            <v>0</v>
          </cell>
          <cell r="N87">
            <v>0</v>
          </cell>
          <cell r="O87">
            <v>0</v>
          </cell>
          <cell r="P87">
            <v>0</v>
          </cell>
        </row>
        <row r="88">
          <cell r="I88">
            <v>1759.1329444444459</v>
          </cell>
          <cell r="J88">
            <v>2126.79506172839</v>
          </cell>
          <cell r="K88">
            <v>11500</v>
          </cell>
          <cell r="L88">
            <v>0</v>
          </cell>
          <cell r="M88">
            <v>0</v>
          </cell>
          <cell r="N88">
            <v>0</v>
          </cell>
          <cell r="O88">
            <v>0</v>
          </cell>
          <cell r="P88">
            <v>0</v>
          </cell>
        </row>
        <row r="89">
          <cell r="I89">
            <v>0</v>
          </cell>
          <cell r="J89">
            <v>0</v>
          </cell>
          <cell r="K89">
            <v>0</v>
          </cell>
          <cell r="L89">
            <v>0</v>
          </cell>
          <cell r="M89">
            <v>0</v>
          </cell>
          <cell r="N89">
            <v>0</v>
          </cell>
          <cell r="O89">
            <v>0</v>
          </cell>
          <cell r="P89">
            <v>0</v>
          </cell>
        </row>
        <row r="90">
          <cell r="I90">
            <v>1149.3008773400015</v>
          </cell>
          <cell r="J90">
            <v>1446.6766666666665</v>
          </cell>
          <cell r="K90">
            <v>4067.3873045078194</v>
          </cell>
          <cell r="L90">
            <v>203.36936522539096</v>
          </cell>
          <cell r="M90">
            <v>20.336936522539094</v>
          </cell>
          <cell r="N90">
            <v>81.347746090156377</v>
          </cell>
          <cell r="O90">
            <v>0</v>
          </cell>
          <cell r="P90">
            <v>1604.3133333333333</v>
          </cell>
        </row>
        <row r="91">
          <cell r="I91">
            <v>0</v>
          </cell>
          <cell r="J91">
            <v>0</v>
          </cell>
          <cell r="K91">
            <v>0</v>
          </cell>
          <cell r="L91">
            <v>0</v>
          </cell>
          <cell r="M91">
            <v>0</v>
          </cell>
          <cell r="N91">
            <v>0</v>
          </cell>
          <cell r="O91">
            <v>0</v>
          </cell>
          <cell r="P91">
            <v>0</v>
          </cell>
        </row>
        <row r="92">
          <cell r="I92">
            <v>874.21149488999993</v>
          </cell>
          <cell r="J92">
            <v>527.92999999999995</v>
          </cell>
          <cell r="K92">
            <v>4067.55</v>
          </cell>
          <cell r="L92">
            <v>203.36936522539096</v>
          </cell>
          <cell r="M92">
            <v>20.336936522539094</v>
          </cell>
          <cell r="N92">
            <v>81.347746090156377</v>
          </cell>
          <cell r="O92">
            <v>0</v>
          </cell>
          <cell r="P92">
            <v>1581.17</v>
          </cell>
        </row>
        <row r="93">
          <cell r="I93">
            <v>0</v>
          </cell>
          <cell r="J93">
            <v>0</v>
          </cell>
          <cell r="K93">
            <v>0</v>
          </cell>
          <cell r="L93">
            <v>0</v>
          </cell>
          <cell r="M93">
            <v>0</v>
          </cell>
          <cell r="N93">
            <v>0</v>
          </cell>
          <cell r="O93">
            <v>0</v>
          </cell>
          <cell r="P93">
            <v>0</v>
          </cell>
        </row>
        <row r="94">
          <cell r="I94">
            <v>582.80766326000139</v>
          </cell>
          <cell r="J94">
            <v>1158.9133333333332</v>
          </cell>
          <cell r="K94">
            <v>4067.55</v>
          </cell>
          <cell r="L94">
            <v>203.36936522539096</v>
          </cell>
          <cell r="M94">
            <v>20.336936522539094</v>
          </cell>
          <cell r="N94">
            <v>81.347746090156377</v>
          </cell>
          <cell r="O94">
            <v>0</v>
          </cell>
          <cell r="P94">
            <v>1404.32</v>
          </cell>
        </row>
        <row r="95">
          <cell r="I95">
            <v>0</v>
          </cell>
          <cell r="J95">
            <v>0</v>
          </cell>
          <cell r="K95">
            <v>0</v>
          </cell>
          <cell r="L95">
            <v>0</v>
          </cell>
          <cell r="M95">
            <v>0</v>
          </cell>
          <cell r="N95">
            <v>0</v>
          </cell>
          <cell r="O95">
            <v>0</v>
          </cell>
          <cell r="P95">
            <v>0</v>
          </cell>
        </row>
        <row r="96">
          <cell r="I96">
            <v>622.20532245000004</v>
          </cell>
          <cell r="J96">
            <v>752.81333333333339</v>
          </cell>
          <cell r="K96">
            <v>4067.55</v>
          </cell>
          <cell r="L96">
            <v>203.36936522539096</v>
          </cell>
          <cell r="M96">
            <v>20.336936522539094</v>
          </cell>
          <cell r="N96">
            <v>81.347746090156377</v>
          </cell>
          <cell r="O96">
            <v>0</v>
          </cell>
          <cell r="P96">
            <v>373.78666666666663</v>
          </cell>
        </row>
        <row r="97">
          <cell r="I97">
            <v>0</v>
          </cell>
          <cell r="J97">
            <v>0</v>
          </cell>
          <cell r="K97">
            <v>0</v>
          </cell>
          <cell r="L97">
            <v>0</v>
          </cell>
          <cell r="M97">
            <v>0</v>
          </cell>
          <cell r="N97">
            <v>0</v>
          </cell>
          <cell r="O97">
            <v>0</v>
          </cell>
          <cell r="P97">
            <v>0</v>
          </cell>
        </row>
        <row r="98">
          <cell r="I98">
            <v>191.39366435555567</v>
          </cell>
          <cell r="J98">
            <v>231.56938271604938</v>
          </cell>
          <cell r="K98">
            <v>1251.2</v>
          </cell>
          <cell r="L98">
            <v>62.557497700091993</v>
          </cell>
          <cell r="M98">
            <v>6.2557497700092002</v>
          </cell>
          <cell r="N98">
            <v>25.022999080036801</v>
          </cell>
          <cell r="O98">
            <v>0</v>
          </cell>
          <cell r="P98">
            <v>114.97876543209877</v>
          </cell>
        </row>
        <row r="99">
          <cell r="I99">
            <v>0</v>
          </cell>
          <cell r="J99">
            <v>0</v>
          </cell>
          <cell r="K99">
            <v>0</v>
          </cell>
          <cell r="L99">
            <v>0</v>
          </cell>
          <cell r="M99">
            <v>0</v>
          </cell>
          <cell r="N99">
            <v>0</v>
          </cell>
          <cell r="O99">
            <v>0</v>
          </cell>
          <cell r="P99">
            <v>0</v>
          </cell>
        </row>
        <row r="100">
          <cell r="I100">
            <v>834.60436448436178</v>
          </cell>
          <cell r="J100">
            <v>915.28600823045258</v>
          </cell>
          <cell r="K100">
            <v>4693.1291423898601</v>
          </cell>
          <cell r="L100">
            <v>234.64811407543695</v>
          </cell>
          <cell r="M100">
            <v>23.464811407543699</v>
          </cell>
          <cell r="N100">
            <v>93.859245630174797</v>
          </cell>
          <cell r="O100">
            <v>0</v>
          </cell>
          <cell r="P100">
            <v>1357.9261591220848</v>
          </cell>
        </row>
        <row r="101">
          <cell r="I101">
            <v>0</v>
          </cell>
          <cell r="J101">
            <v>0</v>
          </cell>
          <cell r="K101">
            <v>0</v>
          </cell>
          <cell r="L101">
            <v>0</v>
          </cell>
          <cell r="M101">
            <v>0</v>
          </cell>
          <cell r="N101">
            <v>0</v>
          </cell>
          <cell r="O101">
            <v>0</v>
          </cell>
          <cell r="P101">
            <v>0</v>
          </cell>
        </row>
        <row r="102">
          <cell r="I102">
            <v>622.20532245000004</v>
          </cell>
          <cell r="J102">
            <v>752.81333333333339</v>
          </cell>
          <cell r="K102">
            <v>4067.55</v>
          </cell>
          <cell r="L102">
            <v>203.36936522539096</v>
          </cell>
          <cell r="M102">
            <v>20.336936522539094</v>
          </cell>
          <cell r="N102">
            <v>81.347746090156377</v>
          </cell>
          <cell r="O102">
            <v>0</v>
          </cell>
          <cell r="P102">
            <v>373.78666666666663</v>
          </cell>
        </row>
        <row r="103">
          <cell r="I103">
            <v>0</v>
          </cell>
          <cell r="J103">
            <v>0</v>
          </cell>
          <cell r="K103">
            <v>0</v>
          </cell>
          <cell r="L103">
            <v>0</v>
          </cell>
          <cell r="M103">
            <v>0</v>
          </cell>
          <cell r="N103">
            <v>0</v>
          </cell>
          <cell r="O103">
            <v>0</v>
          </cell>
          <cell r="P103">
            <v>0</v>
          </cell>
        </row>
        <row r="104">
          <cell r="I104">
            <v>622.20532245000004</v>
          </cell>
          <cell r="J104">
            <v>752.81333333333339</v>
          </cell>
          <cell r="K104">
            <v>4067.55</v>
          </cell>
          <cell r="L104">
            <v>203.36936522539096</v>
          </cell>
          <cell r="M104">
            <v>20.336936522539094</v>
          </cell>
          <cell r="N104">
            <v>81.347746090156377</v>
          </cell>
          <cell r="O104">
            <v>0</v>
          </cell>
          <cell r="P104">
            <v>373.78666666666663</v>
          </cell>
        </row>
        <row r="105">
          <cell r="I105">
            <v>0</v>
          </cell>
          <cell r="J105">
            <v>0</v>
          </cell>
          <cell r="K105">
            <v>0</v>
          </cell>
          <cell r="L105">
            <v>0</v>
          </cell>
          <cell r="M105">
            <v>0</v>
          </cell>
          <cell r="N105">
            <v>0</v>
          </cell>
          <cell r="O105">
            <v>0</v>
          </cell>
          <cell r="P105">
            <v>0</v>
          </cell>
        </row>
        <row r="106">
          <cell r="I106">
            <v>622.20532245000004</v>
          </cell>
          <cell r="J106">
            <v>752.81333333333339</v>
          </cell>
          <cell r="K106">
            <v>4067.55</v>
          </cell>
          <cell r="L106">
            <v>203.36936522539096</v>
          </cell>
          <cell r="M106">
            <v>20.336936522539094</v>
          </cell>
          <cell r="N106">
            <v>81.347746090156377</v>
          </cell>
          <cell r="O106">
            <v>0</v>
          </cell>
          <cell r="P106">
            <v>373.78666666666663</v>
          </cell>
        </row>
        <row r="110">
          <cell r="I110">
            <v>0</v>
          </cell>
          <cell r="J110">
            <v>0</v>
          </cell>
          <cell r="K110">
            <v>0</v>
          </cell>
          <cell r="L110">
            <v>0</v>
          </cell>
          <cell r="M110">
            <v>0</v>
          </cell>
          <cell r="N110">
            <v>0</v>
          </cell>
          <cell r="O110">
            <v>0</v>
          </cell>
          <cell r="P110">
            <v>0</v>
          </cell>
        </row>
        <row r="111">
          <cell r="I111">
            <v>7180.0770260444615</v>
          </cell>
          <cell r="J111">
            <v>8687.2572839506174</v>
          </cell>
          <cell r="K111">
            <v>49775.112000000001</v>
          </cell>
          <cell r="L111">
            <v>2346.8261269549216</v>
          </cell>
          <cell r="M111">
            <v>234.6826126954922</v>
          </cell>
          <cell r="N111">
            <v>938.73045078196878</v>
          </cell>
          <cell r="O111">
            <v>0</v>
          </cell>
          <cell r="P111">
            <v>4313.394567901234</v>
          </cell>
        </row>
        <row r="112">
          <cell r="I112">
            <v>0</v>
          </cell>
          <cell r="J112">
            <v>0</v>
          </cell>
          <cell r="K112">
            <v>0</v>
          </cell>
          <cell r="L112">
            <v>0</v>
          </cell>
          <cell r="M112">
            <v>0</v>
          </cell>
          <cell r="N112">
            <v>0</v>
          </cell>
          <cell r="O112">
            <v>0</v>
          </cell>
          <cell r="P112">
            <v>0</v>
          </cell>
        </row>
        <row r="113">
          <cell r="I113">
            <v>12940.698197010001</v>
          </cell>
          <cell r="J113">
            <v>15657.1</v>
          </cell>
          <cell r="K113">
            <v>90818.43</v>
          </cell>
          <cell r="L113">
            <v>4540.92</v>
          </cell>
          <cell r="M113">
            <v>454.09</v>
          </cell>
          <cell r="N113">
            <v>1816.37</v>
          </cell>
          <cell r="O113">
            <v>0</v>
          </cell>
          <cell r="P113">
            <v>7774.06</v>
          </cell>
        </row>
        <row r="115">
          <cell r="I115">
            <v>88653.184796615868</v>
          </cell>
          <cell r="J115">
            <v>94850.862010581986</v>
          </cell>
          <cell r="K115">
            <v>508334.6671986063</v>
          </cell>
          <cell r="L115">
            <v>23967.226310947564</v>
          </cell>
          <cell r="M115">
            <v>2396.7226310947558</v>
          </cell>
          <cell r="N115">
            <v>9586.8905243790232</v>
          </cell>
          <cell r="P115">
            <v>165742.7285714286</v>
          </cell>
        </row>
        <row r="116">
          <cell r="I116">
            <v>0</v>
          </cell>
          <cell r="J116">
            <v>0</v>
          </cell>
          <cell r="K116">
            <v>0</v>
          </cell>
          <cell r="L116">
            <v>0</v>
          </cell>
          <cell r="M116">
            <v>0</v>
          </cell>
          <cell r="N116">
            <v>0</v>
          </cell>
          <cell r="O116">
            <v>0</v>
          </cell>
          <cell r="P116">
            <v>0</v>
          </cell>
        </row>
        <row r="117">
          <cell r="I117">
            <v>12940.698197010001</v>
          </cell>
          <cell r="J117">
            <v>15657.1</v>
          </cell>
          <cell r="K117">
            <v>90818.43</v>
          </cell>
          <cell r="L117">
            <v>4540.92</v>
          </cell>
          <cell r="M117">
            <v>454.09</v>
          </cell>
          <cell r="N117">
            <v>1816.37</v>
          </cell>
          <cell r="O117">
            <v>0</v>
          </cell>
          <cell r="P117">
            <v>7774.06</v>
          </cell>
        </row>
        <row r="118">
          <cell r="I118">
            <v>0</v>
          </cell>
          <cell r="J118">
            <v>0</v>
          </cell>
          <cell r="K118">
            <v>0</v>
          </cell>
          <cell r="L118">
            <v>0</v>
          </cell>
          <cell r="M118">
            <v>0</v>
          </cell>
          <cell r="N118">
            <v>0</v>
          </cell>
          <cell r="O118">
            <v>0</v>
          </cell>
          <cell r="P118">
            <v>0</v>
          </cell>
        </row>
        <row r="119">
          <cell r="I119">
            <v>112839.23089479987</v>
          </cell>
          <cell r="J119">
            <v>136525.47555555555</v>
          </cell>
          <cell r="K119">
            <v>782245.83600000001</v>
          </cell>
          <cell r="L119">
            <v>36881.784728610859</v>
          </cell>
          <cell r="M119">
            <v>3688.1784728610851</v>
          </cell>
          <cell r="N119">
            <v>14752.71389144434</v>
          </cell>
          <cell r="O119">
            <v>0</v>
          </cell>
          <cell r="P119">
            <v>67787.591111111105</v>
          </cell>
        </row>
        <row r="120">
          <cell r="I120">
            <v>0</v>
          </cell>
          <cell r="J120">
            <v>0</v>
          </cell>
          <cell r="K120">
            <v>0</v>
          </cell>
          <cell r="L120">
            <v>0</v>
          </cell>
          <cell r="M120">
            <v>0</v>
          </cell>
          <cell r="N120">
            <v>0</v>
          </cell>
          <cell r="O120">
            <v>0</v>
          </cell>
          <cell r="P120">
            <v>0</v>
          </cell>
        </row>
        <row r="121">
          <cell r="I121">
            <v>6852.1746452000143</v>
          </cell>
          <cell r="J121">
            <v>8290.5244444444452</v>
          </cell>
          <cell r="K121">
            <v>47501.964</v>
          </cell>
          <cell r="L121">
            <v>2239.6504139834406</v>
          </cell>
          <cell r="M121">
            <v>223.96504139834406</v>
          </cell>
          <cell r="N121">
            <v>895.86016559337622</v>
          </cell>
          <cell r="O121">
            <v>0</v>
          </cell>
          <cell r="P121">
            <v>4116.4088888888882</v>
          </cell>
        </row>
        <row r="123">
          <cell r="I123">
            <v>9734.7976300402097</v>
          </cell>
          <cell r="J123">
            <v>10415.349982363316</v>
          </cell>
          <cell r="K123">
            <v>55819.033742160289</v>
          </cell>
          <cell r="L123">
            <v>2631.7847286108554</v>
          </cell>
          <cell r="M123">
            <v>263.17847286108554</v>
          </cell>
          <cell r="N123">
            <v>1052.7138914443422</v>
          </cell>
          <cell r="P123">
            <v>18199.819047619047</v>
          </cell>
        </row>
        <row r="124">
          <cell r="I124">
            <v>0</v>
          </cell>
          <cell r="J124">
            <v>0</v>
          </cell>
          <cell r="K124">
            <v>0</v>
          </cell>
          <cell r="L124">
            <v>0</v>
          </cell>
          <cell r="M124">
            <v>0</v>
          </cell>
          <cell r="N124">
            <v>0</v>
          </cell>
          <cell r="O124">
            <v>0</v>
          </cell>
          <cell r="P124">
            <v>0</v>
          </cell>
        </row>
        <row r="125">
          <cell r="I125">
            <v>1652.2483273582318</v>
          </cell>
          <cell r="J125">
            <v>1999.074141499214</v>
          </cell>
          <cell r="K125">
            <v>11454.033884003549</v>
          </cell>
          <cell r="L125">
            <v>540.04149660188557</v>
          </cell>
          <cell r="M125">
            <v>54.00414966018856</v>
          </cell>
          <cell r="N125">
            <v>216.01659864075449</v>
          </cell>
          <cell r="O125">
            <v>0</v>
          </cell>
          <cell r="P125">
            <v>992.57973615041999</v>
          </cell>
        </row>
        <row r="126">
          <cell r="I126">
            <v>0</v>
          </cell>
          <cell r="J126">
            <v>0</v>
          </cell>
          <cell r="K126">
            <v>0</v>
          </cell>
          <cell r="L126">
            <v>0</v>
          </cell>
          <cell r="M126">
            <v>0</v>
          </cell>
          <cell r="N126">
            <v>0</v>
          </cell>
          <cell r="O126">
            <v>0</v>
          </cell>
          <cell r="P126">
            <v>0</v>
          </cell>
        </row>
        <row r="127">
          <cell r="I127">
            <v>668.89638120885263</v>
          </cell>
          <cell r="J127">
            <v>809.3053791466175</v>
          </cell>
          <cell r="K127">
            <v>4637.0522447455505</v>
          </cell>
          <cell r="L127">
            <v>218.6304545135697</v>
          </cell>
          <cell r="M127">
            <v>21.863045451356971</v>
          </cell>
          <cell r="N127">
            <v>87.452181805427799</v>
          </cell>
          <cell r="O127">
            <v>0</v>
          </cell>
          <cell r="P127">
            <v>401.83608152523402</v>
          </cell>
        </row>
        <row r="128">
          <cell r="I128">
            <v>0</v>
          </cell>
          <cell r="J128">
            <v>0</v>
          </cell>
          <cell r="K128">
            <v>0</v>
          </cell>
          <cell r="L128">
            <v>0</v>
          </cell>
          <cell r="M128">
            <v>0</v>
          </cell>
          <cell r="N128">
            <v>0</v>
          </cell>
          <cell r="O128">
            <v>0</v>
          </cell>
          <cell r="P128">
            <v>0</v>
          </cell>
        </row>
        <row r="129">
          <cell r="I129">
            <v>1196.5622288111092</v>
          </cell>
          <cell r="J129">
            <v>1447.7343209876542</v>
          </cell>
          <cell r="K129">
            <v>8295.0390000000007</v>
          </cell>
          <cell r="L129">
            <v>391.09935602575899</v>
          </cell>
          <cell r="M129">
            <v>39.109935602575895</v>
          </cell>
          <cell r="N129">
            <v>156.43974241030358</v>
          </cell>
          <cell r="O129">
            <v>0</v>
          </cell>
          <cell r="P129">
            <v>718.82864197530864</v>
          </cell>
        </row>
        <row r="130">
          <cell r="I130">
            <v>0</v>
          </cell>
          <cell r="J130">
            <v>0</v>
          </cell>
          <cell r="K130">
            <v>0</v>
          </cell>
          <cell r="L130">
            <v>0</v>
          </cell>
          <cell r="M130">
            <v>0</v>
          </cell>
          <cell r="N130">
            <v>0</v>
          </cell>
          <cell r="O130">
            <v>0</v>
          </cell>
          <cell r="P130">
            <v>0</v>
          </cell>
        </row>
        <row r="131">
          <cell r="I131">
            <v>2455.5736771500001</v>
          </cell>
          <cell r="J131">
            <v>2971.0266666666662</v>
          </cell>
          <cell r="K131">
            <v>17023.000500000002</v>
          </cell>
          <cell r="L131">
            <v>802.61039558417667</v>
          </cell>
          <cell r="M131">
            <v>80.261039558417664</v>
          </cell>
          <cell r="N131">
            <v>321.04415823367066</v>
          </cell>
          <cell r="O131">
            <v>0</v>
          </cell>
          <cell r="P131">
            <v>1475.1733333333332</v>
          </cell>
        </row>
        <row r="133">
          <cell r="I133">
            <v>89097.473712310093</v>
          </cell>
          <cell r="J133">
            <v>95326.210828924173</v>
          </cell>
          <cell r="K133">
            <v>510882.20633797901</v>
          </cell>
          <cell r="L133">
            <v>24087.339006439743</v>
          </cell>
          <cell r="M133">
            <v>2408.7339006439747</v>
          </cell>
          <cell r="N133">
            <v>9634.9356025758989</v>
          </cell>
          <cell r="P133">
            <v>161717.88985596705</v>
          </cell>
        </row>
        <row r="134">
          <cell r="I134">
            <v>0</v>
          </cell>
          <cell r="J134">
            <v>0</v>
          </cell>
          <cell r="K134">
            <v>0</v>
          </cell>
          <cell r="L134">
            <v>0</v>
          </cell>
          <cell r="M134">
            <v>0</v>
          </cell>
          <cell r="N134">
            <v>0</v>
          </cell>
          <cell r="O134">
            <v>0</v>
          </cell>
          <cell r="P134">
            <v>0</v>
          </cell>
        </row>
        <row r="135">
          <cell r="I135">
            <v>11966.853681172224</v>
          </cell>
          <cell r="J135">
            <v>14478.833086419751</v>
          </cell>
          <cell r="K135">
            <v>82958.926500000001</v>
          </cell>
          <cell r="L135">
            <v>3911.3960441582335</v>
          </cell>
          <cell r="M135">
            <v>391.13960441582333</v>
          </cell>
          <cell r="N135">
            <v>1564.5584176632933</v>
          </cell>
          <cell r="O135">
            <v>0</v>
          </cell>
          <cell r="P135">
            <v>7189.0261728395062</v>
          </cell>
        </row>
        <row r="139">
          <cell r="I139">
            <v>0</v>
          </cell>
          <cell r="J139">
            <v>0</v>
          </cell>
          <cell r="K139">
            <v>0</v>
          </cell>
          <cell r="L139">
            <v>0</v>
          </cell>
          <cell r="M139">
            <v>0</v>
          </cell>
          <cell r="N139">
            <v>0</v>
          </cell>
          <cell r="O139">
            <v>0</v>
          </cell>
          <cell r="P139">
            <v>0</v>
          </cell>
        </row>
        <row r="140">
          <cell r="I140">
            <v>4068.6985872055661</v>
          </cell>
          <cell r="J140">
            <v>4922.7649382716045</v>
          </cell>
          <cell r="K140">
            <v>28205.815500000001</v>
          </cell>
          <cell r="L140">
            <v>1329.8643054277829</v>
          </cell>
          <cell r="M140">
            <v>132.98643054277827</v>
          </cell>
          <cell r="N140">
            <v>531.94572217111306</v>
          </cell>
          <cell r="O140">
            <v>0</v>
          </cell>
          <cell r="P140">
            <v>2444.2498765432097</v>
          </cell>
        </row>
        <row r="141">
          <cell r="I141">
            <v>0</v>
          </cell>
          <cell r="J141">
            <v>0</v>
          </cell>
          <cell r="K141">
            <v>0</v>
          </cell>
          <cell r="L141">
            <v>0</v>
          </cell>
          <cell r="M141">
            <v>0</v>
          </cell>
          <cell r="N141">
            <v>0</v>
          </cell>
          <cell r="O141">
            <v>0</v>
          </cell>
          <cell r="P141">
            <v>0</v>
          </cell>
        </row>
        <row r="142">
          <cell r="I142">
            <v>9777.7534624466061</v>
          </cell>
          <cell r="J142">
            <v>11830.215703703703</v>
          </cell>
          <cell r="K142">
            <v>67783.224600000001</v>
          </cell>
          <cell r="L142">
            <v>3195.8831646734129</v>
          </cell>
          <cell r="M142">
            <v>319.58831646734126</v>
          </cell>
          <cell r="N142">
            <v>1278.353265869365</v>
          </cell>
          <cell r="O142">
            <v>0</v>
          </cell>
          <cell r="P142">
            <v>5873.9354074074072</v>
          </cell>
        </row>
        <row r="144">
          <cell r="I144">
            <v>63323.82495769106</v>
          </cell>
          <cell r="J144">
            <v>67750.745749559079</v>
          </cell>
          <cell r="K144">
            <v>363096.88771428569</v>
          </cell>
          <cell r="L144">
            <v>17119.480220791167</v>
          </cell>
          <cell r="M144">
            <v>1711.948022079117</v>
          </cell>
          <cell r="N144">
            <v>6847.7920883164679</v>
          </cell>
          <cell r="P144">
            <v>118387.89047619047</v>
          </cell>
        </row>
        <row r="145">
          <cell r="I145">
            <v>0</v>
          </cell>
          <cell r="J145">
            <v>0</v>
          </cell>
          <cell r="K145">
            <v>0</v>
          </cell>
          <cell r="L145">
            <v>0</v>
          </cell>
          <cell r="M145">
            <v>0</v>
          </cell>
          <cell r="N145">
            <v>0</v>
          </cell>
          <cell r="O145">
            <v>0</v>
          </cell>
          <cell r="P145">
            <v>0</v>
          </cell>
        </row>
        <row r="146">
          <cell r="I146">
            <v>668.89638120885263</v>
          </cell>
          <cell r="J146">
            <v>809.3053791466175</v>
          </cell>
          <cell r="K146">
            <v>4637.0522447455505</v>
          </cell>
          <cell r="L146">
            <v>218.6304545135697</v>
          </cell>
          <cell r="M146">
            <v>21.863045451356971</v>
          </cell>
          <cell r="N146">
            <v>87.452181805427799</v>
          </cell>
          <cell r="O146">
            <v>0</v>
          </cell>
          <cell r="P146">
            <v>401.83608152523402</v>
          </cell>
        </row>
        <row r="147">
          <cell r="I147">
            <v>0</v>
          </cell>
          <cell r="J147">
            <v>0</v>
          </cell>
          <cell r="K147">
            <v>0</v>
          </cell>
          <cell r="L147">
            <v>0</v>
          </cell>
          <cell r="M147">
            <v>0</v>
          </cell>
          <cell r="N147">
            <v>0</v>
          </cell>
          <cell r="O147">
            <v>0</v>
          </cell>
          <cell r="P147">
            <v>0</v>
          </cell>
        </row>
        <row r="148">
          <cell r="I148">
            <v>1652.2483273582318</v>
          </cell>
          <cell r="J148">
            <v>1999.074141499214</v>
          </cell>
          <cell r="K148">
            <v>11454.033884003549</v>
          </cell>
          <cell r="L148">
            <v>540.04149660188557</v>
          </cell>
          <cell r="M148">
            <v>54.00414966018856</v>
          </cell>
          <cell r="N148">
            <v>216.01659864075449</v>
          </cell>
          <cell r="O148">
            <v>0</v>
          </cell>
          <cell r="P148">
            <v>992.57973615041999</v>
          </cell>
        </row>
        <row r="157">
          <cell r="I157">
            <v>0</v>
          </cell>
          <cell r="J157">
            <v>0</v>
          </cell>
          <cell r="K157">
            <v>0</v>
          </cell>
          <cell r="L157">
            <v>0</v>
          </cell>
          <cell r="M157">
            <v>0</v>
          </cell>
          <cell r="N157">
            <v>0</v>
          </cell>
          <cell r="O157">
            <v>0</v>
          </cell>
          <cell r="P157">
            <v>0</v>
          </cell>
        </row>
        <row r="158">
          <cell r="I158">
            <v>2614.8631652694476</v>
          </cell>
          <cell r="J158">
            <v>3163.7528395061727</v>
          </cell>
          <cell r="K158">
            <v>18127.257750000001</v>
          </cell>
          <cell r="L158">
            <v>854.67456301747927</v>
          </cell>
          <cell r="M158">
            <v>85.46745630174793</v>
          </cell>
          <cell r="N158">
            <v>341.86982520699172</v>
          </cell>
          <cell r="O158">
            <v>0</v>
          </cell>
          <cell r="P158">
            <v>1570.8656790123457</v>
          </cell>
        </row>
        <row r="162">
          <cell r="I162">
            <v>0</v>
          </cell>
          <cell r="J162">
            <v>0</v>
          </cell>
          <cell r="K162">
            <v>0</v>
          </cell>
          <cell r="L162">
            <v>0</v>
          </cell>
          <cell r="M162">
            <v>0</v>
          </cell>
          <cell r="N162">
            <v>0</v>
          </cell>
          <cell r="O162">
            <v>0</v>
          </cell>
          <cell r="P162">
            <v>0</v>
          </cell>
        </row>
        <row r="163">
          <cell r="I163">
            <v>981.38518518518686</v>
          </cell>
          <cell r="J163">
            <v>6172.8395061728388</v>
          </cell>
          <cell r="K163">
            <v>27186</v>
          </cell>
          <cell r="L163">
            <v>1359.245630174793</v>
          </cell>
          <cell r="M163">
            <v>135.9245630174793</v>
          </cell>
          <cell r="N163">
            <v>543.6982520699172</v>
          </cell>
          <cell r="O163">
            <v>0</v>
          </cell>
          <cell r="P163">
            <v>2498.2518518518518</v>
          </cell>
        </row>
        <row r="164">
          <cell r="I164">
            <v>0</v>
          </cell>
          <cell r="J164">
            <v>0</v>
          </cell>
          <cell r="K164">
            <v>0</v>
          </cell>
          <cell r="L164">
            <v>0</v>
          </cell>
          <cell r="M164">
            <v>0</v>
          </cell>
          <cell r="N164">
            <v>0</v>
          </cell>
          <cell r="O164">
            <v>0</v>
          </cell>
          <cell r="P164">
            <v>0</v>
          </cell>
        </row>
        <row r="165">
          <cell r="I165">
            <v>4906.9259259259343</v>
          </cell>
          <cell r="J165">
            <v>24691.358024691355</v>
          </cell>
          <cell r="K165">
            <v>180181.125</v>
          </cell>
          <cell r="L165">
            <v>8495.2851885924556</v>
          </cell>
          <cell r="M165">
            <v>849.52851885924565</v>
          </cell>
          <cell r="N165">
            <v>3398.1140754369826</v>
          </cell>
          <cell r="O165">
            <v>0</v>
          </cell>
          <cell r="P165">
            <v>15614.074074074073</v>
          </cell>
        </row>
        <row r="166">
          <cell r="I166">
            <v>0</v>
          </cell>
          <cell r="J166">
            <v>0</v>
          </cell>
          <cell r="K166">
            <v>0</v>
          </cell>
          <cell r="L166">
            <v>0</v>
          </cell>
          <cell r="M166">
            <v>0</v>
          </cell>
          <cell r="N166">
            <v>0</v>
          </cell>
          <cell r="O166">
            <v>0</v>
          </cell>
          <cell r="P166">
            <v>0</v>
          </cell>
        </row>
        <row r="167">
          <cell r="I167">
            <v>145882.41708518527</v>
          </cell>
          <cell r="J167">
            <v>4122839.5061728391</v>
          </cell>
          <cell r="K167">
            <v>360362.25</v>
          </cell>
          <cell r="L167">
            <v>16990.570377184911</v>
          </cell>
          <cell r="M167">
            <v>1699.0570377184913</v>
          </cell>
          <cell r="N167">
            <v>6796.2281508739652</v>
          </cell>
          <cell r="O167">
            <v>0</v>
          </cell>
          <cell r="P167">
            <v>31228.148148148146</v>
          </cell>
        </row>
        <row r="168">
          <cell r="I168">
            <v>0</v>
          </cell>
          <cell r="J168">
            <v>0</v>
          </cell>
          <cell r="K168">
            <v>0</v>
          </cell>
          <cell r="L168">
            <v>0</v>
          </cell>
          <cell r="M168">
            <v>0</v>
          </cell>
          <cell r="N168">
            <v>0</v>
          </cell>
          <cell r="O168">
            <v>0</v>
          </cell>
          <cell r="P168">
            <v>0</v>
          </cell>
        </row>
        <row r="169">
          <cell r="I169">
            <v>4906.9259259259343</v>
          </cell>
          <cell r="J169">
            <v>24691.358024691355</v>
          </cell>
          <cell r="K169">
            <v>252253.57500000001</v>
          </cell>
          <cell r="L169">
            <v>11893.399264029438</v>
          </cell>
          <cell r="M169">
            <v>1189.3399264029438</v>
          </cell>
          <cell r="N169">
            <v>4757.3597056117751</v>
          </cell>
          <cell r="O169">
            <v>0</v>
          </cell>
          <cell r="P169">
            <v>21859.703703703704</v>
          </cell>
        </row>
        <row r="170">
          <cell r="I170">
            <v>0</v>
          </cell>
          <cell r="J170">
            <v>0</v>
          </cell>
          <cell r="K170">
            <v>0</v>
          </cell>
          <cell r="L170">
            <v>0</v>
          </cell>
          <cell r="M170">
            <v>0</v>
          </cell>
          <cell r="N170">
            <v>0</v>
          </cell>
          <cell r="O170">
            <v>0</v>
          </cell>
          <cell r="P170">
            <v>0</v>
          </cell>
        </row>
        <row r="171">
          <cell r="I171">
            <v>1652.2483273582318</v>
          </cell>
          <cell r="J171">
            <v>1999.074141499214</v>
          </cell>
          <cell r="K171">
            <v>11454.033884003549</v>
          </cell>
          <cell r="L171">
            <v>540.04149660188557</v>
          </cell>
          <cell r="M171">
            <v>54.00414966018856</v>
          </cell>
          <cell r="N171">
            <v>216.01659864075449</v>
          </cell>
          <cell r="O171">
            <v>0</v>
          </cell>
          <cell r="P171">
            <v>992.57973615041999</v>
          </cell>
        </row>
        <row r="185">
          <cell r="I185">
            <v>0</v>
          </cell>
          <cell r="J185">
            <v>0</v>
          </cell>
          <cell r="K185">
            <v>0</v>
          </cell>
          <cell r="L185">
            <v>0</v>
          </cell>
          <cell r="M185">
            <v>0</v>
          </cell>
          <cell r="N185">
            <v>0</v>
          </cell>
          <cell r="O185">
            <v>0</v>
          </cell>
          <cell r="P185">
            <v>0</v>
          </cell>
        </row>
        <row r="186">
          <cell r="I186">
            <v>4068.6985872055661</v>
          </cell>
          <cell r="J186">
            <v>4922.7649382716045</v>
          </cell>
          <cell r="K186">
            <v>28205.815500000001</v>
          </cell>
          <cell r="L186">
            <v>1329.8643054277829</v>
          </cell>
          <cell r="M186">
            <v>132.98643054277827</v>
          </cell>
          <cell r="N186">
            <v>531.94572217111306</v>
          </cell>
          <cell r="O186">
            <v>0</v>
          </cell>
          <cell r="P186">
            <v>2444.2498765432097</v>
          </cell>
        </row>
        <row r="187">
          <cell r="I187">
            <v>0</v>
          </cell>
          <cell r="J187">
            <v>0</v>
          </cell>
          <cell r="K187">
            <v>0</v>
          </cell>
          <cell r="L187">
            <v>0</v>
          </cell>
          <cell r="M187">
            <v>0</v>
          </cell>
          <cell r="N187">
            <v>0</v>
          </cell>
          <cell r="O187">
            <v>0</v>
          </cell>
          <cell r="P187">
            <v>0</v>
          </cell>
        </row>
        <row r="188">
          <cell r="I188">
            <v>7302.1664626408683</v>
          </cell>
          <cell r="J188">
            <v>8779.2306172839508</v>
          </cell>
          <cell r="K188">
            <v>36254.636349593493</v>
          </cell>
          <cell r="L188">
            <v>1709.3491260349585</v>
          </cell>
          <cell r="M188">
            <v>170.93491260349586</v>
          </cell>
          <cell r="N188">
            <v>683.73965041398344</v>
          </cell>
          <cell r="O188">
            <v>0</v>
          </cell>
          <cell r="P188">
            <v>12859.321769547323</v>
          </cell>
        </row>
        <row r="189">
          <cell r="I189">
            <v>0</v>
          </cell>
          <cell r="J189">
            <v>0</v>
          </cell>
          <cell r="K189">
            <v>0</v>
          </cell>
          <cell r="L189">
            <v>0</v>
          </cell>
          <cell r="M189">
            <v>0</v>
          </cell>
          <cell r="N189">
            <v>0</v>
          </cell>
          <cell r="O189">
            <v>0</v>
          </cell>
          <cell r="P189">
            <v>0</v>
          </cell>
        </row>
        <row r="190">
          <cell r="I190">
            <v>5229.7263305388951</v>
          </cell>
          <cell r="J190">
            <v>6327.5056790123454</v>
          </cell>
          <cell r="K190">
            <v>36254.515500000001</v>
          </cell>
          <cell r="L190">
            <v>1709.3491260349585</v>
          </cell>
          <cell r="M190">
            <v>170.93491260349586</v>
          </cell>
          <cell r="N190">
            <v>683.73965041398344</v>
          </cell>
          <cell r="O190">
            <v>0</v>
          </cell>
          <cell r="P190">
            <v>3141.7313580246914</v>
          </cell>
        </row>
        <row r="191">
          <cell r="I191">
            <v>0</v>
          </cell>
          <cell r="J191">
            <v>0</v>
          </cell>
          <cell r="K191">
            <v>0</v>
          </cell>
          <cell r="L191">
            <v>0</v>
          </cell>
          <cell r="M191">
            <v>0</v>
          </cell>
          <cell r="N191">
            <v>0</v>
          </cell>
          <cell r="O191">
            <v>0</v>
          </cell>
          <cell r="P191">
            <v>0</v>
          </cell>
        </row>
        <row r="192">
          <cell r="I192">
            <v>8051.9033133110916</v>
          </cell>
          <cell r="J192">
            <v>9742.0898765432103</v>
          </cell>
          <cell r="K192">
            <v>55818.953999999998</v>
          </cell>
          <cell r="L192">
            <v>2631.7847286108554</v>
          </cell>
          <cell r="M192">
            <v>263.17847286108554</v>
          </cell>
          <cell r="N192">
            <v>1052.7138914443422</v>
          </cell>
          <cell r="O192">
            <v>0</v>
          </cell>
          <cell r="P192">
            <v>4837.1397530864197</v>
          </cell>
        </row>
        <row r="193">
          <cell r="I193">
            <v>0</v>
          </cell>
          <cell r="J193">
            <v>0</v>
          </cell>
          <cell r="K193">
            <v>0</v>
          </cell>
          <cell r="L193">
            <v>0</v>
          </cell>
          <cell r="M193">
            <v>0</v>
          </cell>
          <cell r="N193">
            <v>0</v>
          </cell>
          <cell r="O193">
            <v>0</v>
          </cell>
          <cell r="P193">
            <v>0</v>
          </cell>
        </row>
        <row r="194">
          <cell r="I194">
            <v>668.89638120885263</v>
          </cell>
          <cell r="J194">
            <v>809.3053791466175</v>
          </cell>
          <cell r="K194">
            <v>4637.0522447455505</v>
          </cell>
          <cell r="L194">
            <v>218.6304545135697</v>
          </cell>
          <cell r="M194">
            <v>21.863045451356971</v>
          </cell>
          <cell r="N194">
            <v>87.452181805427799</v>
          </cell>
          <cell r="O194">
            <v>0</v>
          </cell>
          <cell r="P194">
            <v>401.83608152523402</v>
          </cell>
        </row>
        <row r="195">
          <cell r="I195">
            <v>0</v>
          </cell>
          <cell r="J195">
            <v>0</v>
          </cell>
          <cell r="K195">
            <v>0</v>
          </cell>
          <cell r="L195">
            <v>0</v>
          </cell>
          <cell r="M195">
            <v>0</v>
          </cell>
          <cell r="N195">
            <v>0</v>
          </cell>
          <cell r="O195">
            <v>0</v>
          </cell>
          <cell r="P195">
            <v>0</v>
          </cell>
        </row>
        <row r="196">
          <cell r="I196">
            <v>73694.828701727762</v>
          </cell>
          <cell r="J196">
            <v>89164.215802469131</v>
          </cell>
          <cell r="K196">
            <v>510881.47649999999</v>
          </cell>
          <cell r="L196">
            <v>24087.339006439739</v>
          </cell>
          <cell r="M196">
            <v>2408.7339006439743</v>
          </cell>
          <cell r="N196">
            <v>9634.9356025758971</v>
          </cell>
          <cell r="O196">
            <v>0</v>
          </cell>
          <cell r="P196">
            <v>44271.791604938269</v>
          </cell>
        </row>
        <row r="197">
          <cell r="I197">
            <v>0</v>
          </cell>
          <cell r="J197">
            <v>0</v>
          </cell>
          <cell r="K197">
            <v>0</v>
          </cell>
          <cell r="L197">
            <v>0</v>
          </cell>
          <cell r="M197">
            <v>0</v>
          </cell>
          <cell r="N197">
            <v>0</v>
          </cell>
          <cell r="O197">
            <v>0</v>
          </cell>
          <cell r="P197">
            <v>0</v>
          </cell>
        </row>
        <row r="198">
          <cell r="I198">
            <v>71420.797544444606</v>
          </cell>
          <cell r="J198">
            <v>86412.839506172822</v>
          </cell>
          <cell r="K198">
            <v>466900</v>
          </cell>
          <cell r="L198">
            <v>23344.066237350504</v>
          </cell>
          <cell r="M198">
            <v>2334.4066237350503</v>
          </cell>
          <cell r="N198">
            <v>9337.6264949402012</v>
          </cell>
          <cell r="O198">
            <v>0</v>
          </cell>
          <cell r="P198">
            <v>42905.679012345674</v>
          </cell>
        </row>
        <row r="200">
          <cell r="I200">
            <v>14467.995245537555</v>
          </cell>
          <cell r="J200">
            <v>15479.441869488535</v>
          </cell>
          <cell r="K200">
            <v>78230.602983309233</v>
          </cell>
          <cell r="L200">
            <v>3911.396044158234</v>
          </cell>
          <cell r="M200">
            <v>391.13960441582327</v>
          </cell>
          <cell r="N200">
            <v>1564.5584176632931</v>
          </cell>
          <cell r="P200">
            <v>27048.830952380951</v>
          </cell>
        </row>
        <row r="201">
          <cell r="I201">
            <v>0</v>
          </cell>
          <cell r="J201">
            <v>0</v>
          </cell>
          <cell r="K201">
            <v>0</v>
          </cell>
          <cell r="L201">
            <v>0</v>
          </cell>
          <cell r="M201">
            <v>0</v>
          </cell>
          <cell r="N201">
            <v>0</v>
          </cell>
          <cell r="O201">
            <v>0</v>
          </cell>
          <cell r="P201">
            <v>0</v>
          </cell>
        </row>
        <row r="202">
          <cell r="I202">
            <v>2455.5736771500001</v>
          </cell>
          <cell r="J202">
            <v>2971.0266666666662</v>
          </cell>
          <cell r="K202">
            <v>16052.85</v>
          </cell>
          <cell r="L202">
            <v>802.61039558417667</v>
          </cell>
          <cell r="M202">
            <v>80.261039558417664</v>
          </cell>
          <cell r="N202">
            <v>321.04415823367066</v>
          </cell>
          <cell r="O202">
            <v>0</v>
          </cell>
          <cell r="P202">
            <v>1475.1733333333332</v>
          </cell>
        </row>
        <row r="203">
          <cell r="I203">
            <v>0</v>
          </cell>
          <cell r="J203">
            <v>0</v>
          </cell>
          <cell r="K203">
            <v>0</v>
          </cell>
          <cell r="L203">
            <v>0</v>
          </cell>
          <cell r="M203">
            <v>0</v>
          </cell>
          <cell r="N203">
            <v>0</v>
          </cell>
          <cell r="O203">
            <v>0</v>
          </cell>
          <cell r="P203">
            <v>0</v>
          </cell>
        </row>
        <row r="204">
          <cell r="I204">
            <v>1652.2483273582318</v>
          </cell>
          <cell r="J204">
            <v>1999.074141499214</v>
          </cell>
          <cell r="K204">
            <v>11454.033884003549</v>
          </cell>
          <cell r="L204">
            <v>540.04149660188557</v>
          </cell>
          <cell r="M204">
            <v>54.00414966018856</v>
          </cell>
          <cell r="N204">
            <v>216.01659864075449</v>
          </cell>
          <cell r="O204">
            <v>0</v>
          </cell>
          <cell r="P204">
            <v>992.57973615041999</v>
          </cell>
        </row>
        <row r="206">
          <cell r="K206">
            <v>1178452.8999999999</v>
          </cell>
        </row>
        <row r="214">
          <cell r="I214">
            <v>0</v>
          </cell>
          <cell r="J214">
            <v>0</v>
          </cell>
          <cell r="K214">
            <v>0</v>
          </cell>
          <cell r="L214">
            <v>0</v>
          </cell>
          <cell r="M214">
            <v>0</v>
          </cell>
          <cell r="N214">
            <v>0</v>
          </cell>
          <cell r="O214">
            <v>0</v>
          </cell>
          <cell r="P214">
            <v>0</v>
          </cell>
        </row>
        <row r="215">
          <cell r="I215">
            <v>899.94820687654283</v>
          </cell>
          <cell r="J215">
            <v>934.92592592592575</v>
          </cell>
          <cell r="K215">
            <v>4599.9693345599508</v>
          </cell>
          <cell r="L215">
            <v>235.74057037718489</v>
          </cell>
          <cell r="M215">
            <v>23.574057037718489</v>
          </cell>
          <cell r="N215">
            <v>94.296228150873958</v>
          </cell>
          <cell r="O215">
            <v>0</v>
          </cell>
          <cell r="P215">
            <v>1829.8065843621398</v>
          </cell>
        </row>
        <row r="216">
          <cell r="I216">
            <v>0</v>
          </cell>
          <cell r="J216">
            <v>0</v>
          </cell>
          <cell r="K216">
            <v>0</v>
          </cell>
          <cell r="L216">
            <v>0</v>
          </cell>
          <cell r="M216">
            <v>0</v>
          </cell>
          <cell r="N216">
            <v>0</v>
          </cell>
          <cell r="O216">
            <v>0</v>
          </cell>
          <cell r="P216">
            <v>0</v>
          </cell>
        </row>
        <row r="217">
          <cell r="I217">
            <v>795.77920193058435</v>
          </cell>
          <cell r="J217">
            <v>826.70825000000002</v>
          </cell>
          <cell r="K217">
            <v>4067.5228840846362</v>
          </cell>
          <cell r="L217">
            <v>208.45359935602573</v>
          </cell>
          <cell r="M217">
            <v>20.84535993560257</v>
          </cell>
          <cell r="N217">
            <v>83.381439742410279</v>
          </cell>
          <cell r="O217">
            <v>0</v>
          </cell>
          <cell r="P217">
            <v>1618.0064722222221</v>
          </cell>
        </row>
        <row r="218">
          <cell r="I218">
            <v>0</v>
          </cell>
          <cell r="J218">
            <v>0</v>
          </cell>
          <cell r="K218">
            <v>0</v>
          </cell>
          <cell r="L218">
            <v>0</v>
          </cell>
          <cell r="M218">
            <v>0</v>
          </cell>
          <cell r="N218">
            <v>0</v>
          </cell>
          <cell r="O218">
            <v>0</v>
          </cell>
          <cell r="P218">
            <v>0</v>
          </cell>
        </row>
        <row r="219">
          <cell r="I219">
            <v>5269.942879391856</v>
          </cell>
          <cell r="J219">
            <v>5445.9636201543208</v>
          </cell>
          <cell r="K219">
            <v>28205.862510162598</v>
          </cell>
          <cell r="L219">
            <v>1378.5151746013491</v>
          </cell>
          <cell r="M219">
            <v>137.85151746013491</v>
          </cell>
          <cell r="N219">
            <v>551.40606984053966</v>
          </cell>
          <cell r="O219">
            <v>0</v>
          </cell>
          <cell r="P219">
            <v>10700.165224804527</v>
          </cell>
        </row>
        <row r="221">
          <cell r="I221">
            <v>15067.525401341645</v>
          </cell>
          <cell r="J221">
            <v>15874.002686111111</v>
          </cell>
          <cell r="K221">
            <v>83359.041585365849</v>
          </cell>
          <cell r="L221">
            <v>4053.4968663753452</v>
          </cell>
          <cell r="M221">
            <v>405.34968663753443</v>
          </cell>
          <cell r="N221">
            <v>1621.3987465501377</v>
          </cell>
          <cell r="P221">
            <v>28137.437008333334</v>
          </cell>
        </row>
        <row r="223">
          <cell r="I223">
            <v>845.09494852166404</v>
          </cell>
          <cell r="J223">
            <v>894.60578395061725</v>
          </cell>
          <cell r="K223">
            <v>4458.5245235904849</v>
          </cell>
          <cell r="L223">
            <v>227.69541004074125</v>
          </cell>
          <cell r="M223">
            <v>22.769541004074121</v>
          </cell>
          <cell r="N223">
            <v>91.078164016296483</v>
          </cell>
          <cell r="P223">
            <v>1578.7082460317458</v>
          </cell>
        </row>
        <row r="224">
          <cell r="I224">
            <v>0</v>
          </cell>
          <cell r="J224">
            <v>0</v>
          </cell>
          <cell r="K224">
            <v>0</v>
          </cell>
          <cell r="L224">
            <v>0</v>
          </cell>
          <cell r="M224">
            <v>0</v>
          </cell>
          <cell r="N224">
            <v>0</v>
          </cell>
          <cell r="O224">
            <v>0</v>
          </cell>
          <cell r="P224">
            <v>0</v>
          </cell>
        </row>
        <row r="225">
          <cell r="I225">
            <v>94976.724714178999</v>
          </cell>
          <cell r="J225">
            <v>98149.031098135805</v>
          </cell>
          <cell r="K225">
            <v>508335.76383333333</v>
          </cell>
          <cell r="L225">
            <v>24844.075021082488</v>
          </cell>
          <cell r="M225">
            <v>2484.4075021082485</v>
          </cell>
          <cell r="N225">
            <v>9937.6300084329941</v>
          </cell>
          <cell r="O225">
            <v>0</v>
          </cell>
          <cell r="P225">
            <v>192842.06114009465</v>
          </cell>
        </row>
        <row r="227">
          <cell r="I227">
            <v>14828.288383565436</v>
          </cell>
          <cell r="J227">
            <v>15697.020290123455</v>
          </cell>
          <cell r="K227">
            <v>78230.602983309233</v>
          </cell>
          <cell r="L227">
            <v>3995.2116736759099</v>
          </cell>
          <cell r="M227">
            <v>399.52116736759092</v>
          </cell>
          <cell r="N227">
            <v>1598.0846694703637</v>
          </cell>
          <cell r="P227">
            <v>27700.486420634919</v>
          </cell>
        </row>
        <row r="228">
          <cell r="I228">
            <v>0</v>
          </cell>
          <cell r="J228">
            <v>0</v>
          </cell>
          <cell r="K228">
            <v>0</v>
          </cell>
          <cell r="L228">
            <v>0</v>
          </cell>
          <cell r="M228">
            <v>0</v>
          </cell>
          <cell r="N228">
            <v>0</v>
          </cell>
          <cell r="O228">
            <v>0</v>
          </cell>
          <cell r="P228">
            <v>0</v>
          </cell>
        </row>
        <row r="229">
          <cell r="I229">
            <v>3140.5942549474144</v>
          </cell>
          <cell r="J229">
            <v>3262.6577499999999</v>
          </cell>
          <cell r="K229">
            <v>16052.742985280589</v>
          </cell>
          <cell r="L229">
            <v>822.67565547378092</v>
          </cell>
          <cell r="M229">
            <v>82.267565547378112</v>
          </cell>
          <cell r="N229">
            <v>329.07026218951245</v>
          </cell>
          <cell r="O229">
            <v>0</v>
          </cell>
          <cell r="P229">
            <v>6385.5675277777773</v>
          </cell>
        </row>
        <row r="230">
          <cell r="I230">
            <v>0</v>
          </cell>
          <cell r="J230">
            <v>0</v>
          </cell>
          <cell r="K230">
            <v>0</v>
          </cell>
          <cell r="L230">
            <v>0</v>
          </cell>
          <cell r="M230">
            <v>0</v>
          </cell>
          <cell r="N230">
            <v>0</v>
          </cell>
          <cell r="O230">
            <v>0</v>
          </cell>
          <cell r="P230">
            <v>0</v>
          </cell>
        </row>
        <row r="231">
          <cell r="I231">
            <v>3007.8479809266191</v>
          </cell>
          <cell r="J231">
            <v>3108.3127566975309</v>
          </cell>
          <cell r="K231">
            <v>16098.646331300813</v>
          </cell>
          <cell r="L231">
            <v>786.79488174639664</v>
          </cell>
          <cell r="M231">
            <v>78.679488174639687</v>
          </cell>
          <cell r="N231">
            <v>314.71795269855875</v>
          </cell>
          <cell r="O231">
            <v>0</v>
          </cell>
          <cell r="P231">
            <v>6107.1763211831267</v>
          </cell>
        </row>
        <row r="234">
          <cell r="I234">
            <v>0</v>
          </cell>
          <cell r="J234">
            <v>0</v>
          </cell>
          <cell r="K234">
            <v>3200</v>
          </cell>
          <cell r="L234">
            <v>0</v>
          </cell>
          <cell r="M234">
            <v>0</v>
          </cell>
          <cell r="N234">
            <v>0</v>
          </cell>
          <cell r="O234">
            <v>0</v>
          </cell>
          <cell r="P234">
            <v>0</v>
          </cell>
        </row>
        <row r="235">
          <cell r="I235">
            <v>0</v>
          </cell>
          <cell r="J235">
            <v>0</v>
          </cell>
          <cell r="K235">
            <v>0</v>
          </cell>
          <cell r="L235">
            <v>0</v>
          </cell>
          <cell r="M235">
            <v>0</v>
          </cell>
          <cell r="N235">
            <v>0</v>
          </cell>
          <cell r="O235">
            <v>0</v>
          </cell>
          <cell r="P235">
            <v>0</v>
          </cell>
        </row>
        <row r="236">
          <cell r="I236">
            <v>0</v>
          </cell>
          <cell r="J236">
            <v>0</v>
          </cell>
          <cell r="K236">
            <v>454154</v>
          </cell>
          <cell r="L236">
            <v>0</v>
          </cell>
          <cell r="M236">
            <v>0</v>
          </cell>
          <cell r="N236">
            <v>0</v>
          </cell>
          <cell r="O236">
            <v>0</v>
          </cell>
          <cell r="P236">
            <v>0</v>
          </cell>
        </row>
        <row r="237">
          <cell r="I237">
            <v>0</v>
          </cell>
          <cell r="J237">
            <v>0</v>
          </cell>
          <cell r="K237">
            <v>0</v>
          </cell>
          <cell r="L237">
            <v>0</v>
          </cell>
          <cell r="M237">
            <v>0</v>
          </cell>
          <cell r="N237">
            <v>0</v>
          </cell>
          <cell r="O237">
            <v>0</v>
          </cell>
          <cell r="P237">
            <v>0</v>
          </cell>
        </row>
        <row r="241">
          <cell r="I241">
            <v>0</v>
          </cell>
          <cell r="J241">
            <v>0</v>
          </cell>
          <cell r="K241">
            <v>0</v>
          </cell>
          <cell r="L241">
            <v>0</v>
          </cell>
          <cell r="M241">
            <v>0</v>
          </cell>
          <cell r="N241">
            <v>0</v>
          </cell>
          <cell r="O241">
            <v>994.07</v>
          </cell>
          <cell r="P241">
            <v>0</v>
          </cell>
        </row>
        <row r="242">
          <cell r="I242">
            <v>26235.950988377404</v>
          </cell>
          <cell r="J242">
            <v>27839.452839506175</v>
          </cell>
          <cell r="K242">
            <v>148461.91450487802</v>
          </cell>
          <cell r="L242">
            <v>6999.758509659614</v>
          </cell>
          <cell r="M242">
            <v>699.97585096596117</v>
          </cell>
          <cell r="N242">
            <v>2799.9034038638447</v>
          </cell>
          <cell r="O242">
            <v>0</v>
          </cell>
          <cell r="P242">
            <v>50145.894987654348</v>
          </cell>
        </row>
        <row r="243">
          <cell r="O243">
            <v>994.07</v>
          </cell>
        </row>
        <row r="244">
          <cell r="I244">
            <v>27386.657847202976</v>
          </cell>
          <cell r="J244">
            <v>29301.238419753085</v>
          </cell>
          <cell r="K244">
            <v>157034.26373658536</v>
          </cell>
          <cell r="L244">
            <v>7403.9328426862921</v>
          </cell>
          <cell r="M244">
            <v>740.39328426862915</v>
          </cell>
          <cell r="N244">
            <v>2961.5731370745166</v>
          </cell>
          <cell r="P244">
            <v>50207.016666666648</v>
          </cell>
        </row>
        <row r="245">
          <cell r="I245">
            <v>0</v>
          </cell>
          <cell r="J245">
            <v>0</v>
          </cell>
          <cell r="K245">
            <v>0</v>
          </cell>
          <cell r="L245">
            <v>0</v>
          </cell>
          <cell r="M245">
            <v>0</v>
          </cell>
          <cell r="N245">
            <v>0</v>
          </cell>
          <cell r="O245">
            <v>994.07</v>
          </cell>
          <cell r="P245">
            <v>0</v>
          </cell>
        </row>
        <row r="246">
          <cell r="I246">
            <v>43875.672494783234</v>
          </cell>
          <cell r="J246">
            <v>49491.285899335235</v>
          </cell>
          <cell r="K246">
            <v>273395.28120600374</v>
          </cell>
          <cell r="L246">
            <v>12890.190892364304</v>
          </cell>
          <cell r="M246">
            <v>1289.0190892364308</v>
          </cell>
          <cell r="N246">
            <v>5156.0763569457231</v>
          </cell>
          <cell r="O246">
            <v>0</v>
          </cell>
          <cell r="P246">
            <v>57939.436193732276</v>
          </cell>
        </row>
        <row r="247">
          <cell r="I247">
            <v>0</v>
          </cell>
          <cell r="J247">
            <v>0</v>
          </cell>
          <cell r="K247">
            <v>0</v>
          </cell>
          <cell r="L247">
            <v>0</v>
          </cell>
          <cell r="M247">
            <v>0</v>
          </cell>
          <cell r="N247">
            <v>0</v>
          </cell>
          <cell r="O247">
            <v>994.07</v>
          </cell>
          <cell r="P247">
            <v>0</v>
          </cell>
        </row>
        <row r="248">
          <cell r="I248">
            <v>30638.95287200882</v>
          </cell>
          <cell r="J248">
            <v>32605.020501234561</v>
          </cell>
          <cell r="K248">
            <v>174177.2999681707</v>
          </cell>
          <cell r="L248">
            <v>8212.2010119595216</v>
          </cell>
          <cell r="M248">
            <v>821.22010119595211</v>
          </cell>
          <cell r="N248">
            <v>3284.8804047838084</v>
          </cell>
          <cell r="O248">
            <v>0</v>
          </cell>
          <cell r="P248">
            <v>57881.346798765451</v>
          </cell>
        </row>
        <row r="249">
          <cell r="I249">
            <v>0</v>
          </cell>
          <cell r="J249">
            <v>0</v>
          </cell>
          <cell r="K249">
            <v>0</v>
          </cell>
          <cell r="L249">
            <v>0</v>
          </cell>
          <cell r="M249">
            <v>0</v>
          </cell>
          <cell r="N249">
            <v>0</v>
          </cell>
          <cell r="O249">
            <v>994.07</v>
          </cell>
          <cell r="P249">
            <v>0</v>
          </cell>
        </row>
        <row r="250">
          <cell r="I250">
            <v>9164.8661224490679</v>
          </cell>
          <cell r="J250">
            <v>9941.1658024691351</v>
          </cell>
          <cell r="K250">
            <v>53711.7251402439</v>
          </cell>
          <cell r="L250">
            <v>2532.4287028518856</v>
          </cell>
          <cell r="M250">
            <v>253.24287028518856</v>
          </cell>
          <cell r="N250">
            <v>1012.9714811407542</v>
          </cell>
          <cell r="O250">
            <v>0</v>
          </cell>
          <cell r="P250">
            <v>14911.387469135823</v>
          </cell>
        </row>
        <row r="251">
          <cell r="I251">
            <v>0</v>
          </cell>
          <cell r="J251">
            <v>0</v>
          </cell>
          <cell r="K251">
            <v>0</v>
          </cell>
          <cell r="L251">
            <v>0</v>
          </cell>
          <cell r="M251">
            <v>0</v>
          </cell>
          <cell r="N251">
            <v>0</v>
          </cell>
          <cell r="O251">
            <v>994.07</v>
          </cell>
          <cell r="P251">
            <v>0</v>
          </cell>
        </row>
        <row r="252">
          <cell r="I252">
            <v>11174.962443970362</v>
          </cell>
          <cell r="J252">
            <v>11746.56</v>
          </cell>
          <cell r="K252">
            <v>62282.40780487805</v>
          </cell>
          <cell r="L252">
            <v>2936.522539098436</v>
          </cell>
          <cell r="M252">
            <v>293.65225390984364</v>
          </cell>
          <cell r="N252">
            <v>1174.6090156393745</v>
          </cell>
          <cell r="O252">
            <v>0</v>
          </cell>
          <cell r="P252">
            <v>21798.123580246913</v>
          </cell>
        </row>
        <row r="253">
          <cell r="I253">
            <v>0</v>
          </cell>
          <cell r="J253">
            <v>0</v>
          </cell>
          <cell r="K253">
            <v>0</v>
          </cell>
          <cell r="L253">
            <v>0</v>
          </cell>
          <cell r="M253">
            <v>0</v>
          </cell>
          <cell r="N253">
            <v>0</v>
          </cell>
          <cell r="O253">
            <v>994.07</v>
          </cell>
          <cell r="P253">
            <v>0</v>
          </cell>
        </row>
        <row r="254">
          <cell r="I254">
            <v>12089.990748498381</v>
          </cell>
          <cell r="J254">
            <v>13114.059820987655</v>
          </cell>
          <cell r="K254">
            <v>70854.745869207312</v>
          </cell>
          <cell r="L254">
            <v>3340.6968721251151</v>
          </cell>
          <cell r="M254">
            <v>334.0696872125115</v>
          </cell>
          <cell r="N254">
            <v>1336.278748850046</v>
          </cell>
          <cell r="O254">
            <v>0</v>
          </cell>
          <cell r="P254">
            <v>19987.887737654321</v>
          </cell>
        </row>
        <row r="255">
          <cell r="I255">
            <v>0</v>
          </cell>
          <cell r="J255">
            <v>0</v>
          </cell>
          <cell r="K255">
            <v>0</v>
          </cell>
          <cell r="L255">
            <v>0</v>
          </cell>
          <cell r="M255">
            <v>0</v>
          </cell>
          <cell r="N255">
            <v>0</v>
          </cell>
          <cell r="O255">
            <v>994.07</v>
          </cell>
          <cell r="P255">
            <v>0</v>
          </cell>
        </row>
        <row r="256">
          <cell r="I256">
            <v>13191.152215717248</v>
          </cell>
          <cell r="J256">
            <v>14555.824781609195</v>
          </cell>
          <cell r="K256">
            <v>79425.38546492852</v>
          </cell>
          <cell r="L256">
            <v>3744.790708371665</v>
          </cell>
          <cell r="M256">
            <v>374.47907083716649</v>
          </cell>
          <cell r="N256">
            <v>1497.916283348666</v>
          </cell>
          <cell r="O256">
            <v>0</v>
          </cell>
          <cell r="P256">
            <v>19657.411908045971</v>
          </cell>
        </row>
        <row r="257">
          <cell r="I257">
            <v>0</v>
          </cell>
          <cell r="J257">
            <v>0</v>
          </cell>
          <cell r="K257">
            <v>198.86</v>
          </cell>
          <cell r="L257">
            <v>0</v>
          </cell>
          <cell r="M257">
            <v>0</v>
          </cell>
          <cell r="N257">
            <v>0</v>
          </cell>
          <cell r="O257">
            <v>4531.83</v>
          </cell>
          <cell r="P257">
            <v>0</v>
          </cell>
        </row>
        <row r="258">
          <cell r="I258">
            <v>2776.7901989433922</v>
          </cell>
          <cell r="J258">
            <v>3010.23670318622</v>
          </cell>
          <cell r="K258">
            <v>12720.878345173071</v>
          </cell>
          <cell r="L258">
            <v>766.57083716651323</v>
          </cell>
          <cell r="M258">
            <v>76.657083716651314</v>
          </cell>
          <cell r="N258">
            <v>306.62833486660526</v>
          </cell>
          <cell r="O258">
            <v>0</v>
          </cell>
          <cell r="P258">
            <v>3642.0745782509039</v>
          </cell>
        </row>
        <row r="259">
          <cell r="I259">
            <v>0</v>
          </cell>
          <cell r="J259">
            <v>0</v>
          </cell>
          <cell r="K259">
            <v>0</v>
          </cell>
          <cell r="L259">
            <v>0</v>
          </cell>
          <cell r="M259">
            <v>0</v>
          </cell>
          <cell r="N259">
            <v>0</v>
          </cell>
          <cell r="O259">
            <v>994.07</v>
          </cell>
          <cell r="P259">
            <v>0</v>
          </cell>
        </row>
        <row r="260">
          <cell r="I260">
            <v>33074.274125905584</v>
          </cell>
          <cell r="J260">
            <v>34766.017999999996</v>
          </cell>
          <cell r="K260">
            <v>184335.78092886179</v>
          </cell>
          <cell r="L260">
            <v>8691.1568537258499</v>
          </cell>
          <cell r="M260">
            <v>869.11568537258506</v>
          </cell>
          <cell r="N260">
            <v>3476.4627414903402</v>
          </cell>
          <cell r="O260">
            <v>0</v>
          </cell>
          <cell r="P260">
            <v>66463.450522633735</v>
          </cell>
        </row>
        <row r="261">
          <cell r="I261">
            <v>0</v>
          </cell>
          <cell r="J261">
            <v>0</v>
          </cell>
          <cell r="K261">
            <v>0</v>
          </cell>
          <cell r="L261">
            <v>0</v>
          </cell>
          <cell r="M261">
            <v>0</v>
          </cell>
          <cell r="N261">
            <v>0</v>
          </cell>
          <cell r="O261">
            <v>994.07</v>
          </cell>
          <cell r="P261">
            <v>0</v>
          </cell>
        </row>
        <row r="262">
          <cell r="I262">
            <v>12940.698197010001</v>
          </cell>
          <cell r="J262">
            <v>15657.1</v>
          </cell>
          <cell r="K262">
            <v>55818.43</v>
          </cell>
          <cell r="L262">
            <v>4540.92</v>
          </cell>
          <cell r="M262">
            <v>454.09</v>
          </cell>
          <cell r="N262">
            <v>1816.37</v>
          </cell>
          <cell r="O262">
            <v>0</v>
          </cell>
          <cell r="P262">
            <v>6779.99</v>
          </cell>
        </row>
        <row r="263">
          <cell r="O263">
            <v>994.07</v>
          </cell>
        </row>
        <row r="264">
          <cell r="I264">
            <v>38448.750003362904</v>
          </cell>
          <cell r="J264">
            <v>41136.673086419738</v>
          </cell>
          <cell r="K264">
            <v>220463.96395121951</v>
          </cell>
          <cell r="L264">
            <v>10394.549218031278</v>
          </cell>
          <cell r="M264">
            <v>1039.4549218031277</v>
          </cell>
          <cell r="N264">
            <v>4157.8196872125109</v>
          </cell>
          <cell r="P264">
            <v>70888.296666666662</v>
          </cell>
        </row>
        <row r="265">
          <cell r="O265">
            <v>994.07</v>
          </cell>
        </row>
        <row r="266">
          <cell r="I266">
            <v>14424.310734631121</v>
          </cell>
          <cell r="J266">
            <v>15432.703407407405</v>
          </cell>
          <cell r="K266">
            <v>82708.559356097554</v>
          </cell>
          <cell r="L266">
            <v>3899.5860165593372</v>
          </cell>
          <cell r="M266">
            <v>389.95860165593376</v>
          </cell>
          <cell r="N266">
            <v>1559.834406623735</v>
          </cell>
          <cell r="P266">
            <v>25973.09</v>
          </cell>
        </row>
        <row r="267">
          <cell r="I267">
            <v>0</v>
          </cell>
          <cell r="J267">
            <v>0</v>
          </cell>
          <cell r="K267">
            <v>0</v>
          </cell>
          <cell r="L267">
            <v>0</v>
          </cell>
          <cell r="M267">
            <v>0</v>
          </cell>
          <cell r="N267">
            <v>0</v>
          </cell>
          <cell r="O267">
            <v>994.07</v>
          </cell>
          <cell r="P267">
            <v>0</v>
          </cell>
        </row>
        <row r="268">
          <cell r="I268">
            <v>20905.26691409852</v>
          </cell>
          <cell r="J268">
            <v>21974.567999999999</v>
          </cell>
          <cell r="K268">
            <v>116513.17539024389</v>
          </cell>
          <cell r="L268">
            <v>5493.4222631094754</v>
          </cell>
          <cell r="M268">
            <v>549.34222631094769</v>
          </cell>
          <cell r="N268">
            <v>2197.3689052437908</v>
          </cell>
          <cell r="O268">
            <v>0</v>
          </cell>
          <cell r="P268">
            <v>41643.826345679023</v>
          </cell>
        </row>
        <row r="274">
          <cell r="I274">
            <v>0</v>
          </cell>
          <cell r="J274">
            <v>0</v>
          </cell>
          <cell r="K274">
            <v>10539.77</v>
          </cell>
          <cell r="L274">
            <v>0</v>
          </cell>
          <cell r="M274">
            <v>0</v>
          </cell>
          <cell r="N274">
            <v>0</v>
          </cell>
          <cell r="O274">
            <v>994.07</v>
          </cell>
          <cell r="P274">
            <v>0</v>
          </cell>
        </row>
        <row r="275">
          <cell r="I275">
            <v>11436.123271833316</v>
          </cell>
          <cell r="J275">
            <v>13836.696296296295</v>
          </cell>
          <cell r="K275">
            <v>74761.5</v>
          </cell>
          <cell r="L275">
            <v>3737.9254829806805</v>
          </cell>
          <cell r="M275">
            <v>373.79254829806808</v>
          </cell>
          <cell r="N275">
            <v>1495.1701931922723</v>
          </cell>
          <cell r="O275">
            <v>0</v>
          </cell>
          <cell r="P275">
            <v>5876.1225925925901</v>
          </cell>
        </row>
        <row r="276">
          <cell r="I276">
            <v>0</v>
          </cell>
          <cell r="J276">
            <v>0</v>
          </cell>
          <cell r="K276">
            <v>0</v>
          </cell>
          <cell r="L276">
            <v>0</v>
          </cell>
          <cell r="M276">
            <v>0</v>
          </cell>
          <cell r="N276">
            <v>0</v>
          </cell>
          <cell r="O276">
            <v>994.07</v>
          </cell>
          <cell r="P276">
            <v>0</v>
          </cell>
        </row>
        <row r="277">
          <cell r="I277">
            <v>2495.1541683999985</v>
          </cell>
          <cell r="J277">
            <v>3018.9155555555558</v>
          </cell>
          <cell r="K277">
            <v>16311.6</v>
          </cell>
          <cell r="L277">
            <v>815.54737810487586</v>
          </cell>
          <cell r="M277">
            <v>81.55473781048758</v>
          </cell>
          <cell r="N277">
            <v>326.21895124195032</v>
          </cell>
          <cell r="O277">
            <v>0</v>
          </cell>
          <cell r="P277">
            <v>504.88111111111004</v>
          </cell>
        </row>
        <row r="278">
          <cell r="I278">
            <v>0</v>
          </cell>
          <cell r="J278">
            <v>0</v>
          </cell>
          <cell r="K278">
            <v>0</v>
          </cell>
          <cell r="L278">
            <v>0</v>
          </cell>
          <cell r="M278">
            <v>0</v>
          </cell>
          <cell r="N278">
            <v>0</v>
          </cell>
          <cell r="O278">
            <v>0</v>
          </cell>
          <cell r="P278">
            <v>0</v>
          </cell>
        </row>
        <row r="279">
          <cell r="I279">
            <v>11436.123271833316</v>
          </cell>
          <cell r="J279">
            <v>13836.696296296295</v>
          </cell>
          <cell r="K279">
            <v>79279.695000000007</v>
          </cell>
          <cell r="L279">
            <v>3737.9254829806805</v>
          </cell>
          <cell r="M279">
            <v>373.79254829806808</v>
          </cell>
          <cell r="N279">
            <v>1495.1701931922723</v>
          </cell>
          <cell r="O279">
            <v>0</v>
          </cell>
          <cell r="P279">
            <v>6870.1925925925916</v>
          </cell>
        </row>
        <row r="287">
          <cell r="K287">
            <v>43309.02</v>
          </cell>
        </row>
        <row r="298">
          <cell r="I298">
            <v>74.923478979846536</v>
          </cell>
        </row>
        <row r="299">
          <cell r="I299">
            <v>44.745964733990817</v>
          </cell>
          <cell r="J299">
            <v>617.34891266890168</v>
          </cell>
          <cell r="K299">
            <v>1346.8886006568482</v>
          </cell>
          <cell r="L299">
            <v>63.421428421784846</v>
          </cell>
          <cell r="M299">
            <v>6.3421428421785135</v>
          </cell>
          <cell r="N299">
            <v>25.368571368714033</v>
          </cell>
          <cell r="O299">
            <v>0</v>
          </cell>
          <cell r="P299">
            <v>266.27095531963414</v>
          </cell>
        </row>
        <row r="300">
          <cell r="I300">
            <v>95.357155065259263</v>
          </cell>
        </row>
        <row r="301">
          <cell r="I301">
            <v>56.949409661442871</v>
          </cell>
          <cell r="J301">
            <v>785.71679794223871</v>
          </cell>
          <cell r="K301">
            <v>1714.2218553814432</v>
          </cell>
          <cell r="L301">
            <v>80.718181627726196</v>
          </cell>
          <cell r="M301">
            <v>8.0718181627726544</v>
          </cell>
          <cell r="N301">
            <v>32.287272651090589</v>
          </cell>
          <cell r="O301">
            <v>0</v>
          </cell>
          <cell r="P301">
            <v>338.89030677044354</v>
          </cell>
        </row>
        <row r="302">
          <cell r="I302">
            <v>86.16200082682353</v>
          </cell>
        </row>
        <row r="303">
          <cell r="I303">
            <v>51.457859444089451</v>
          </cell>
          <cell r="J303">
            <v>709.95124956923701</v>
          </cell>
          <cell r="K303">
            <v>1548.9218907553754</v>
          </cell>
          <cell r="L303">
            <v>72.934642685052566</v>
          </cell>
          <cell r="M303">
            <v>7.2934642685052902</v>
          </cell>
          <cell r="N303">
            <v>29.173857074021139</v>
          </cell>
          <cell r="O303">
            <v>0</v>
          </cell>
          <cell r="P303">
            <v>306.21159861757928</v>
          </cell>
        </row>
        <row r="304">
          <cell r="I304">
            <v>93.484068090763117</v>
          </cell>
        </row>
        <row r="305">
          <cell r="I305">
            <v>55.83076054309312</v>
          </cell>
          <cell r="J305">
            <v>770.28307512551623</v>
          </cell>
          <cell r="K305">
            <v>1680.5496403650222</v>
          </cell>
          <cell r="L305">
            <v>79.132645917181563</v>
          </cell>
          <cell r="M305">
            <v>7.9132645917181934</v>
          </cell>
          <cell r="N305">
            <v>31.653058366872745</v>
          </cell>
          <cell r="O305">
            <v>0</v>
          </cell>
          <cell r="P305">
            <v>332.23353288745272</v>
          </cell>
        </row>
        <row r="306">
          <cell r="I306">
            <v>30.650514128119045</v>
          </cell>
        </row>
        <row r="307">
          <cell r="I307">
            <v>18.305167391178063</v>
          </cell>
          <cell r="J307">
            <v>252.55182791000524</v>
          </cell>
          <cell r="K307">
            <v>550.9998820868924</v>
          </cell>
          <cell r="L307">
            <v>25.945129808911982</v>
          </cell>
          <cell r="M307">
            <v>2.5945129808912104</v>
          </cell>
          <cell r="N307">
            <v>10.378051923564831</v>
          </cell>
          <cell r="O307">
            <v>0</v>
          </cell>
          <cell r="P307">
            <v>108.92902717621398</v>
          </cell>
        </row>
        <row r="308">
          <cell r="I308">
            <v>34.056126809021166</v>
          </cell>
        </row>
        <row r="309">
          <cell r="I309">
            <v>20.339074879086741</v>
          </cell>
          <cell r="J309">
            <v>280.61314212222811</v>
          </cell>
          <cell r="K309">
            <v>612.22209120765831</v>
          </cell>
          <cell r="L309">
            <v>28.82792200990221</v>
          </cell>
          <cell r="M309">
            <v>2.882792200990234</v>
          </cell>
          <cell r="N309">
            <v>11.531168803960927</v>
          </cell>
          <cell r="O309">
            <v>0</v>
          </cell>
          <cell r="P309">
            <v>121.03225241801556</v>
          </cell>
        </row>
        <row r="310">
          <cell r="I310">
            <v>34.056126809021166</v>
          </cell>
        </row>
        <row r="311">
          <cell r="I311">
            <v>20.339074879086741</v>
          </cell>
          <cell r="J311">
            <v>280.61314212222811</v>
          </cell>
          <cell r="K311">
            <v>612.22209120765831</v>
          </cell>
          <cell r="L311">
            <v>28.82792200990221</v>
          </cell>
          <cell r="M311">
            <v>2.882792200990234</v>
          </cell>
          <cell r="N311">
            <v>11.531168803960927</v>
          </cell>
          <cell r="O311">
            <v>0</v>
          </cell>
          <cell r="P311">
            <v>121.03225241801556</v>
          </cell>
        </row>
        <row r="312">
          <cell r="I312">
            <v>238.39288766314817</v>
          </cell>
        </row>
        <row r="313">
          <cell r="I313">
            <v>142.37352415360721</v>
          </cell>
          <cell r="J313">
            <v>1964.2919948555968</v>
          </cell>
          <cell r="K313">
            <v>4285.5546384536083</v>
          </cell>
          <cell r="L313">
            <v>201.79545406931547</v>
          </cell>
          <cell r="M313">
            <v>20.179545406931638</v>
          </cell>
          <cell r="N313">
            <v>80.71818162772648</v>
          </cell>
          <cell r="O313">
            <v>0</v>
          </cell>
          <cell r="P313">
            <v>847.2257669261088</v>
          </cell>
        </row>
        <row r="314">
          <cell r="I314">
            <v>37.461739489923289</v>
          </cell>
        </row>
        <row r="315">
          <cell r="I315">
            <v>22.372982366995416</v>
          </cell>
          <cell r="J315">
            <v>308.67445633445095</v>
          </cell>
          <cell r="K315">
            <v>673.44430032842422</v>
          </cell>
          <cell r="L315">
            <v>31.710714210892434</v>
          </cell>
          <cell r="M315">
            <v>3.1710714210892577</v>
          </cell>
          <cell r="N315">
            <v>12.68428568435702</v>
          </cell>
          <cell r="O315">
            <v>0</v>
          </cell>
          <cell r="P315">
            <v>133.1354776598171</v>
          </cell>
        </row>
        <row r="316">
          <cell r="I316">
            <v>95.357155065259263</v>
          </cell>
        </row>
        <row r="317">
          <cell r="I317">
            <v>56.949409661442871</v>
          </cell>
          <cell r="J317">
            <v>785.71679794223871</v>
          </cell>
          <cell r="K317">
            <v>1714.2218553814432</v>
          </cell>
          <cell r="L317">
            <v>80.718181627726196</v>
          </cell>
          <cell r="M317">
            <v>8.0718181627726544</v>
          </cell>
          <cell r="N317">
            <v>32.287272651090589</v>
          </cell>
          <cell r="O317">
            <v>0</v>
          </cell>
          <cell r="P317">
            <v>338.89030677044354</v>
          </cell>
        </row>
        <row r="318">
          <cell r="I318">
            <v>34.056126809021166</v>
          </cell>
        </row>
        <row r="319">
          <cell r="I319">
            <v>20.339074879086741</v>
          </cell>
          <cell r="J319">
            <v>280.61314212222811</v>
          </cell>
          <cell r="K319">
            <v>612.22209120765831</v>
          </cell>
          <cell r="L319">
            <v>28.82792200990221</v>
          </cell>
          <cell r="M319">
            <v>2.882792200990234</v>
          </cell>
          <cell r="N319">
            <v>11.531168803960927</v>
          </cell>
          <cell r="O319">
            <v>0</v>
          </cell>
          <cell r="P319">
            <v>121.03225241801556</v>
          </cell>
        </row>
        <row r="320">
          <cell r="I320">
            <v>81.734704341650811</v>
          </cell>
        </row>
        <row r="321">
          <cell r="I321">
            <v>48.81377970980818</v>
          </cell>
          <cell r="J321">
            <v>673.47154109334758</v>
          </cell>
          <cell r="K321">
            <v>1469.33301889838</v>
          </cell>
          <cell r="L321">
            <v>69.187012823765301</v>
          </cell>
          <cell r="M321">
            <v>6.9187012823765608</v>
          </cell>
          <cell r="N321">
            <v>27.674805129506225</v>
          </cell>
          <cell r="O321">
            <v>0</v>
          </cell>
          <cell r="P321">
            <v>290.47740580323733</v>
          </cell>
        </row>
        <row r="322">
          <cell r="I322">
            <v>91.542868862648902</v>
          </cell>
        </row>
        <row r="323">
          <cell r="I323">
            <v>54.671433274985162</v>
          </cell>
          <cell r="J323">
            <v>754.28812602454923</v>
          </cell>
          <cell r="K323">
            <v>1645.6529811661858</v>
          </cell>
          <cell r="L323">
            <v>77.489454362617153</v>
          </cell>
          <cell r="M323">
            <v>7.7489454362617485</v>
          </cell>
          <cell r="N323">
            <v>30.995781745046969</v>
          </cell>
          <cell r="O323">
            <v>0</v>
          </cell>
          <cell r="P323">
            <v>325.33469449962581</v>
          </cell>
        </row>
        <row r="324">
          <cell r="I324">
            <v>194.11992281142065</v>
          </cell>
        </row>
        <row r="325">
          <cell r="I325">
            <v>115.93272681079441</v>
          </cell>
          <cell r="J325">
            <v>1599.4949100966999</v>
          </cell>
          <cell r="K325">
            <v>3489.6659198836519</v>
          </cell>
          <cell r="L325">
            <v>164.31915545644256</v>
          </cell>
          <cell r="M325">
            <v>16.431915545644333</v>
          </cell>
          <cell r="N325">
            <v>65.727662182577276</v>
          </cell>
          <cell r="O325">
            <v>0</v>
          </cell>
          <cell r="P325">
            <v>689.88383878268849</v>
          </cell>
        </row>
        <row r="326">
          <cell r="I326">
            <v>34.056126809021166</v>
          </cell>
        </row>
        <row r="327">
          <cell r="I327">
            <v>20.339074879086741</v>
          </cell>
          <cell r="J327">
            <v>280.61314212222811</v>
          </cell>
          <cell r="K327">
            <v>612.22209120765831</v>
          </cell>
          <cell r="L327">
            <v>28.82792200990221</v>
          </cell>
          <cell r="M327">
            <v>2.882792200990234</v>
          </cell>
          <cell r="N327">
            <v>11.531168803960927</v>
          </cell>
          <cell r="O327">
            <v>0</v>
          </cell>
          <cell r="P327">
            <v>121.03225241801556</v>
          </cell>
        </row>
        <row r="328">
          <cell r="I328">
            <v>91.951542384357154</v>
          </cell>
        </row>
        <row r="329">
          <cell r="I329">
            <v>54.9155021735342</v>
          </cell>
          <cell r="J329">
            <v>757.65548373001582</v>
          </cell>
          <cell r="K329">
            <v>1652.9996462606775</v>
          </cell>
          <cell r="L329">
            <v>77.835389426735958</v>
          </cell>
          <cell r="M329">
            <v>7.7835389426736317</v>
          </cell>
          <cell r="N329">
            <v>31.134155770694502</v>
          </cell>
          <cell r="O329">
            <v>0</v>
          </cell>
          <cell r="P329">
            <v>326.78708152864192</v>
          </cell>
        </row>
        <row r="330">
          <cell r="I330">
            <v>73.561233907485729</v>
          </cell>
        </row>
        <row r="331">
          <cell r="I331">
            <v>43.932401738827366</v>
          </cell>
          <cell r="J331">
            <v>606.12438698401274</v>
          </cell>
          <cell r="K331">
            <v>1322.399717008542</v>
          </cell>
          <cell r="L331">
            <v>62.268311541388776</v>
          </cell>
          <cell r="M331">
            <v>6.226831154138905</v>
          </cell>
          <cell r="N331">
            <v>24.907324616555599</v>
          </cell>
          <cell r="O331">
            <v>0</v>
          </cell>
          <cell r="P331">
            <v>261.42966522291357</v>
          </cell>
        </row>
        <row r="332">
          <cell r="I332">
            <v>69.133937422312954</v>
          </cell>
        </row>
        <row r="333">
          <cell r="I333">
            <v>41.288322004546075</v>
          </cell>
          <cell r="J333">
            <v>569.64467850812309</v>
          </cell>
          <cell r="K333">
            <v>1242.8108451515463</v>
          </cell>
          <cell r="L333">
            <v>58.520681680101475</v>
          </cell>
          <cell r="M333">
            <v>5.8520681680101747</v>
          </cell>
          <cell r="N333">
            <v>23.408272672040678</v>
          </cell>
          <cell r="O333">
            <v>0</v>
          </cell>
          <cell r="P333">
            <v>245.69547240857156</v>
          </cell>
        </row>
        <row r="334">
          <cell r="I334">
            <v>64.706640937140222</v>
          </cell>
        </row>
        <row r="335">
          <cell r="I335">
            <v>38.644242270264805</v>
          </cell>
          <cell r="J335">
            <v>533.16497003223344</v>
          </cell>
          <cell r="K335">
            <v>1163.2219732945509</v>
          </cell>
          <cell r="L335">
            <v>54.773051818814196</v>
          </cell>
          <cell r="M335">
            <v>5.4773051818814453</v>
          </cell>
          <cell r="N335">
            <v>21.90922072752576</v>
          </cell>
          <cell r="O335">
            <v>0</v>
          </cell>
          <cell r="P335">
            <v>229.96127959422955</v>
          </cell>
        </row>
        <row r="336">
          <cell r="I336">
            <v>77.47768849052315</v>
          </cell>
        </row>
        <row r="337">
          <cell r="I337">
            <v>46.271395349922329</v>
          </cell>
          <cell r="J337">
            <v>638.39489832806896</v>
          </cell>
          <cell r="K337">
            <v>1392.8052574974226</v>
          </cell>
          <cell r="L337">
            <v>65.583522572527528</v>
          </cell>
          <cell r="M337">
            <v>6.5583522572527819</v>
          </cell>
          <cell r="N337">
            <v>26.233409029011106</v>
          </cell>
          <cell r="O337">
            <v>0</v>
          </cell>
          <cell r="P337">
            <v>275.34837425098539</v>
          </cell>
        </row>
        <row r="338">
          <cell r="I338">
            <v>231.58166230134395</v>
          </cell>
        </row>
        <row r="339">
          <cell r="I339">
            <v>138.30570917778985</v>
          </cell>
          <cell r="J339">
            <v>1908.169366431151</v>
          </cell>
          <cell r="K339">
            <v>4163.1102202120765</v>
          </cell>
          <cell r="L339">
            <v>196.02986966733499</v>
          </cell>
          <cell r="M339">
            <v>19.602986966733589</v>
          </cell>
          <cell r="N339">
            <v>78.411947866934284</v>
          </cell>
          <cell r="O339">
            <v>0</v>
          </cell>
          <cell r="P339">
            <v>823.01931644250567</v>
          </cell>
        </row>
        <row r="340">
          <cell r="I340">
            <v>221.36482425863761</v>
          </cell>
        </row>
        <row r="341">
          <cell r="I341">
            <v>132.20398671406383</v>
          </cell>
          <cell r="J341">
            <v>1823.9854237944826</v>
          </cell>
          <cell r="K341">
            <v>3979.4435928497792</v>
          </cell>
          <cell r="L341">
            <v>187.38149306436435</v>
          </cell>
          <cell r="M341">
            <v>18.738149306436522</v>
          </cell>
          <cell r="N341">
            <v>74.952597225746018</v>
          </cell>
          <cell r="O341">
            <v>0</v>
          </cell>
          <cell r="P341">
            <v>786.70964071710102</v>
          </cell>
        </row>
        <row r="342">
          <cell r="I342">
            <v>231.58166230134395</v>
          </cell>
        </row>
        <row r="343">
          <cell r="I343">
            <v>138.30570917778985</v>
          </cell>
          <cell r="J343">
            <v>1908.169366431151</v>
          </cell>
          <cell r="K343">
            <v>4163.1102202120765</v>
          </cell>
          <cell r="L343">
            <v>196.02986966733499</v>
          </cell>
          <cell r="M343">
            <v>19.602986966733589</v>
          </cell>
          <cell r="N343">
            <v>78.411947866934284</v>
          </cell>
          <cell r="O343">
            <v>0</v>
          </cell>
          <cell r="P343">
            <v>823.01931644250567</v>
          </cell>
        </row>
        <row r="344">
          <cell r="I344">
            <v>224.77043693953971</v>
          </cell>
        </row>
        <row r="345">
          <cell r="I345">
            <v>134.23789420197249</v>
          </cell>
          <cell r="J345">
            <v>1852.0467380067055</v>
          </cell>
          <cell r="K345">
            <v>4040.6658019705451</v>
          </cell>
          <cell r="L345">
            <v>190.26428526535457</v>
          </cell>
          <cell r="M345">
            <v>19.026428526535543</v>
          </cell>
          <cell r="N345">
            <v>76.105714106142116</v>
          </cell>
          <cell r="O345">
            <v>0</v>
          </cell>
          <cell r="P345">
            <v>798.81286595890253</v>
          </cell>
        </row>
        <row r="346">
          <cell r="I346">
            <v>85.140317022552921</v>
          </cell>
        </row>
        <row r="347">
          <cell r="I347">
            <v>50.847687197716851</v>
          </cell>
          <cell r="J347">
            <v>701.53285530557025</v>
          </cell>
          <cell r="K347">
            <v>1530.5552280191459</v>
          </cell>
          <cell r="L347">
            <v>72.069805024755524</v>
          </cell>
          <cell r="M347">
            <v>7.2069805024755853</v>
          </cell>
          <cell r="N347">
            <v>28.827922009902316</v>
          </cell>
          <cell r="O347">
            <v>0</v>
          </cell>
          <cell r="P347">
            <v>302.58063104503884</v>
          </cell>
        </row>
        <row r="348">
          <cell r="I348">
            <v>64.706640937140222</v>
          </cell>
        </row>
        <row r="349">
          <cell r="I349">
            <v>38.644242270264805</v>
          </cell>
          <cell r="J349">
            <v>533.16497003223344</v>
          </cell>
          <cell r="K349">
            <v>1163.2219732945509</v>
          </cell>
          <cell r="L349">
            <v>54.773051818814196</v>
          </cell>
          <cell r="M349">
            <v>5.4773051818814453</v>
          </cell>
          <cell r="N349">
            <v>21.90922072752576</v>
          </cell>
          <cell r="O349">
            <v>0</v>
          </cell>
          <cell r="P349">
            <v>229.96127959422955</v>
          </cell>
        </row>
        <row r="350">
          <cell r="I350">
            <v>102.16838042706348</v>
          </cell>
        </row>
        <row r="351">
          <cell r="I351">
            <v>61.017224637260213</v>
          </cell>
          <cell r="J351">
            <v>841.83942636668428</v>
          </cell>
          <cell r="K351">
            <v>1836.666273622975</v>
          </cell>
          <cell r="L351">
            <v>86.483766029706615</v>
          </cell>
          <cell r="M351">
            <v>8.6483766029707017</v>
          </cell>
          <cell r="N351">
            <v>34.593506411882778</v>
          </cell>
          <cell r="O351">
            <v>0</v>
          </cell>
          <cell r="P351">
            <v>363.09675725404662</v>
          </cell>
        </row>
        <row r="352">
          <cell r="I352">
            <v>186.15487587332677</v>
          </cell>
        </row>
        <row r="353">
          <cell r="I353">
            <v>111.17582397807362</v>
          </cell>
          <cell r="J353">
            <v>1533.8651084171536</v>
          </cell>
          <cell r="K353">
            <v>3346.4794171920057</v>
          </cell>
          <cell r="L353">
            <v>157.57688105676667</v>
          </cell>
          <cell r="M353">
            <v>15.757688105676737</v>
          </cell>
          <cell r="N353">
            <v>63.030752422706911</v>
          </cell>
          <cell r="O353">
            <v>0</v>
          </cell>
          <cell r="P353">
            <v>661.57681558716308</v>
          </cell>
        </row>
        <row r="354">
          <cell r="I354">
            <v>129.41328187428041</v>
          </cell>
        </row>
        <row r="355">
          <cell r="I355">
            <v>77.288484540529595</v>
          </cell>
          <cell r="J355">
            <v>1066.3299400644667</v>
          </cell>
          <cell r="K355">
            <v>2326.4439465891014</v>
          </cell>
          <cell r="L355">
            <v>109.54610363762838</v>
          </cell>
          <cell r="M355">
            <v>10.954610363762887</v>
          </cell>
          <cell r="N355">
            <v>43.818441455051513</v>
          </cell>
          <cell r="O355">
            <v>0</v>
          </cell>
          <cell r="P355">
            <v>459.92255918845905</v>
          </cell>
        </row>
        <row r="356">
          <cell r="I356">
            <v>85.140317022552892</v>
          </cell>
        </row>
        <row r="357">
          <cell r="I357">
            <v>50.847687197716837</v>
          </cell>
          <cell r="J357">
            <v>701.53285530557014</v>
          </cell>
          <cell r="K357">
            <v>1530.5552280191455</v>
          </cell>
          <cell r="L357">
            <v>72.069805024755496</v>
          </cell>
          <cell r="M357">
            <v>7.2069805024755835</v>
          </cell>
          <cell r="N357">
            <v>28.827922009902309</v>
          </cell>
          <cell r="O357">
            <v>0</v>
          </cell>
          <cell r="P357">
            <v>302.58063104503879</v>
          </cell>
        </row>
        <row r="358">
          <cell r="I358">
            <v>221.36482425863761</v>
          </cell>
        </row>
        <row r="359">
          <cell r="I359">
            <v>132.20398671406383</v>
          </cell>
          <cell r="J359">
            <v>1823.9854237944826</v>
          </cell>
          <cell r="K359">
            <v>3979.4435928497792</v>
          </cell>
          <cell r="L359">
            <v>187.38149306436435</v>
          </cell>
          <cell r="M359">
            <v>18.738149306436522</v>
          </cell>
          <cell r="N359">
            <v>74.952597225746018</v>
          </cell>
          <cell r="O359">
            <v>0</v>
          </cell>
          <cell r="P359">
            <v>786.70964071710102</v>
          </cell>
        </row>
        <row r="360">
          <cell r="I360">
            <v>81.734704341650811</v>
          </cell>
        </row>
        <row r="361">
          <cell r="I361">
            <v>48.81377970980818</v>
          </cell>
          <cell r="J361">
            <v>673.47154109334758</v>
          </cell>
          <cell r="K361">
            <v>1469.33301889838</v>
          </cell>
          <cell r="L361">
            <v>69.187012823765301</v>
          </cell>
          <cell r="M361">
            <v>6.9187012823765608</v>
          </cell>
          <cell r="N361">
            <v>27.674805129506225</v>
          </cell>
          <cell r="O361">
            <v>0</v>
          </cell>
          <cell r="P361">
            <v>290.47740580323733</v>
          </cell>
        </row>
        <row r="362">
          <cell r="I362">
            <v>88.545929703455016</v>
          </cell>
        </row>
        <row r="363">
          <cell r="I363">
            <v>52.881594685625522</v>
          </cell>
          <cell r="J363">
            <v>729.59416951779303</v>
          </cell>
          <cell r="K363">
            <v>1591.7774371399114</v>
          </cell>
          <cell r="L363">
            <v>74.952597225745748</v>
          </cell>
          <cell r="M363">
            <v>7.495259722574608</v>
          </cell>
          <cell r="N363">
            <v>29.981038890298407</v>
          </cell>
          <cell r="O363">
            <v>0</v>
          </cell>
          <cell r="P363">
            <v>314.68385628684041</v>
          </cell>
        </row>
        <row r="364">
          <cell r="I364">
            <v>88.545929703455016</v>
          </cell>
        </row>
        <row r="365">
          <cell r="I365">
            <v>52.881594685625522</v>
          </cell>
          <cell r="J365">
            <v>729.59416951779303</v>
          </cell>
          <cell r="K365">
            <v>1591.7774371399114</v>
          </cell>
          <cell r="L365">
            <v>74.952597225745748</v>
          </cell>
          <cell r="M365">
            <v>7.495259722574608</v>
          </cell>
          <cell r="N365">
            <v>29.981038890298407</v>
          </cell>
          <cell r="O365">
            <v>0</v>
          </cell>
          <cell r="P365">
            <v>314.68385628684041</v>
          </cell>
        </row>
        <row r="366">
          <cell r="I366">
            <v>81.734704341650811</v>
          </cell>
        </row>
        <row r="367">
          <cell r="I367">
            <v>48.81377970980818</v>
          </cell>
          <cell r="J367">
            <v>673.47154109334758</v>
          </cell>
          <cell r="K367">
            <v>1469.33301889838</v>
          </cell>
          <cell r="L367">
            <v>69.187012823765301</v>
          </cell>
          <cell r="M367">
            <v>6.9187012823765608</v>
          </cell>
          <cell r="N367">
            <v>27.674805129506225</v>
          </cell>
          <cell r="O367">
            <v>0</v>
          </cell>
          <cell r="P367">
            <v>290.47740580323733</v>
          </cell>
        </row>
        <row r="368">
          <cell r="I368">
            <v>88.545929703455016</v>
          </cell>
        </row>
        <row r="369">
          <cell r="I369">
            <v>52.881594685625522</v>
          </cell>
          <cell r="J369">
            <v>729.59416951779303</v>
          </cell>
          <cell r="K369">
            <v>1591.7774371399114</v>
          </cell>
          <cell r="L369">
            <v>74.952597225745748</v>
          </cell>
          <cell r="M369">
            <v>7.495259722574608</v>
          </cell>
          <cell r="N369">
            <v>29.981038890298407</v>
          </cell>
          <cell r="O369">
            <v>0</v>
          </cell>
          <cell r="P369">
            <v>314.68385628684041</v>
          </cell>
        </row>
        <row r="370">
          <cell r="I370">
            <v>61.301028256238105</v>
          </cell>
        </row>
        <row r="371">
          <cell r="I371">
            <v>36.610334782356134</v>
          </cell>
          <cell r="J371">
            <v>505.1036558200106</v>
          </cell>
          <cell r="K371">
            <v>1101.999764173785</v>
          </cell>
          <cell r="L371">
            <v>51.890259617823972</v>
          </cell>
          <cell r="M371">
            <v>5.1890259617824217</v>
          </cell>
          <cell r="N371">
            <v>20.756103847129665</v>
          </cell>
          <cell r="O371">
            <v>0</v>
          </cell>
          <cell r="P371">
            <v>217.85805435242798</v>
          </cell>
        </row>
        <row r="372">
          <cell r="I372">
            <v>102.16838042706348</v>
          </cell>
        </row>
        <row r="373">
          <cell r="I373">
            <v>61.017224637260213</v>
          </cell>
          <cell r="J373">
            <v>841.83942636668428</v>
          </cell>
          <cell r="K373">
            <v>1836.666273622975</v>
          </cell>
          <cell r="L373">
            <v>86.483766029706615</v>
          </cell>
          <cell r="M373">
            <v>8.6483766029707017</v>
          </cell>
          <cell r="N373">
            <v>34.593506411882778</v>
          </cell>
          <cell r="O373">
            <v>0</v>
          </cell>
          <cell r="P373">
            <v>363.09675725404662</v>
          </cell>
        </row>
        <row r="374">
          <cell r="I374">
            <v>105.57399310796559</v>
          </cell>
        </row>
        <row r="375">
          <cell r="I375">
            <v>63.051132125168884</v>
          </cell>
          <cell r="J375">
            <v>869.90074057890706</v>
          </cell>
          <cell r="K375">
            <v>1897.8884827437407</v>
          </cell>
          <cell r="L375">
            <v>89.366558230696839</v>
          </cell>
          <cell r="M375">
            <v>8.9366558230697244</v>
          </cell>
          <cell r="N375">
            <v>35.746623292278869</v>
          </cell>
          <cell r="O375">
            <v>0</v>
          </cell>
          <cell r="P375">
            <v>375.19998249584813</v>
          </cell>
        </row>
        <row r="376">
          <cell r="I376">
            <v>98.762767746161401</v>
          </cell>
        </row>
        <row r="377">
          <cell r="I377">
            <v>58.983317149351549</v>
          </cell>
          <cell r="J377">
            <v>813.77811215446161</v>
          </cell>
          <cell r="K377">
            <v>1775.4440645022091</v>
          </cell>
          <cell r="L377">
            <v>83.600973828716405</v>
          </cell>
          <cell r="M377">
            <v>8.3600973828716789</v>
          </cell>
          <cell r="N377">
            <v>33.440389531486687</v>
          </cell>
          <cell r="O377">
            <v>0</v>
          </cell>
          <cell r="P377">
            <v>350.99353201224505</v>
          </cell>
        </row>
        <row r="378">
          <cell r="I378">
            <v>95.357155065259263</v>
          </cell>
        </row>
        <row r="379">
          <cell r="I379">
            <v>56.949409661442871</v>
          </cell>
          <cell r="J379">
            <v>785.71679794223871</v>
          </cell>
          <cell r="K379">
            <v>1714.2218553814432</v>
          </cell>
          <cell r="L379">
            <v>80.718181627726196</v>
          </cell>
          <cell r="M379">
            <v>8.0718181627726544</v>
          </cell>
          <cell r="N379">
            <v>32.287272651090589</v>
          </cell>
          <cell r="O379">
            <v>0</v>
          </cell>
          <cell r="P379">
            <v>338.89030677044354</v>
          </cell>
        </row>
        <row r="380">
          <cell r="I380">
            <v>105.57399310796559</v>
          </cell>
        </row>
        <row r="381">
          <cell r="I381">
            <v>63.051132125168884</v>
          </cell>
          <cell r="J381">
            <v>869.90074057890706</v>
          </cell>
          <cell r="K381">
            <v>1897.8884827437407</v>
          </cell>
          <cell r="L381">
            <v>89.366558230696839</v>
          </cell>
          <cell r="M381">
            <v>8.9366558230697244</v>
          </cell>
          <cell r="N381">
            <v>35.746623292278869</v>
          </cell>
          <cell r="O381">
            <v>0</v>
          </cell>
          <cell r="P381">
            <v>375.19998249584813</v>
          </cell>
        </row>
        <row r="382">
          <cell r="I382">
            <v>102.16838042706348</v>
          </cell>
        </row>
        <row r="383">
          <cell r="I383">
            <v>61.017224637260213</v>
          </cell>
          <cell r="J383">
            <v>841.83942636668428</v>
          </cell>
          <cell r="K383">
            <v>1836.666273622975</v>
          </cell>
          <cell r="L383">
            <v>86.483766029706615</v>
          </cell>
          <cell r="M383">
            <v>8.6483766029707017</v>
          </cell>
          <cell r="N383">
            <v>34.593506411882778</v>
          </cell>
          <cell r="O383">
            <v>0</v>
          </cell>
          <cell r="P383">
            <v>363.09675725404662</v>
          </cell>
        </row>
        <row r="384">
          <cell r="I384">
            <v>95.357155065259263</v>
          </cell>
        </row>
        <row r="385">
          <cell r="I385">
            <v>56.949409661442871</v>
          </cell>
          <cell r="J385">
            <v>785.71679794223871</v>
          </cell>
          <cell r="K385">
            <v>1714.2218553814432</v>
          </cell>
          <cell r="L385">
            <v>80.718181627726196</v>
          </cell>
          <cell r="M385">
            <v>8.0718181627726544</v>
          </cell>
          <cell r="N385">
            <v>32.287272651090589</v>
          </cell>
          <cell r="O385">
            <v>0</v>
          </cell>
          <cell r="P385">
            <v>338.89030677044354</v>
          </cell>
        </row>
        <row r="386">
          <cell r="I386">
            <v>23.839288766314816</v>
          </cell>
        </row>
        <row r="387">
          <cell r="I387">
            <v>14.237352415360718</v>
          </cell>
          <cell r="J387">
            <v>196.42919948555968</v>
          </cell>
          <cell r="K387">
            <v>428.5554638453608</v>
          </cell>
          <cell r="L387">
            <v>20.179545406931549</v>
          </cell>
          <cell r="M387">
            <v>2.0179545406931636</v>
          </cell>
          <cell r="N387">
            <v>8.0718181627726473</v>
          </cell>
          <cell r="O387">
            <v>0</v>
          </cell>
          <cell r="P387">
            <v>84.722576692610886</v>
          </cell>
        </row>
        <row r="388">
          <cell r="I388">
            <v>207.74237353502909</v>
          </cell>
        </row>
        <row r="389">
          <cell r="I389">
            <v>124.0683567624291</v>
          </cell>
          <cell r="J389">
            <v>1711.7401669455915</v>
          </cell>
          <cell r="K389">
            <v>3734.5547563667155</v>
          </cell>
          <cell r="L389">
            <v>175.85032426040345</v>
          </cell>
          <cell r="M389">
            <v>17.585032426040424</v>
          </cell>
          <cell r="N389">
            <v>70.34012970416164</v>
          </cell>
          <cell r="O389">
            <v>0</v>
          </cell>
          <cell r="P389">
            <v>738.29673974989475</v>
          </cell>
        </row>
        <row r="390">
          <cell r="I390">
            <v>214.55359889683334</v>
          </cell>
        </row>
        <row r="391">
          <cell r="I391">
            <v>128.13617173824645</v>
          </cell>
          <cell r="J391">
            <v>1767.862795370037</v>
          </cell>
          <cell r="K391">
            <v>3856.9991746082469</v>
          </cell>
          <cell r="L391">
            <v>181.6159086623839</v>
          </cell>
          <cell r="M391">
            <v>18.161590866238473</v>
          </cell>
          <cell r="N391">
            <v>72.646363464953836</v>
          </cell>
          <cell r="O391">
            <v>0</v>
          </cell>
          <cell r="P391">
            <v>762.50319023349778</v>
          </cell>
        </row>
        <row r="392">
          <cell r="I392">
            <v>217.95921157773549</v>
          </cell>
        </row>
        <row r="393">
          <cell r="I393">
            <v>130.17007922615514</v>
          </cell>
          <cell r="J393">
            <v>1795.9241095822599</v>
          </cell>
          <cell r="K393">
            <v>3918.2213837290133</v>
          </cell>
          <cell r="L393">
            <v>184.49870086337413</v>
          </cell>
          <cell r="M393">
            <v>18.449870086337494</v>
          </cell>
          <cell r="N393">
            <v>73.799480345349934</v>
          </cell>
          <cell r="O393">
            <v>0</v>
          </cell>
          <cell r="P393">
            <v>774.60641547529951</v>
          </cell>
        </row>
        <row r="394">
          <cell r="I394">
            <v>357.58933149472222</v>
          </cell>
        </row>
        <row r="395">
          <cell r="I395">
            <v>213.56028623041078</v>
          </cell>
          <cell r="J395">
            <v>2946.437992283395</v>
          </cell>
          <cell r="K395">
            <v>6428.3319576804115</v>
          </cell>
          <cell r="L395">
            <v>302.69318110397319</v>
          </cell>
          <cell r="M395">
            <v>30.269318110397453</v>
          </cell>
          <cell r="N395">
            <v>121.07727244158971</v>
          </cell>
          <cell r="O395">
            <v>0</v>
          </cell>
          <cell r="P395">
            <v>1270.8386503891631</v>
          </cell>
        </row>
        <row r="396">
          <cell r="I396">
            <v>27.244901447216936</v>
          </cell>
        </row>
        <row r="397">
          <cell r="I397">
            <v>16.271259903269392</v>
          </cell>
          <cell r="J397">
            <v>224.49051369778252</v>
          </cell>
          <cell r="K397">
            <v>489.77767296612666</v>
          </cell>
          <cell r="L397">
            <v>23.062337607921766</v>
          </cell>
          <cell r="M397">
            <v>2.3062337607921872</v>
          </cell>
          <cell r="N397">
            <v>9.2249350431687418</v>
          </cell>
          <cell r="O397">
            <v>0</v>
          </cell>
          <cell r="P397">
            <v>96.825801934412439</v>
          </cell>
        </row>
        <row r="398">
          <cell r="I398">
            <v>23.839288766314816</v>
          </cell>
        </row>
        <row r="399">
          <cell r="I399">
            <v>14.237352415360718</v>
          </cell>
          <cell r="J399">
            <v>196.42919948555968</v>
          </cell>
          <cell r="K399">
            <v>428.5554638453608</v>
          </cell>
          <cell r="L399">
            <v>20.179545406931549</v>
          </cell>
          <cell r="M399">
            <v>2.0179545406931636</v>
          </cell>
          <cell r="N399">
            <v>8.0718181627726473</v>
          </cell>
          <cell r="O399">
            <v>0</v>
          </cell>
          <cell r="P399">
            <v>84.722576692610886</v>
          </cell>
        </row>
        <row r="400">
          <cell r="I400">
            <v>20.433676085412703</v>
          </cell>
        </row>
        <row r="401">
          <cell r="I401">
            <v>12.203444927452045</v>
          </cell>
          <cell r="J401">
            <v>168.3678852733369</v>
          </cell>
          <cell r="K401">
            <v>367.33325472459506</v>
          </cell>
          <cell r="L401">
            <v>17.296753205941329</v>
          </cell>
          <cell r="M401">
            <v>1.7296753205941409</v>
          </cell>
          <cell r="N401">
            <v>6.9187012823765572</v>
          </cell>
          <cell r="O401">
            <v>0</v>
          </cell>
          <cell r="P401">
            <v>72.619351450809347</v>
          </cell>
        </row>
        <row r="402">
          <cell r="I402">
            <v>234.98727498224605</v>
          </cell>
        </row>
        <row r="403">
          <cell r="I403">
            <v>140.33961666569851</v>
          </cell>
          <cell r="J403">
            <v>1936.2306806433739</v>
          </cell>
          <cell r="K403">
            <v>4224.3324293328424</v>
          </cell>
          <cell r="L403">
            <v>198.91266186832524</v>
          </cell>
          <cell r="M403">
            <v>19.891266186832613</v>
          </cell>
          <cell r="N403">
            <v>79.565064747330396</v>
          </cell>
          <cell r="O403">
            <v>0</v>
          </cell>
          <cell r="P403">
            <v>835.12254168430729</v>
          </cell>
        </row>
        <row r="404">
          <cell r="I404">
            <v>23.839288766314816</v>
          </cell>
        </row>
        <row r="405">
          <cell r="I405">
            <v>14.237352415360718</v>
          </cell>
          <cell r="J405">
            <v>196.42919948555968</v>
          </cell>
          <cell r="K405">
            <v>428.5554638453608</v>
          </cell>
          <cell r="L405">
            <v>20.179545406931549</v>
          </cell>
          <cell r="M405">
            <v>2.0179545406931636</v>
          </cell>
          <cell r="N405">
            <v>8.0718181627726473</v>
          </cell>
          <cell r="O405">
            <v>0</v>
          </cell>
          <cell r="P405">
            <v>84.722576692610886</v>
          </cell>
        </row>
        <row r="406">
          <cell r="I406">
            <v>4576.0082389054796</v>
          </cell>
        </row>
        <row r="407">
          <cell r="I407">
            <v>2732.8936945866199</v>
          </cell>
          <cell r="J407">
            <v>37705.052529823399</v>
          </cell>
          <cell r="K407">
            <v>5142.6655661443301</v>
          </cell>
          <cell r="L407">
            <v>242.15454488317857</v>
          </cell>
          <cell r="M407">
            <v>24.215454488317967</v>
          </cell>
          <cell r="N407">
            <v>96.861817953271782</v>
          </cell>
          <cell r="O407">
            <v>0</v>
          </cell>
          <cell r="P407">
            <v>1016.6709203113307</v>
          </cell>
        </row>
        <row r="408">
          <cell r="I408">
            <v>102.16838042706348</v>
          </cell>
        </row>
        <row r="409">
          <cell r="I409">
            <v>61.017224637260213</v>
          </cell>
          <cell r="J409">
            <v>841.83942636668428</v>
          </cell>
          <cell r="K409">
            <v>1836.666273622975</v>
          </cell>
          <cell r="L409">
            <v>86.483766029706615</v>
          </cell>
          <cell r="M409">
            <v>8.6483766029707017</v>
          </cell>
          <cell r="N409">
            <v>34.593506411882778</v>
          </cell>
          <cell r="O409">
            <v>0</v>
          </cell>
          <cell r="P409">
            <v>363.09675725404662</v>
          </cell>
        </row>
        <row r="410">
          <cell r="I410">
            <v>231.58166230134395</v>
          </cell>
        </row>
        <row r="411">
          <cell r="I411">
            <v>138.30570917778985</v>
          </cell>
          <cell r="J411">
            <v>1908.169366431151</v>
          </cell>
          <cell r="K411">
            <v>4163.1102202120765</v>
          </cell>
          <cell r="L411">
            <v>196.02986966733499</v>
          </cell>
          <cell r="M411">
            <v>19.602986966733589</v>
          </cell>
          <cell r="N411">
            <v>78.411947866934284</v>
          </cell>
          <cell r="O411">
            <v>0</v>
          </cell>
          <cell r="P411">
            <v>823.01931644250567</v>
          </cell>
        </row>
        <row r="412">
          <cell r="I412">
            <v>217.95921157773549</v>
          </cell>
        </row>
        <row r="413">
          <cell r="I413">
            <v>130.17007922615514</v>
          </cell>
          <cell r="J413">
            <v>1795.9241095822601</v>
          </cell>
          <cell r="K413">
            <v>3918.2213837290133</v>
          </cell>
          <cell r="L413">
            <v>184.49870086337413</v>
          </cell>
          <cell r="M413">
            <v>18.449870086337498</v>
          </cell>
          <cell r="N413">
            <v>73.799480345349934</v>
          </cell>
          <cell r="O413">
            <v>0</v>
          </cell>
          <cell r="P413">
            <v>774.60641547529951</v>
          </cell>
        </row>
        <row r="414">
          <cell r="I414">
            <v>613.01028256238101</v>
          </cell>
        </row>
        <row r="415">
          <cell r="I415">
            <v>366.10334782356136</v>
          </cell>
          <cell r="J415">
            <v>5051.0365582001059</v>
          </cell>
          <cell r="K415">
            <v>11019.997641737849</v>
          </cell>
          <cell r="L415">
            <v>518.90259617823972</v>
          </cell>
          <cell r="M415">
            <v>51.890259617824213</v>
          </cell>
          <cell r="N415">
            <v>207.56103847129665</v>
          </cell>
          <cell r="O415">
            <v>0</v>
          </cell>
          <cell r="P415">
            <v>2178.5805435242796</v>
          </cell>
        </row>
        <row r="416">
          <cell r="I416">
            <v>262.23217642946298</v>
          </cell>
        </row>
        <row r="417">
          <cell r="I417">
            <v>156.61087656896788</v>
          </cell>
          <cell r="J417">
            <v>2160.7211943411562</v>
          </cell>
          <cell r="K417">
            <v>4714.1101022989687</v>
          </cell>
          <cell r="L417">
            <v>221.97499947624698</v>
          </cell>
          <cell r="M417">
            <v>22.197499947624799</v>
          </cell>
          <cell r="N417">
            <v>88.78999979049911</v>
          </cell>
          <cell r="O417">
            <v>0</v>
          </cell>
          <cell r="P417">
            <v>931.9483436187196</v>
          </cell>
        </row>
        <row r="418">
          <cell r="I418">
            <v>37.461739489923289</v>
          </cell>
        </row>
        <row r="419">
          <cell r="I419">
            <v>22.372982366995416</v>
          </cell>
          <cell r="J419">
            <v>308.67445633445095</v>
          </cell>
          <cell r="K419">
            <v>673.44430032842422</v>
          </cell>
          <cell r="L419">
            <v>31.710714210892434</v>
          </cell>
          <cell r="M419">
            <v>3.1710714210892577</v>
          </cell>
          <cell r="N419">
            <v>12.68428568435702</v>
          </cell>
          <cell r="O419">
            <v>0</v>
          </cell>
          <cell r="P419">
            <v>133.1354776598171</v>
          </cell>
        </row>
        <row r="420">
          <cell r="I420">
            <v>23.839288766314816</v>
          </cell>
        </row>
        <row r="421">
          <cell r="I421">
            <v>14.237352415360718</v>
          </cell>
          <cell r="J421">
            <v>196.42919948555968</v>
          </cell>
          <cell r="K421">
            <v>428.5554638453608</v>
          </cell>
          <cell r="L421">
            <v>20.179545406931549</v>
          </cell>
          <cell r="M421">
            <v>2.0179545406931636</v>
          </cell>
          <cell r="N421">
            <v>8.0718181627726473</v>
          </cell>
          <cell r="O421">
            <v>0</v>
          </cell>
          <cell r="P421">
            <v>84.722576692610886</v>
          </cell>
        </row>
        <row r="422">
          <cell r="I422">
            <v>30.650514128119056</v>
          </cell>
        </row>
        <row r="423">
          <cell r="I423">
            <v>18.305167391178074</v>
          </cell>
          <cell r="J423">
            <v>252.55182791000533</v>
          </cell>
          <cell r="K423">
            <v>550.99988208689263</v>
          </cell>
          <cell r="L423">
            <v>25.945129808911997</v>
          </cell>
          <cell r="M423">
            <v>2.5945129808912113</v>
          </cell>
          <cell r="N423">
            <v>10.378051923564835</v>
          </cell>
          <cell r="O423">
            <v>0</v>
          </cell>
          <cell r="P423">
            <v>108.92902717621401</v>
          </cell>
        </row>
        <row r="424">
          <cell r="I424">
            <v>609.60466988147891</v>
          </cell>
        </row>
        <row r="425">
          <cell r="I425">
            <v>364.0694403356527</v>
          </cell>
          <cell r="J425">
            <v>5022.9752439878839</v>
          </cell>
          <cell r="K425">
            <v>10958.775432617085</v>
          </cell>
          <cell r="L425">
            <v>516.01980397724958</v>
          </cell>
          <cell r="M425">
            <v>51.601980397725193</v>
          </cell>
          <cell r="N425">
            <v>206.40792159090057</v>
          </cell>
          <cell r="O425">
            <v>0</v>
          </cell>
          <cell r="P425">
            <v>2166.4773182824783</v>
          </cell>
        </row>
        <row r="426">
          <cell r="I426">
            <v>4576.0082389054796</v>
          </cell>
        </row>
        <row r="427">
          <cell r="I427">
            <v>2732.8936945866199</v>
          </cell>
          <cell r="J427">
            <v>37705.052529823399</v>
          </cell>
          <cell r="K427">
            <v>41131.120827634499</v>
          </cell>
          <cell r="L427">
            <v>1936.7558936985968</v>
          </cell>
          <cell r="M427">
            <v>193.67558936986055</v>
          </cell>
          <cell r="N427">
            <v>774.7023574794415</v>
          </cell>
          <cell r="O427">
            <v>0</v>
          </cell>
          <cell r="P427">
            <v>16262.70031656736</v>
          </cell>
        </row>
        <row r="428">
          <cell r="I428">
            <v>2683.6227925508601</v>
          </cell>
        </row>
        <row r="429">
          <cell r="I429">
            <v>1602.719100472036</v>
          </cell>
          <cell r="J429">
            <v>22112.315599231599</v>
          </cell>
          <cell r="K429">
            <v>24121.55039358174</v>
          </cell>
          <cell r="L429">
            <v>1135.8201271901471</v>
          </cell>
          <cell r="M429">
            <v>113.58201271901521</v>
          </cell>
          <cell r="N429">
            <v>454.32805087606044</v>
          </cell>
          <cell r="O429">
            <v>0</v>
          </cell>
          <cell r="P429">
            <v>9537.3414905396203</v>
          </cell>
        </row>
        <row r="430">
          <cell r="I430">
            <v>126.00766919337831</v>
          </cell>
        </row>
        <row r="431">
          <cell r="I431">
            <v>75.254577052620931</v>
          </cell>
          <cell r="J431">
            <v>1038.2686258522438</v>
          </cell>
          <cell r="K431">
            <v>2265.2217374683355</v>
          </cell>
          <cell r="L431">
            <v>106.66331143663815</v>
          </cell>
          <cell r="M431">
            <v>10.666331143663864</v>
          </cell>
          <cell r="N431">
            <v>42.665324574655422</v>
          </cell>
          <cell r="O431">
            <v>0</v>
          </cell>
          <cell r="P431">
            <v>447.81933394665742</v>
          </cell>
        </row>
        <row r="432">
          <cell r="I432">
            <v>129.41328187428041</v>
          </cell>
        </row>
        <row r="433">
          <cell r="I433">
            <v>77.288484540529595</v>
          </cell>
          <cell r="J433">
            <v>1066.3299400644667</v>
          </cell>
          <cell r="K433">
            <v>2326.4439465891014</v>
          </cell>
          <cell r="L433">
            <v>109.54610363762838</v>
          </cell>
          <cell r="M433">
            <v>10.954610363762887</v>
          </cell>
          <cell r="N433">
            <v>43.818441455051513</v>
          </cell>
          <cell r="O433">
            <v>0</v>
          </cell>
          <cell r="P433">
            <v>459.92255918845905</v>
          </cell>
        </row>
        <row r="434">
          <cell r="I434">
            <v>85.140317022552921</v>
          </cell>
        </row>
        <row r="435">
          <cell r="I435">
            <v>50.847687197716851</v>
          </cell>
          <cell r="J435">
            <v>701.53285530557025</v>
          </cell>
          <cell r="K435">
            <v>1530.5552280191459</v>
          </cell>
          <cell r="L435">
            <v>72.069805024755524</v>
          </cell>
          <cell r="M435">
            <v>7.2069805024755853</v>
          </cell>
          <cell r="N435">
            <v>28.827922009902316</v>
          </cell>
          <cell r="O435">
            <v>0</v>
          </cell>
          <cell r="P435">
            <v>302.58063104503884</v>
          </cell>
        </row>
        <row r="436">
          <cell r="I436">
            <v>91.951542384357154</v>
          </cell>
        </row>
        <row r="437">
          <cell r="I437">
            <v>54.915502173534215</v>
          </cell>
          <cell r="J437">
            <v>757.65548373001604</v>
          </cell>
          <cell r="K437">
            <v>1652.9996462606775</v>
          </cell>
          <cell r="L437">
            <v>77.835389426735972</v>
          </cell>
          <cell r="M437">
            <v>7.7835389426736326</v>
          </cell>
          <cell r="N437">
            <v>31.134155770694505</v>
          </cell>
          <cell r="O437">
            <v>0</v>
          </cell>
          <cell r="P437">
            <v>326.78708152864198</v>
          </cell>
        </row>
        <row r="438">
          <cell r="I438">
            <v>40.867352170825406</v>
          </cell>
        </row>
        <row r="439">
          <cell r="I439">
            <v>24.40688985490409</v>
          </cell>
          <cell r="J439">
            <v>336.73577054667379</v>
          </cell>
          <cell r="K439">
            <v>734.66650944919002</v>
          </cell>
          <cell r="L439">
            <v>34.59350641188265</v>
          </cell>
          <cell r="M439">
            <v>3.4593506411882804</v>
          </cell>
          <cell r="N439">
            <v>13.837402564753113</v>
          </cell>
          <cell r="O439">
            <v>0</v>
          </cell>
          <cell r="P439">
            <v>145.23870290161867</v>
          </cell>
        </row>
        <row r="440">
          <cell r="I440">
            <v>279.26023983397357</v>
          </cell>
        </row>
        <row r="441">
          <cell r="I441">
            <v>166.78041400851129</v>
          </cell>
          <cell r="J441">
            <v>2301.0277654022707</v>
          </cell>
          <cell r="K441">
            <v>5020.2211479027992</v>
          </cell>
          <cell r="L441">
            <v>236.38896048119813</v>
          </cell>
          <cell r="M441">
            <v>23.638896048119918</v>
          </cell>
          <cell r="N441">
            <v>94.555584192479614</v>
          </cell>
          <cell r="O441">
            <v>0</v>
          </cell>
          <cell r="P441">
            <v>992.4644698277275</v>
          </cell>
        </row>
        <row r="442">
          <cell r="I442">
            <v>463.16332460268791</v>
          </cell>
        </row>
        <row r="443">
          <cell r="I443">
            <v>276.6114183555797</v>
          </cell>
          <cell r="J443">
            <v>3816.3387328623021</v>
          </cell>
          <cell r="K443">
            <v>8326.2204404241529</v>
          </cell>
          <cell r="L443">
            <v>392.05973933466998</v>
          </cell>
          <cell r="M443">
            <v>39.205973933467178</v>
          </cell>
          <cell r="N443">
            <v>156.82389573386857</v>
          </cell>
          <cell r="O443">
            <v>0</v>
          </cell>
          <cell r="P443">
            <v>1646.0386328850113</v>
          </cell>
        </row>
        <row r="444">
          <cell r="I444">
            <v>139.63011991698679</v>
          </cell>
        </row>
        <row r="445">
          <cell r="I445">
            <v>83.390207004255643</v>
          </cell>
          <cell r="J445">
            <v>1150.5138827011353</v>
          </cell>
          <cell r="K445">
            <v>2510.1105739513996</v>
          </cell>
          <cell r="L445">
            <v>118.19448024059906</v>
          </cell>
          <cell r="M445">
            <v>11.819448024059959</v>
          </cell>
          <cell r="N445">
            <v>47.277792096239807</v>
          </cell>
          <cell r="O445">
            <v>0</v>
          </cell>
          <cell r="P445">
            <v>496.23223491386375</v>
          </cell>
        </row>
        <row r="446">
          <cell r="I446">
            <v>681.12253618042337</v>
          </cell>
        </row>
        <row r="447">
          <cell r="I447">
            <v>406.78149758173481</v>
          </cell>
          <cell r="J447">
            <v>5612.262842444562</v>
          </cell>
          <cell r="K447">
            <v>12244.441824153168</v>
          </cell>
          <cell r="L447">
            <v>576.5584401980442</v>
          </cell>
          <cell r="M447">
            <v>57.655844019804682</v>
          </cell>
          <cell r="N447">
            <v>230.62337607921853</v>
          </cell>
          <cell r="O447">
            <v>0</v>
          </cell>
          <cell r="P447">
            <v>2420.6450483603107</v>
          </cell>
        </row>
        <row r="448">
          <cell r="I448">
            <v>13.622450723608468</v>
          </cell>
        </row>
        <row r="449">
          <cell r="I449">
            <v>8.1356299516346962</v>
          </cell>
          <cell r="J449">
            <v>112.24525684889126</v>
          </cell>
          <cell r="K449">
            <v>244.88883648306333</v>
          </cell>
          <cell r="L449">
            <v>11.531168803960883</v>
          </cell>
          <cell r="M449">
            <v>1.1531168803960936</v>
          </cell>
          <cell r="N449">
            <v>4.6124675215843709</v>
          </cell>
          <cell r="O449">
            <v>0</v>
          </cell>
          <cell r="P449">
            <v>48.41290096720622</v>
          </cell>
        </row>
        <row r="450">
          <cell r="I450">
            <v>27.244901447216936</v>
          </cell>
        </row>
        <row r="451">
          <cell r="I451">
            <v>16.271259903269392</v>
          </cell>
          <cell r="J451">
            <v>224.49051369778252</v>
          </cell>
          <cell r="K451">
            <v>489.77767296612666</v>
          </cell>
          <cell r="L451">
            <v>23.062337607921766</v>
          </cell>
          <cell r="M451">
            <v>2.3062337607921872</v>
          </cell>
          <cell r="N451">
            <v>9.2249350431687418</v>
          </cell>
          <cell r="O451">
            <v>0</v>
          </cell>
          <cell r="P451">
            <v>96.825801934412439</v>
          </cell>
        </row>
        <row r="452">
          <cell r="I452">
            <v>1123.8521846976992</v>
          </cell>
        </row>
        <row r="453">
          <cell r="I453">
            <v>671.18947100986202</v>
          </cell>
          <cell r="J453">
            <v>9260.2336900335304</v>
          </cell>
          <cell r="K453">
            <v>673.44430032842422</v>
          </cell>
          <cell r="L453">
            <v>31.710714210892434</v>
          </cell>
          <cell r="M453">
            <v>3.1710714210892577</v>
          </cell>
          <cell r="N453">
            <v>12.68428568435702</v>
          </cell>
          <cell r="O453">
            <v>0</v>
          </cell>
          <cell r="P453">
            <v>3994.0643297945103</v>
          </cell>
        </row>
        <row r="454">
          <cell r="I454">
            <v>599.38783183877263</v>
          </cell>
        </row>
        <row r="455">
          <cell r="I455">
            <v>357.96771787192665</v>
          </cell>
          <cell r="J455">
            <v>4938.7913013512152</v>
          </cell>
          <cell r="K455">
            <v>10775.108805254788</v>
          </cell>
          <cell r="L455">
            <v>507.37142737427894</v>
          </cell>
          <cell r="M455">
            <v>50.737142737428123</v>
          </cell>
          <cell r="N455">
            <v>202.94857094971232</v>
          </cell>
          <cell r="O455">
            <v>0</v>
          </cell>
          <cell r="P455">
            <v>2130.1676425570736</v>
          </cell>
        </row>
        <row r="456">
          <cell r="I456">
            <v>13.622450723608468</v>
          </cell>
        </row>
        <row r="457">
          <cell r="I457">
            <v>8.1356299516346962</v>
          </cell>
          <cell r="J457">
            <v>112.24525684889126</v>
          </cell>
          <cell r="K457">
            <v>263.06670468306305</v>
          </cell>
          <cell r="L457">
            <v>11.531168803960883</v>
          </cell>
          <cell r="M457">
            <v>1.1531168803960936</v>
          </cell>
          <cell r="N457">
            <v>4.6124675215843709</v>
          </cell>
          <cell r="O457">
            <v>0</v>
          </cell>
          <cell r="P457">
            <v>48.41290096720622</v>
          </cell>
        </row>
        <row r="458">
          <cell r="I458">
            <v>13.622450723608468</v>
          </cell>
        </row>
        <row r="459">
          <cell r="I459">
            <v>8.1356299516346962</v>
          </cell>
          <cell r="J459">
            <v>112.24525684889126</v>
          </cell>
          <cell r="K459">
            <v>244.88883648306333</v>
          </cell>
          <cell r="L459">
            <v>11.531168803960883</v>
          </cell>
          <cell r="M459">
            <v>1.1531168803960936</v>
          </cell>
          <cell r="N459">
            <v>4.6124675215843709</v>
          </cell>
          <cell r="O459">
            <v>0</v>
          </cell>
          <cell r="P459">
            <v>48.41290096720622</v>
          </cell>
        </row>
        <row r="460">
          <cell r="I460">
            <v>13.622450723608468</v>
          </cell>
        </row>
        <row r="461">
          <cell r="I461">
            <v>8.1356299516346962</v>
          </cell>
          <cell r="J461">
            <v>112.24525684889126</v>
          </cell>
          <cell r="K461">
            <v>244.88883648306333</v>
          </cell>
          <cell r="L461">
            <v>11.531168803960883</v>
          </cell>
          <cell r="M461">
            <v>1.1531168803960936</v>
          </cell>
          <cell r="N461">
            <v>4.6124675215843709</v>
          </cell>
          <cell r="O461">
            <v>0</v>
          </cell>
          <cell r="P461">
            <v>48.41290096720622</v>
          </cell>
        </row>
        <row r="462">
          <cell r="I462">
            <v>13.622450723608468</v>
          </cell>
        </row>
        <row r="463">
          <cell r="I463">
            <v>8.1356299516346962</v>
          </cell>
          <cell r="J463">
            <v>112.24525684889126</v>
          </cell>
          <cell r="K463">
            <v>244.88883648306333</v>
          </cell>
          <cell r="L463">
            <v>11.531168803960883</v>
          </cell>
          <cell r="M463">
            <v>1.1531168803960936</v>
          </cell>
          <cell r="N463">
            <v>4.6124675215843709</v>
          </cell>
          <cell r="O463">
            <v>0</v>
          </cell>
          <cell r="P463">
            <v>48.41290096720622</v>
          </cell>
        </row>
        <row r="464">
          <cell r="J464">
            <v>52320</v>
          </cell>
        </row>
        <row r="466">
          <cell r="J466">
            <v>52320</v>
          </cell>
        </row>
        <row r="468">
          <cell r="J468">
            <v>52320</v>
          </cell>
        </row>
        <row r="470">
          <cell r="J470">
            <v>52320</v>
          </cell>
        </row>
        <row r="472">
          <cell r="J472">
            <v>52320</v>
          </cell>
        </row>
        <row r="483">
          <cell r="K483">
            <v>7565925.7127209809</v>
          </cell>
          <cell r="O483">
            <v>2135807.98647867</v>
          </cell>
        </row>
        <row r="485">
          <cell r="O485">
            <v>590909.09090909094</v>
          </cell>
        </row>
        <row r="487">
          <cell r="K487">
            <v>141537.5</v>
          </cell>
          <cell r="O487">
            <v>82387.5</v>
          </cell>
        </row>
        <row r="490">
          <cell r="K490">
            <v>128.21</v>
          </cell>
          <cell r="O490">
            <v>32.69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3838.7159090909095</v>
          </cell>
          <cell r="O520">
            <v>962.84090909090901</v>
          </cell>
          <cell r="P520">
            <v>96.590909090909093</v>
          </cell>
        </row>
        <row r="521">
          <cell r="K521">
            <v>16454.57</v>
          </cell>
          <cell r="L521">
            <v>851</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96.01</v>
          </cell>
        </row>
        <row r="527">
          <cell r="K527">
            <v>0</v>
          </cell>
          <cell r="O527">
            <v>0</v>
          </cell>
        </row>
        <row r="528">
          <cell r="K528">
            <v>0</v>
          </cell>
          <cell r="O528">
            <v>0</v>
          </cell>
          <cell r="P528">
            <v>96.01</v>
          </cell>
        </row>
        <row r="529">
          <cell r="K529">
            <v>0</v>
          </cell>
          <cell r="O529">
            <v>0</v>
          </cell>
        </row>
        <row r="530">
          <cell r="K530">
            <v>0</v>
          </cell>
          <cell r="O530">
            <v>0</v>
          </cell>
          <cell r="P530">
            <v>96.01</v>
          </cell>
        </row>
        <row r="531">
          <cell r="K531">
            <v>0</v>
          </cell>
          <cell r="O531">
            <v>0</v>
          </cell>
        </row>
        <row r="532">
          <cell r="K532">
            <v>0</v>
          </cell>
          <cell r="O532">
            <v>0</v>
          </cell>
          <cell r="P532">
            <v>395.34</v>
          </cell>
        </row>
        <row r="533">
          <cell r="K533">
            <v>0</v>
          </cell>
          <cell r="O533">
            <v>0</v>
          </cell>
        </row>
        <row r="534">
          <cell r="K534">
            <v>4089.4772727272725</v>
          </cell>
          <cell r="O534">
            <v>0</v>
          </cell>
          <cell r="P534">
            <v>395.34</v>
          </cell>
        </row>
        <row r="535">
          <cell r="K535">
            <v>0</v>
          </cell>
          <cell r="O535">
            <v>0</v>
          </cell>
        </row>
        <row r="536">
          <cell r="K536">
            <v>4089.4772727272725</v>
          </cell>
          <cell r="O536">
            <v>0</v>
          </cell>
          <cell r="P536">
            <v>451.82</v>
          </cell>
        </row>
        <row r="537">
          <cell r="K537">
            <v>0</v>
          </cell>
          <cell r="O537">
            <v>0</v>
          </cell>
        </row>
        <row r="538">
          <cell r="K538">
            <v>4089.4772727272725</v>
          </cell>
          <cell r="O538">
            <v>0</v>
          </cell>
          <cell r="P538">
            <v>96.01</v>
          </cell>
        </row>
        <row r="539">
          <cell r="K539">
            <v>0</v>
          </cell>
          <cell r="O539">
            <v>0</v>
          </cell>
        </row>
        <row r="540">
          <cell r="K540">
            <v>4089.4772727272725</v>
          </cell>
          <cell r="O540">
            <v>0</v>
          </cell>
          <cell r="P540">
            <v>96.01</v>
          </cell>
        </row>
        <row r="541">
          <cell r="K541">
            <v>0</v>
          </cell>
          <cell r="O541">
            <v>0</v>
          </cell>
        </row>
        <row r="542">
          <cell r="K542">
            <v>4089.4772727272725</v>
          </cell>
          <cell r="O542">
            <v>0</v>
          </cell>
          <cell r="P542">
            <v>96.01</v>
          </cell>
        </row>
        <row r="543">
          <cell r="K543">
            <v>0</v>
          </cell>
          <cell r="O543">
            <v>0</v>
          </cell>
        </row>
        <row r="544">
          <cell r="K544">
            <v>4089.4772727272725</v>
          </cell>
          <cell r="O544">
            <v>0</v>
          </cell>
          <cell r="P544">
            <v>96.01</v>
          </cell>
        </row>
        <row r="545">
          <cell r="K545">
            <v>0</v>
          </cell>
          <cell r="O545">
            <v>0</v>
          </cell>
        </row>
        <row r="546">
          <cell r="K546">
            <v>3425.840909090909</v>
          </cell>
          <cell r="O546">
            <v>0</v>
          </cell>
          <cell r="P546">
            <v>96.01</v>
          </cell>
        </row>
        <row r="547">
          <cell r="K547">
            <v>0</v>
          </cell>
          <cell r="O547">
            <v>0</v>
          </cell>
        </row>
        <row r="548">
          <cell r="K548">
            <v>3099.9772727272725</v>
          </cell>
          <cell r="O548">
            <v>0</v>
          </cell>
          <cell r="P548">
            <v>96.01</v>
          </cell>
        </row>
        <row r="549">
          <cell r="K549">
            <v>0</v>
          </cell>
          <cell r="O549">
            <v>0</v>
          </cell>
        </row>
        <row r="550">
          <cell r="K550">
            <v>3296.863636363636</v>
          </cell>
          <cell r="O550">
            <v>0</v>
          </cell>
          <cell r="P550">
            <v>96.01</v>
          </cell>
        </row>
        <row r="551">
          <cell r="K551">
            <v>0</v>
          </cell>
          <cell r="O551">
            <v>0</v>
          </cell>
        </row>
        <row r="552">
          <cell r="K552">
            <v>4545.454545454545</v>
          </cell>
          <cell r="O552">
            <v>0</v>
          </cell>
          <cell r="P552">
            <v>96.01</v>
          </cell>
        </row>
        <row r="553">
          <cell r="K553">
            <v>227341</v>
          </cell>
          <cell r="L553">
            <v>12731.1</v>
          </cell>
          <cell r="M553">
            <v>1334.4</v>
          </cell>
          <cell r="N553">
            <v>13519.32</v>
          </cell>
          <cell r="O553">
            <v>0</v>
          </cell>
        </row>
        <row r="554">
          <cell r="K554">
            <v>0</v>
          </cell>
          <cell r="O554">
            <v>0</v>
          </cell>
          <cell r="P554">
            <v>96.01</v>
          </cell>
        </row>
        <row r="555">
          <cell r="K555">
            <v>0</v>
          </cell>
          <cell r="O555">
            <v>0</v>
          </cell>
        </row>
        <row r="556">
          <cell r="K556">
            <v>21552</v>
          </cell>
          <cell r="O556">
            <v>1600</v>
          </cell>
          <cell r="P556">
            <v>96.01</v>
          </cell>
        </row>
        <row r="557">
          <cell r="K557">
            <v>0</v>
          </cell>
          <cell r="O557">
            <v>0</v>
          </cell>
        </row>
        <row r="558">
          <cell r="K558">
            <v>0</v>
          </cell>
          <cell r="O558">
            <v>0</v>
          </cell>
          <cell r="P558">
            <v>451.82</v>
          </cell>
        </row>
        <row r="559">
          <cell r="K559">
            <v>0</v>
          </cell>
          <cell r="O559">
            <v>0</v>
          </cell>
        </row>
        <row r="560">
          <cell r="K560">
            <v>18464.375</v>
          </cell>
          <cell r="O560">
            <v>0</v>
          </cell>
          <cell r="P560">
            <v>96.01</v>
          </cell>
        </row>
        <row r="561">
          <cell r="K561">
            <v>0</v>
          </cell>
          <cell r="O561">
            <v>0</v>
          </cell>
        </row>
        <row r="562">
          <cell r="K562">
            <v>0</v>
          </cell>
          <cell r="O562">
            <v>0</v>
          </cell>
          <cell r="P562">
            <v>1694.32</v>
          </cell>
        </row>
        <row r="563">
          <cell r="K563">
            <v>0</v>
          </cell>
          <cell r="O563">
            <v>0</v>
          </cell>
        </row>
        <row r="564">
          <cell r="K564">
            <v>0</v>
          </cell>
          <cell r="O564">
            <v>0</v>
          </cell>
          <cell r="P564">
            <v>96.01</v>
          </cell>
        </row>
        <row r="565">
          <cell r="K565">
            <v>0</v>
          </cell>
          <cell r="O565">
            <v>0</v>
          </cell>
        </row>
        <row r="566">
          <cell r="K566">
            <v>0</v>
          </cell>
          <cell r="O566">
            <v>0</v>
          </cell>
          <cell r="P566">
            <v>282.39</v>
          </cell>
        </row>
        <row r="567">
          <cell r="K567">
            <v>0</v>
          </cell>
          <cell r="O567">
            <v>0</v>
          </cell>
        </row>
        <row r="568">
          <cell r="K568">
            <v>0</v>
          </cell>
          <cell r="O568">
            <v>0</v>
          </cell>
          <cell r="P568">
            <v>124.25</v>
          </cell>
        </row>
        <row r="569">
          <cell r="K569">
            <v>0</v>
          </cell>
          <cell r="O569">
            <v>0</v>
          </cell>
        </row>
        <row r="570">
          <cell r="K570">
            <v>10832.840909090908</v>
          </cell>
          <cell r="O570">
            <v>7764.5681818181811</v>
          </cell>
          <cell r="P570">
            <v>96.590909090909093</v>
          </cell>
        </row>
        <row r="571">
          <cell r="O571">
            <v>0</v>
          </cell>
        </row>
        <row r="572">
          <cell r="I572">
            <v>766.28160000000003</v>
          </cell>
          <cell r="J572">
            <v>1680</v>
          </cell>
          <cell r="K572">
            <v>22222.166400000002</v>
          </cell>
          <cell r="L572">
            <v>2554.2719999999999</v>
          </cell>
          <cell r="M572">
            <v>0</v>
          </cell>
          <cell r="N572">
            <v>140</v>
          </cell>
          <cell r="O572">
            <v>3438.34</v>
          </cell>
          <cell r="P572">
            <v>376.01</v>
          </cell>
        </row>
        <row r="573">
          <cell r="I573">
            <v>0</v>
          </cell>
          <cell r="J573">
            <v>0</v>
          </cell>
          <cell r="K573">
            <v>0</v>
          </cell>
          <cell r="L573">
            <v>0</v>
          </cell>
          <cell r="M573">
            <v>0</v>
          </cell>
          <cell r="N573">
            <v>0</v>
          </cell>
          <cell r="O573">
            <v>0</v>
          </cell>
          <cell r="P573">
            <v>0</v>
          </cell>
        </row>
        <row r="574">
          <cell r="I574">
            <v>953.33280000000002</v>
          </cell>
          <cell r="J574">
            <v>1680</v>
          </cell>
          <cell r="K574">
            <v>27646.6512</v>
          </cell>
          <cell r="L574">
            <v>3177.7760000000003</v>
          </cell>
          <cell r="M574">
            <v>0</v>
          </cell>
          <cell r="N574">
            <v>140</v>
          </cell>
          <cell r="O574">
            <v>3438.34</v>
          </cell>
          <cell r="P574">
            <v>376.01</v>
          </cell>
        </row>
        <row r="575">
          <cell r="I575">
            <v>0</v>
          </cell>
          <cell r="J575">
            <v>0</v>
          </cell>
          <cell r="K575">
            <v>0</v>
          </cell>
          <cell r="L575">
            <v>0</v>
          </cell>
          <cell r="M575">
            <v>0</v>
          </cell>
          <cell r="N575">
            <v>0</v>
          </cell>
          <cell r="O575">
            <v>0</v>
          </cell>
          <cell r="P575">
            <v>0</v>
          </cell>
        </row>
        <row r="576">
          <cell r="I576">
            <v>782.84640000000013</v>
          </cell>
          <cell r="J576">
            <v>1680</v>
          </cell>
          <cell r="K576">
            <v>22702.545600000005</v>
          </cell>
          <cell r="L576">
            <v>2609.4880000000003</v>
          </cell>
          <cell r="M576">
            <v>0</v>
          </cell>
          <cell r="N576">
            <v>140</v>
          </cell>
          <cell r="O576">
            <v>3185.55</v>
          </cell>
          <cell r="P576">
            <v>376.01</v>
          </cell>
        </row>
        <row r="578">
          <cell r="K578">
            <v>2232.9590909090912</v>
          </cell>
          <cell r="P578">
            <v>96.590909090909093</v>
          </cell>
        </row>
        <row r="580">
          <cell r="I580">
            <v>315.81</v>
          </cell>
          <cell r="J580">
            <v>1680</v>
          </cell>
          <cell r="K580">
            <v>15206.362727272728</v>
          </cell>
          <cell r="L580">
            <v>1052.69</v>
          </cell>
          <cell r="N580">
            <v>140</v>
          </cell>
          <cell r="O580">
            <v>3568.5113636363635</v>
          </cell>
          <cell r="P580">
            <v>376.59090909090912</v>
          </cell>
        </row>
        <row r="581">
          <cell r="K581">
            <v>0</v>
          </cell>
          <cell r="O581">
            <v>0</v>
          </cell>
        </row>
        <row r="582">
          <cell r="I582">
            <v>378.24</v>
          </cell>
          <cell r="J582">
            <v>1680</v>
          </cell>
          <cell r="K582">
            <v>17016.762727272726</v>
          </cell>
          <cell r="L582">
            <v>1260</v>
          </cell>
          <cell r="N582">
            <v>140</v>
          </cell>
          <cell r="O582">
            <v>3568.5113636363635</v>
          </cell>
          <cell r="P582">
            <v>376.59090909090912</v>
          </cell>
        </row>
        <row r="583">
          <cell r="K583">
            <v>0</v>
          </cell>
          <cell r="O583">
            <v>0</v>
          </cell>
        </row>
        <row r="584">
          <cell r="I584">
            <v>505.08</v>
          </cell>
          <cell r="J584">
            <v>1680</v>
          </cell>
          <cell r="K584">
            <v>20695.312727272729</v>
          </cell>
          <cell r="L584">
            <v>1683.61</v>
          </cell>
          <cell r="N584">
            <v>140</v>
          </cell>
          <cell r="O584">
            <v>3568.5113636363635</v>
          </cell>
          <cell r="P584">
            <v>376.59090909090912</v>
          </cell>
        </row>
        <row r="585">
          <cell r="K585">
            <v>0</v>
          </cell>
          <cell r="O585">
            <v>0</v>
          </cell>
        </row>
        <row r="586">
          <cell r="I586">
            <v>669.46</v>
          </cell>
          <cell r="J586">
            <v>1680</v>
          </cell>
          <cell r="K586">
            <v>25462.232727272727</v>
          </cell>
          <cell r="L586">
            <v>2331.52</v>
          </cell>
          <cell r="N586">
            <v>140</v>
          </cell>
          <cell r="O586">
            <v>3568.5113636363635</v>
          </cell>
          <cell r="P586">
            <v>376.59090909090912</v>
          </cell>
        </row>
        <row r="587">
          <cell r="K587">
            <v>0</v>
          </cell>
          <cell r="O587">
            <v>0</v>
          </cell>
        </row>
        <row r="588">
          <cell r="I588">
            <v>669.46</v>
          </cell>
          <cell r="J588">
            <v>1680</v>
          </cell>
          <cell r="K588">
            <v>27317.630454545455</v>
          </cell>
          <cell r="L588">
            <v>2231.52</v>
          </cell>
          <cell r="N588">
            <v>140</v>
          </cell>
          <cell r="O588">
            <v>5399.193181818182</v>
          </cell>
          <cell r="P588">
            <v>376.59090909090912</v>
          </cell>
        </row>
        <row r="589">
          <cell r="K589">
            <v>0</v>
          </cell>
          <cell r="O589">
            <v>0</v>
          </cell>
        </row>
        <row r="590">
          <cell r="I590">
            <v>315.73</v>
          </cell>
          <cell r="J590">
            <v>1680</v>
          </cell>
          <cell r="K590">
            <v>30875.877727272727</v>
          </cell>
          <cell r="L590">
            <v>1052.46</v>
          </cell>
          <cell r="N590">
            <v>140</v>
          </cell>
          <cell r="O590">
            <v>8774.988636363636</v>
          </cell>
          <cell r="P590">
            <v>376.59090909090912</v>
          </cell>
        </row>
        <row r="591">
          <cell r="K591">
            <v>0</v>
          </cell>
          <cell r="O591">
            <v>0</v>
          </cell>
        </row>
        <row r="592">
          <cell r="I592">
            <v>378.24</v>
          </cell>
          <cell r="J592">
            <v>1680</v>
          </cell>
          <cell r="K592">
            <v>32687.887727272726</v>
          </cell>
          <cell r="L592">
            <v>1260.78</v>
          </cell>
          <cell r="N592">
            <v>140</v>
          </cell>
          <cell r="O592">
            <v>8774.988636363636</v>
          </cell>
          <cell r="P592">
            <v>376.59090909090912</v>
          </cell>
        </row>
        <row r="593">
          <cell r="K593">
            <v>0</v>
          </cell>
          <cell r="O593">
            <v>0</v>
          </cell>
        </row>
        <row r="594">
          <cell r="I594">
            <v>505.08</v>
          </cell>
          <cell r="J594">
            <v>1680</v>
          </cell>
          <cell r="K594">
            <v>36366.437727272729</v>
          </cell>
          <cell r="L594">
            <v>1683.61</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I598">
            <v>669.46</v>
          </cell>
          <cell r="J598">
            <v>1680</v>
          </cell>
          <cell r="K598">
            <v>41133.357727272727</v>
          </cell>
          <cell r="L598">
            <v>2231.52</v>
          </cell>
          <cell r="N598">
            <v>140</v>
          </cell>
          <cell r="O598">
            <v>8774.988636363636</v>
          </cell>
          <cell r="P598">
            <v>376.59090909090912</v>
          </cell>
        </row>
        <row r="599">
          <cell r="K599">
            <v>0</v>
          </cell>
          <cell r="O599">
            <v>0</v>
          </cell>
        </row>
        <row r="600">
          <cell r="I600">
            <v>1602.2160000000001</v>
          </cell>
          <cell r="J600">
            <v>1680</v>
          </cell>
          <cell r="K600">
            <v>46464.264000000003</v>
          </cell>
          <cell r="L600">
            <v>5340.72</v>
          </cell>
          <cell r="M600">
            <v>0</v>
          </cell>
          <cell r="N600">
            <v>140</v>
          </cell>
          <cell r="O600">
            <v>3438.34</v>
          </cell>
          <cell r="P600">
            <v>376.01</v>
          </cell>
        </row>
        <row r="602">
          <cell r="K602">
            <v>198.43181818181819</v>
          </cell>
          <cell r="O602">
            <v>62.909090909090907</v>
          </cell>
          <cell r="P602">
            <v>96.590909090909093</v>
          </cell>
        </row>
        <row r="603">
          <cell r="K603">
            <v>0</v>
          </cell>
          <cell r="O603">
            <v>0</v>
          </cell>
        </row>
        <row r="604">
          <cell r="K604">
            <v>685.38636363636363</v>
          </cell>
          <cell r="O604">
            <v>444.11363636363637</v>
          </cell>
          <cell r="P604">
            <v>96.590909090909093</v>
          </cell>
        </row>
        <row r="605">
          <cell r="K605">
            <v>0</v>
          </cell>
          <cell r="O605">
            <v>0</v>
          </cell>
        </row>
        <row r="606">
          <cell r="K606">
            <v>685.38636363636363</v>
          </cell>
          <cell r="O606">
            <v>444.11363636363637</v>
          </cell>
          <cell r="P606">
            <v>96.590909090909093</v>
          </cell>
        </row>
        <row r="607">
          <cell r="K607">
            <v>0</v>
          </cell>
          <cell r="O607">
            <v>0</v>
          </cell>
        </row>
        <row r="608">
          <cell r="K608">
            <v>16678.964090909092</v>
          </cell>
          <cell r="O608">
            <v>3792.7159090909095</v>
          </cell>
          <cell r="P608">
            <v>96.590909090909093</v>
          </cell>
        </row>
        <row r="609">
          <cell r="K609">
            <v>1392.13</v>
          </cell>
          <cell r="L609">
            <v>69.61</v>
          </cell>
          <cell r="O609">
            <v>0</v>
          </cell>
        </row>
        <row r="610">
          <cell r="K610">
            <v>4454.545454545455</v>
          </cell>
          <cell r="O610">
            <v>1909.090909090909</v>
          </cell>
          <cell r="P610">
            <v>96.590909090909093</v>
          </cell>
        </row>
        <row r="611">
          <cell r="K611">
            <v>83.6</v>
          </cell>
          <cell r="L611">
            <v>4.18</v>
          </cell>
          <cell r="M611">
            <v>9.02</v>
          </cell>
          <cell r="O611">
            <v>0</v>
          </cell>
        </row>
        <row r="612">
          <cell r="I612">
            <v>315.81</v>
          </cell>
          <cell r="J612">
            <v>1680</v>
          </cell>
          <cell r="K612">
            <v>15206.362727272728</v>
          </cell>
          <cell r="L612">
            <v>1052.69</v>
          </cell>
          <cell r="N612">
            <v>140</v>
          </cell>
          <cell r="O612">
            <v>3454.875</v>
          </cell>
          <cell r="P612">
            <v>376.59090909090912</v>
          </cell>
        </row>
        <row r="613">
          <cell r="K613">
            <v>0</v>
          </cell>
          <cell r="O613">
            <v>0</v>
          </cell>
        </row>
        <row r="614">
          <cell r="K614">
            <v>3828.25</v>
          </cell>
          <cell r="O614">
            <v>312.90909090909093</v>
          </cell>
          <cell r="P614">
            <v>96.590909090909093</v>
          </cell>
        </row>
        <row r="615">
          <cell r="K615">
            <v>861.47</v>
          </cell>
          <cell r="L615">
            <v>43.08</v>
          </cell>
          <cell r="O615">
            <v>0</v>
          </cell>
        </row>
        <row r="616">
          <cell r="I616">
            <v>492.34</v>
          </cell>
          <cell r="J616">
            <v>1680</v>
          </cell>
          <cell r="K616">
            <v>18938.038636363635</v>
          </cell>
          <cell r="L616">
            <v>1641.14</v>
          </cell>
          <cell r="N616">
            <v>140</v>
          </cell>
          <cell r="O616">
            <v>2183.340909090909</v>
          </cell>
          <cell r="P616">
            <v>376.59090909090912</v>
          </cell>
        </row>
        <row r="617">
          <cell r="K617">
            <v>0</v>
          </cell>
          <cell r="O617">
            <v>0</v>
          </cell>
        </row>
        <row r="618">
          <cell r="I618">
            <v>585.85</v>
          </cell>
          <cell r="J618">
            <v>1680</v>
          </cell>
          <cell r="K618">
            <v>21649.828636363636</v>
          </cell>
          <cell r="L618">
            <v>1952.83</v>
          </cell>
          <cell r="N618">
            <v>140</v>
          </cell>
          <cell r="O618">
            <v>2183.340909090909</v>
          </cell>
          <cell r="P618">
            <v>376.59090909090912</v>
          </cell>
        </row>
        <row r="619">
          <cell r="K619">
            <v>0</v>
          </cell>
          <cell r="O619">
            <v>0</v>
          </cell>
        </row>
        <row r="620">
          <cell r="I620">
            <v>764.06</v>
          </cell>
          <cell r="J620">
            <v>1680</v>
          </cell>
          <cell r="K620">
            <v>26818.048636363637</v>
          </cell>
          <cell r="L620">
            <v>2546.88</v>
          </cell>
          <cell r="N620">
            <v>140</v>
          </cell>
          <cell r="O620">
            <v>2183.340909090909</v>
          </cell>
          <cell r="P620">
            <v>376.59090909090912</v>
          </cell>
        </row>
        <row r="621">
          <cell r="K621">
            <v>0</v>
          </cell>
          <cell r="O621">
            <v>0</v>
          </cell>
        </row>
        <row r="622">
          <cell r="I622">
            <v>1158.6500000000001</v>
          </cell>
          <cell r="J622">
            <v>1680</v>
          </cell>
          <cell r="K622">
            <v>38260.98863636364</v>
          </cell>
          <cell r="L622">
            <v>3862.17</v>
          </cell>
          <cell r="N622">
            <v>140</v>
          </cell>
          <cell r="O622">
            <v>2183.340909090909</v>
          </cell>
          <cell r="P622">
            <v>376.59090909090912</v>
          </cell>
        </row>
        <row r="623">
          <cell r="K623">
            <v>0</v>
          </cell>
          <cell r="O623">
            <v>0</v>
          </cell>
        </row>
        <row r="624">
          <cell r="I624">
            <v>1158.6500000000001</v>
          </cell>
          <cell r="J624">
            <v>1680</v>
          </cell>
          <cell r="K624">
            <v>38261.088636363638</v>
          </cell>
          <cell r="L624">
            <v>3862.17</v>
          </cell>
          <cell r="N624">
            <v>140</v>
          </cell>
          <cell r="O624">
            <v>2183.340909090909</v>
          </cell>
          <cell r="P624">
            <v>376.59090909090912</v>
          </cell>
        </row>
        <row r="625">
          <cell r="K625">
            <v>0</v>
          </cell>
          <cell r="O625">
            <v>0</v>
          </cell>
        </row>
        <row r="626">
          <cell r="I626">
            <v>492.34</v>
          </cell>
          <cell r="J626">
            <v>1680</v>
          </cell>
          <cell r="K626">
            <v>18938.038636363635</v>
          </cell>
          <cell r="L626">
            <v>1641.14</v>
          </cell>
          <cell r="N626">
            <v>140</v>
          </cell>
          <cell r="O626">
            <v>2183.340909090909</v>
          </cell>
          <cell r="P626">
            <v>376.59090909090912</v>
          </cell>
        </row>
        <row r="627">
          <cell r="K627">
            <v>0</v>
          </cell>
          <cell r="O627">
            <v>0</v>
          </cell>
        </row>
        <row r="628">
          <cell r="I628">
            <v>585.85</v>
          </cell>
          <cell r="J628">
            <v>1680</v>
          </cell>
          <cell r="K628">
            <v>21649.828636363636</v>
          </cell>
          <cell r="L628">
            <v>1952.83</v>
          </cell>
          <cell r="N628">
            <v>140</v>
          </cell>
          <cell r="O628">
            <v>2183.340909090909</v>
          </cell>
          <cell r="P628">
            <v>376.59090909090912</v>
          </cell>
        </row>
        <row r="629">
          <cell r="K629">
            <v>0</v>
          </cell>
          <cell r="O629">
            <v>0</v>
          </cell>
        </row>
        <row r="630">
          <cell r="I630">
            <v>764.06</v>
          </cell>
          <cell r="J630">
            <v>1680</v>
          </cell>
          <cell r="K630">
            <v>26818.048636363637</v>
          </cell>
          <cell r="L630">
            <v>2546.88</v>
          </cell>
          <cell r="N630">
            <v>140</v>
          </cell>
          <cell r="O630">
            <v>2183.340909090909</v>
          </cell>
          <cell r="P630">
            <v>376.59090909090912</v>
          </cell>
        </row>
        <row r="631">
          <cell r="K631">
            <v>0</v>
          </cell>
          <cell r="O631">
            <v>0</v>
          </cell>
        </row>
        <row r="632">
          <cell r="I632">
            <v>1158.6500000000001</v>
          </cell>
          <cell r="J632">
            <v>1680</v>
          </cell>
          <cell r="K632">
            <v>38261.088636363638</v>
          </cell>
          <cell r="L632">
            <v>3862.17</v>
          </cell>
          <cell r="N632">
            <v>140</v>
          </cell>
          <cell r="O632">
            <v>2183.340909090909</v>
          </cell>
          <cell r="P632">
            <v>376.59090909090912</v>
          </cell>
        </row>
        <row r="633">
          <cell r="K633">
            <v>0</v>
          </cell>
          <cell r="O633">
            <v>0</v>
          </cell>
        </row>
        <row r="634">
          <cell r="I634">
            <v>1158.6500000000001</v>
          </cell>
          <cell r="J634">
            <v>1680</v>
          </cell>
          <cell r="K634">
            <v>38261.088636363638</v>
          </cell>
          <cell r="L634">
            <v>3862.17</v>
          </cell>
          <cell r="N634">
            <v>140</v>
          </cell>
          <cell r="O634">
            <v>2183.340909090909</v>
          </cell>
          <cell r="P634">
            <v>376.59090909090912</v>
          </cell>
        </row>
        <row r="635">
          <cell r="K635">
            <v>0</v>
          </cell>
          <cell r="O635">
            <v>0</v>
          </cell>
        </row>
        <row r="636">
          <cell r="K636">
            <v>14416.693181818182</v>
          </cell>
          <cell r="O636">
            <v>2407.375</v>
          </cell>
          <cell r="P636">
            <v>96.590909090909093</v>
          </cell>
        </row>
        <row r="637">
          <cell r="K637">
            <v>0</v>
          </cell>
          <cell r="O637">
            <v>0</v>
          </cell>
        </row>
        <row r="638">
          <cell r="I638">
            <v>585.85</v>
          </cell>
          <cell r="J638">
            <v>1680</v>
          </cell>
          <cell r="K638">
            <v>32929.53318181818</v>
          </cell>
          <cell r="L638">
            <v>1952.83</v>
          </cell>
          <cell r="N638">
            <v>140</v>
          </cell>
          <cell r="O638">
            <v>3107.3749999999995</v>
          </cell>
          <cell r="P638">
            <v>376.59090909090912</v>
          </cell>
        </row>
        <row r="639">
          <cell r="K639">
            <v>0</v>
          </cell>
          <cell r="O639">
            <v>0</v>
          </cell>
        </row>
        <row r="640">
          <cell r="I640">
            <v>764.06</v>
          </cell>
          <cell r="J640">
            <v>1680</v>
          </cell>
          <cell r="K640">
            <v>38097.753181818181</v>
          </cell>
          <cell r="L640">
            <v>2546.88</v>
          </cell>
          <cell r="N640">
            <v>140</v>
          </cell>
          <cell r="O640">
            <v>3107.3749999999995</v>
          </cell>
          <cell r="P640">
            <v>376.59090909090912</v>
          </cell>
        </row>
        <row r="641">
          <cell r="K641">
            <v>0</v>
          </cell>
          <cell r="O641">
            <v>0</v>
          </cell>
        </row>
        <row r="642">
          <cell r="I642">
            <v>998.79</v>
          </cell>
          <cell r="J642">
            <v>1500</v>
          </cell>
          <cell r="K642">
            <v>43380.91</v>
          </cell>
          <cell r="L642">
            <v>3329.36</v>
          </cell>
          <cell r="N642">
            <v>140</v>
          </cell>
          <cell r="O642">
            <v>3107.3749999999995</v>
          </cell>
          <cell r="P642">
            <v>376.59090909090912</v>
          </cell>
        </row>
        <row r="643">
          <cell r="K643">
            <v>0</v>
          </cell>
          <cell r="O643">
            <v>0</v>
          </cell>
        </row>
        <row r="644">
          <cell r="I644">
            <v>1279.77</v>
          </cell>
          <cell r="J644">
            <v>1500</v>
          </cell>
          <cell r="K644">
            <v>51529.93</v>
          </cell>
          <cell r="L644">
            <v>4265.8999999999996</v>
          </cell>
          <cell r="N644">
            <v>140</v>
          </cell>
          <cell r="O644">
            <v>3107.3749999999995</v>
          </cell>
          <cell r="P644">
            <v>376.59090909090912</v>
          </cell>
        </row>
        <row r="645">
          <cell r="O645">
            <v>0</v>
          </cell>
        </row>
        <row r="646">
          <cell r="K646">
            <v>6328.3995818181802</v>
          </cell>
          <cell r="O646">
            <v>1182.5909090909092</v>
          </cell>
          <cell r="P646">
            <v>96.590909090909093</v>
          </cell>
        </row>
        <row r="647">
          <cell r="K647">
            <v>4597.4399999999996</v>
          </cell>
          <cell r="L647">
            <v>22.67</v>
          </cell>
          <cell r="O647">
            <v>0</v>
          </cell>
        </row>
        <row r="648">
          <cell r="K648">
            <v>3136.9886363636365</v>
          </cell>
          <cell r="O648">
            <v>1483.340909090909</v>
          </cell>
          <cell r="P648">
            <v>96.590909090909093</v>
          </cell>
        </row>
        <row r="649">
          <cell r="K649">
            <v>0</v>
          </cell>
          <cell r="O649">
            <v>0</v>
          </cell>
        </row>
        <row r="650">
          <cell r="K650">
            <v>3913.7272727272725</v>
          </cell>
          <cell r="O650">
            <v>3245.0568181818185</v>
          </cell>
          <cell r="P650">
            <v>96.590909090909093</v>
          </cell>
        </row>
        <row r="651">
          <cell r="K651">
            <v>0</v>
          </cell>
          <cell r="O651">
            <v>0</v>
          </cell>
        </row>
        <row r="652">
          <cell r="K652">
            <v>1900.0113636363635</v>
          </cell>
          <cell r="O652">
            <v>1048.4772727272727</v>
          </cell>
          <cell r="P652">
            <v>96.590909090909093</v>
          </cell>
        </row>
        <row r="653">
          <cell r="K653">
            <v>0</v>
          </cell>
          <cell r="O653">
            <v>0</v>
          </cell>
        </row>
        <row r="654">
          <cell r="K654">
            <v>1694.5795454545455</v>
          </cell>
          <cell r="O654">
            <v>1060.840909090909</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6036.7272727272721</v>
          </cell>
          <cell r="O658">
            <v>4529.931818181818</v>
          </cell>
          <cell r="P658">
            <v>96.590909090909093</v>
          </cell>
        </row>
        <row r="659">
          <cell r="K659">
            <v>0</v>
          </cell>
          <cell r="O659">
            <v>0</v>
          </cell>
        </row>
        <row r="660">
          <cell r="K660">
            <v>16669.636363636364</v>
          </cell>
          <cell r="O660">
            <v>4966.25</v>
          </cell>
          <cell r="P660">
            <v>96.590909090909093</v>
          </cell>
        </row>
        <row r="661">
          <cell r="K661">
            <v>0</v>
          </cell>
          <cell r="O661">
            <v>0</v>
          </cell>
        </row>
        <row r="662">
          <cell r="K662">
            <v>15550</v>
          </cell>
          <cell r="O662">
            <v>3521.4318181818185</v>
          </cell>
          <cell r="P662">
            <v>96.590909090909093</v>
          </cell>
        </row>
        <row r="663">
          <cell r="K663">
            <v>0</v>
          </cell>
          <cell r="O663">
            <v>0</v>
          </cell>
        </row>
        <row r="664">
          <cell r="K664">
            <v>0</v>
          </cell>
          <cell r="O664">
            <v>0</v>
          </cell>
          <cell r="P664">
            <v>0</v>
          </cell>
        </row>
        <row r="665">
          <cell r="K665">
            <v>0</v>
          </cell>
          <cell r="O665">
            <v>0</v>
          </cell>
        </row>
        <row r="666">
          <cell r="K666">
            <v>339.93181818181819</v>
          </cell>
          <cell r="O666">
            <v>258.14772727272725</v>
          </cell>
          <cell r="P666">
            <v>96.590909090909093</v>
          </cell>
        </row>
        <row r="667">
          <cell r="K667">
            <v>0</v>
          </cell>
          <cell r="O667">
            <v>0</v>
          </cell>
        </row>
        <row r="668">
          <cell r="K668">
            <v>1553.9790909090909</v>
          </cell>
          <cell r="O668">
            <v>0</v>
          </cell>
          <cell r="P668">
            <v>96.590909090909093</v>
          </cell>
        </row>
        <row r="669">
          <cell r="K669">
            <v>0</v>
          </cell>
          <cell r="O669">
            <v>0</v>
          </cell>
        </row>
        <row r="670">
          <cell r="K670">
            <v>0</v>
          </cell>
          <cell r="O670">
            <v>0</v>
          </cell>
          <cell r="P670">
            <v>96.590909090909093</v>
          </cell>
        </row>
        <row r="671">
          <cell r="J671">
            <v>1344</v>
          </cell>
          <cell r="K671">
            <v>6720</v>
          </cell>
          <cell r="L671">
            <v>327.82</v>
          </cell>
          <cell r="M671">
            <v>34.619999999999997</v>
          </cell>
          <cell r="N671">
            <v>348.12</v>
          </cell>
          <cell r="O671">
            <v>0</v>
          </cell>
          <cell r="P671">
            <v>1334</v>
          </cell>
        </row>
        <row r="672">
          <cell r="K672">
            <v>0</v>
          </cell>
          <cell r="O672">
            <v>0</v>
          </cell>
          <cell r="P672">
            <v>96.590909090909093</v>
          </cell>
        </row>
        <row r="673">
          <cell r="J673">
            <v>67.2</v>
          </cell>
          <cell r="K673">
            <v>336</v>
          </cell>
          <cell r="L673">
            <v>16.39</v>
          </cell>
          <cell r="M673">
            <v>1.73</v>
          </cell>
          <cell r="N673">
            <v>17.41</v>
          </cell>
          <cell r="O673">
            <v>0</v>
          </cell>
          <cell r="P673">
            <v>67.2</v>
          </cell>
        </row>
        <row r="674">
          <cell r="K674">
            <v>0</v>
          </cell>
          <cell r="O674">
            <v>0</v>
          </cell>
          <cell r="P674">
            <v>96.590909090909093</v>
          </cell>
        </row>
        <row r="675">
          <cell r="J675">
            <v>72.8</v>
          </cell>
          <cell r="K675">
            <v>274.20999999999998</v>
          </cell>
          <cell r="L675">
            <v>17.756999999999998</v>
          </cell>
          <cell r="M675">
            <v>1.875</v>
          </cell>
          <cell r="N675">
            <v>18.856000000000002</v>
          </cell>
          <cell r="O675">
            <v>0</v>
          </cell>
          <cell r="P675">
            <v>72.8</v>
          </cell>
        </row>
        <row r="676">
          <cell r="K676">
            <v>0</v>
          </cell>
          <cell r="O676">
            <v>0</v>
          </cell>
          <cell r="P676">
            <v>96.590909090909093</v>
          </cell>
        </row>
        <row r="677">
          <cell r="J677">
            <v>40.32</v>
          </cell>
          <cell r="K677">
            <v>201.6</v>
          </cell>
          <cell r="L677">
            <v>9.8346</v>
          </cell>
          <cell r="M677">
            <v>1.0385</v>
          </cell>
          <cell r="N677">
            <v>10.443499999999998</v>
          </cell>
          <cell r="O677">
            <v>0</v>
          </cell>
          <cell r="P677">
            <v>40.32</v>
          </cell>
        </row>
        <row r="678">
          <cell r="K678">
            <v>609.7954545454545</v>
          </cell>
          <cell r="O678">
            <v>436.71590909090907</v>
          </cell>
          <cell r="P678">
            <v>96.590909090909093</v>
          </cell>
        </row>
        <row r="679">
          <cell r="K679">
            <v>0</v>
          </cell>
          <cell r="O679">
            <v>0</v>
          </cell>
        </row>
        <row r="680">
          <cell r="K680">
            <v>964.29545454545462</v>
          </cell>
          <cell r="O680">
            <v>658.23863636363637</v>
          </cell>
          <cell r="P680">
            <v>96.590909090909093</v>
          </cell>
        </row>
        <row r="681">
          <cell r="K681">
            <v>0</v>
          </cell>
          <cell r="O681">
            <v>0</v>
          </cell>
        </row>
        <row r="682">
          <cell r="K682">
            <v>704.93181818181824</v>
          </cell>
          <cell r="O682">
            <v>649.71590909090912</v>
          </cell>
          <cell r="P682">
            <v>96.590909090909093</v>
          </cell>
        </row>
        <row r="683">
          <cell r="K683">
            <v>0</v>
          </cell>
          <cell r="O683">
            <v>0</v>
          </cell>
        </row>
        <row r="684">
          <cell r="K684">
            <v>5508.5609090909093</v>
          </cell>
          <cell r="O684">
            <v>1054.3636363636365</v>
          </cell>
          <cell r="P684">
            <v>96.590909090909093</v>
          </cell>
        </row>
        <row r="685">
          <cell r="K685">
            <v>4303.7</v>
          </cell>
          <cell r="L685">
            <v>222.71</v>
          </cell>
          <cell r="O685">
            <v>0</v>
          </cell>
        </row>
        <row r="686">
          <cell r="K686">
            <v>4286.340909090909</v>
          </cell>
          <cell r="O686">
            <v>1054.3636363636365</v>
          </cell>
          <cell r="P686">
            <v>96.590909090909093</v>
          </cell>
        </row>
        <row r="687">
          <cell r="K687">
            <v>0</v>
          </cell>
          <cell r="O687">
            <v>0</v>
          </cell>
        </row>
        <row r="688">
          <cell r="K688">
            <v>5508.5609090909093</v>
          </cell>
          <cell r="O688">
            <v>1054.3636363636365</v>
          </cell>
          <cell r="P688">
            <v>96.590909090909093</v>
          </cell>
        </row>
        <row r="689">
          <cell r="K689">
            <v>3622.38</v>
          </cell>
          <cell r="L689">
            <v>187.46</v>
          </cell>
          <cell r="O689">
            <v>0</v>
          </cell>
        </row>
        <row r="690">
          <cell r="K690">
            <v>3887.6590909090905</v>
          </cell>
          <cell r="O690">
            <v>800.27272727272725</v>
          </cell>
          <cell r="P690">
            <v>96.590909090909093</v>
          </cell>
        </row>
        <row r="691">
          <cell r="K691">
            <v>0</v>
          </cell>
          <cell r="O691">
            <v>0</v>
          </cell>
        </row>
        <row r="692">
          <cell r="K692">
            <v>54555.73863636364</v>
          </cell>
          <cell r="O692">
            <v>1134.9318181818182</v>
          </cell>
          <cell r="P692">
            <v>96.590909090909093</v>
          </cell>
        </row>
        <row r="693">
          <cell r="K693">
            <v>0</v>
          </cell>
          <cell r="O693">
            <v>0</v>
          </cell>
        </row>
        <row r="694">
          <cell r="K694">
            <v>13952.670454545454</v>
          </cell>
          <cell r="O694">
            <v>857.88636363636374</v>
          </cell>
          <cell r="P694">
            <v>96.590909090909093</v>
          </cell>
        </row>
        <row r="695">
          <cell r="K695">
            <v>0</v>
          </cell>
          <cell r="O695">
            <v>0</v>
          </cell>
        </row>
        <row r="696">
          <cell r="K696">
            <v>1790.5590909090911</v>
          </cell>
          <cell r="O696">
            <v>0</v>
          </cell>
          <cell r="P696">
            <v>96.590909090909093</v>
          </cell>
        </row>
        <row r="697">
          <cell r="K697">
            <v>0</v>
          </cell>
          <cell r="O697">
            <v>0</v>
          </cell>
        </row>
        <row r="698">
          <cell r="K698">
            <v>398.68181818181813</v>
          </cell>
          <cell r="O698">
            <v>254.09090909090909</v>
          </cell>
          <cell r="P698">
            <v>96.590909090909093</v>
          </cell>
        </row>
        <row r="699">
          <cell r="K699">
            <v>1046.49</v>
          </cell>
          <cell r="L699">
            <v>54.15</v>
          </cell>
          <cell r="O699">
            <v>0</v>
          </cell>
        </row>
        <row r="700">
          <cell r="K700">
            <v>8249.8409090909081</v>
          </cell>
          <cell r="O700">
            <v>5441.1363636363631</v>
          </cell>
          <cell r="P700">
            <v>96.590909090909093</v>
          </cell>
        </row>
        <row r="701">
          <cell r="K701">
            <v>0</v>
          </cell>
          <cell r="O701">
            <v>0</v>
          </cell>
        </row>
        <row r="702">
          <cell r="K702">
            <v>0</v>
          </cell>
          <cell r="O702">
            <v>0</v>
          </cell>
          <cell r="P702">
            <v>96.590909090909093</v>
          </cell>
        </row>
        <row r="703">
          <cell r="K703">
            <v>0</v>
          </cell>
          <cell r="O703">
            <v>0</v>
          </cell>
        </row>
        <row r="704">
          <cell r="K704">
            <v>5508.5609090909093</v>
          </cell>
          <cell r="O704">
            <v>1054.3636363636365</v>
          </cell>
          <cell r="P704">
            <v>96.590909090909093</v>
          </cell>
        </row>
        <row r="705">
          <cell r="K705">
            <v>3622.38</v>
          </cell>
          <cell r="L705">
            <v>187.46</v>
          </cell>
          <cell r="O705">
            <v>0</v>
          </cell>
        </row>
        <row r="706">
          <cell r="K706">
            <v>17899.754090909093</v>
          </cell>
          <cell r="O706">
            <v>1254.7272727272727</v>
          </cell>
          <cell r="P706">
            <v>96.590909090909093</v>
          </cell>
        </row>
        <row r="707">
          <cell r="K707">
            <v>3622.38</v>
          </cell>
          <cell r="L707">
            <v>187.46</v>
          </cell>
        </row>
        <row r="708">
          <cell r="K708">
            <v>9632.3904545454552</v>
          </cell>
          <cell r="O708">
            <v>1918.0568181818182</v>
          </cell>
          <cell r="P708">
            <v>96.590909090909093</v>
          </cell>
        </row>
        <row r="709">
          <cell r="K709">
            <v>0</v>
          </cell>
          <cell r="O709">
            <v>0</v>
          </cell>
        </row>
        <row r="710">
          <cell r="K710">
            <v>6701.7604545454542</v>
          </cell>
          <cell r="O710">
            <v>1918.0568181818182</v>
          </cell>
          <cell r="P710">
            <v>96.590909090909093</v>
          </cell>
        </row>
        <row r="711">
          <cell r="K711">
            <v>0</v>
          </cell>
          <cell r="O711">
            <v>0</v>
          </cell>
        </row>
        <row r="712">
          <cell r="K712">
            <v>3506.2495454545451</v>
          </cell>
          <cell r="O712">
            <v>1166.875</v>
          </cell>
          <cell r="P712">
            <v>96.590909090909093</v>
          </cell>
        </row>
        <row r="713">
          <cell r="K713">
            <v>0</v>
          </cell>
          <cell r="O713">
            <v>0</v>
          </cell>
        </row>
        <row r="714">
          <cell r="K714">
            <v>3582.0722727272732</v>
          </cell>
          <cell r="O714">
            <v>926.44318181818176</v>
          </cell>
          <cell r="P714">
            <v>96.590909090909093</v>
          </cell>
        </row>
        <row r="715">
          <cell r="K715">
            <v>3622.38</v>
          </cell>
          <cell r="L715">
            <v>187.46</v>
          </cell>
          <cell r="O715">
            <v>0</v>
          </cell>
        </row>
        <row r="716">
          <cell r="K716">
            <v>99716.098181818175</v>
          </cell>
          <cell r="O716">
            <v>3412.522727272727</v>
          </cell>
          <cell r="P716">
            <v>96.590909090909093</v>
          </cell>
        </row>
        <row r="717">
          <cell r="K717">
            <v>0</v>
          </cell>
          <cell r="O717">
            <v>0</v>
          </cell>
        </row>
        <row r="718">
          <cell r="K718">
            <v>7199.6140909090909</v>
          </cell>
          <cell r="O718">
            <v>1872.806818181818</v>
          </cell>
          <cell r="P718">
            <v>96.590909090909093</v>
          </cell>
        </row>
        <row r="719">
          <cell r="K719">
            <v>0</v>
          </cell>
          <cell r="O719">
            <v>0</v>
          </cell>
        </row>
        <row r="720">
          <cell r="K720">
            <v>4600.261363636364</v>
          </cell>
          <cell r="O720">
            <v>891.61363636363637</v>
          </cell>
          <cell r="P720">
            <v>96.590909090909093</v>
          </cell>
        </row>
        <row r="721">
          <cell r="K721">
            <v>3622.38</v>
          </cell>
          <cell r="L721">
            <v>187.46</v>
          </cell>
          <cell r="O721">
            <v>0</v>
          </cell>
        </row>
        <row r="722">
          <cell r="K722">
            <v>699.21590909090901</v>
          </cell>
          <cell r="O722">
            <v>388.1704545454545</v>
          </cell>
          <cell r="P722">
            <v>96.590909090909093</v>
          </cell>
        </row>
        <row r="723">
          <cell r="K723">
            <v>105.22</v>
          </cell>
          <cell r="L723">
            <v>5.45</v>
          </cell>
          <cell r="M723">
            <v>16.34</v>
          </cell>
          <cell r="O723">
            <v>0</v>
          </cell>
        </row>
        <row r="724">
          <cell r="K724">
            <v>2088.1059090909093</v>
          </cell>
          <cell r="O724">
            <v>388.1704545454545</v>
          </cell>
          <cell r="P724">
            <v>96.590909090909093</v>
          </cell>
        </row>
        <row r="725">
          <cell r="K725">
            <v>0</v>
          </cell>
          <cell r="O725">
            <v>0</v>
          </cell>
        </row>
        <row r="726">
          <cell r="K726">
            <v>699.21590909090901</v>
          </cell>
          <cell r="O726">
            <v>388.1704545454545</v>
          </cell>
          <cell r="P726">
            <v>96.590909090909093</v>
          </cell>
        </row>
        <row r="727">
          <cell r="K727">
            <v>210.46</v>
          </cell>
          <cell r="L727">
            <v>10.89</v>
          </cell>
          <cell r="M727">
            <v>32.68</v>
          </cell>
          <cell r="O727">
            <v>0</v>
          </cell>
        </row>
        <row r="728">
          <cell r="K728">
            <v>699.21590909090901</v>
          </cell>
          <cell r="O728">
            <v>388.1704545454545</v>
          </cell>
          <cell r="P728">
            <v>96.590909090909093</v>
          </cell>
        </row>
        <row r="729">
          <cell r="K729">
            <v>210.46</v>
          </cell>
          <cell r="L729">
            <v>10.89</v>
          </cell>
          <cell r="M729">
            <v>32.68</v>
          </cell>
          <cell r="O729">
            <v>0</v>
          </cell>
        </row>
        <row r="730">
          <cell r="K730">
            <v>699.21590909090901</v>
          </cell>
          <cell r="O730">
            <v>388.1704545454545</v>
          </cell>
          <cell r="P730">
            <v>96.590909090909093</v>
          </cell>
        </row>
        <row r="731">
          <cell r="K731">
            <v>0</v>
          </cell>
          <cell r="O731">
            <v>0</v>
          </cell>
        </row>
        <row r="732">
          <cell r="K732">
            <v>2338.1059090909093</v>
          </cell>
          <cell r="O732">
            <v>388.1704545454545</v>
          </cell>
          <cell r="P732">
            <v>96.590909090909093</v>
          </cell>
        </row>
        <row r="733">
          <cell r="K733">
            <v>0</v>
          </cell>
          <cell r="O733">
            <v>0</v>
          </cell>
        </row>
        <row r="734">
          <cell r="K734">
            <v>0</v>
          </cell>
          <cell r="O734">
            <v>0</v>
          </cell>
          <cell r="P734">
            <v>96.590909090909093</v>
          </cell>
        </row>
        <row r="735">
          <cell r="K735">
            <v>0</v>
          </cell>
          <cell r="O735">
            <v>0</v>
          </cell>
        </row>
        <row r="736">
          <cell r="K736">
            <v>0</v>
          </cell>
          <cell r="O736">
            <v>0</v>
          </cell>
          <cell r="P736">
            <v>96.590909090909093</v>
          </cell>
        </row>
        <row r="737">
          <cell r="K737">
            <v>0</v>
          </cell>
          <cell r="O737">
            <v>0</v>
          </cell>
        </row>
        <row r="738">
          <cell r="K738">
            <v>12177.886363636364</v>
          </cell>
          <cell r="O738">
            <v>1823.0568181818182</v>
          </cell>
          <cell r="P738">
            <v>96.590909090909093</v>
          </cell>
        </row>
        <row r="739">
          <cell r="K739">
            <v>0</v>
          </cell>
          <cell r="O739">
            <v>0</v>
          </cell>
        </row>
        <row r="740">
          <cell r="K740">
            <v>1419.909090909091</v>
          </cell>
          <cell r="O740">
            <v>1343.7727272727273</v>
          </cell>
          <cell r="P740">
            <v>96.590909090909093</v>
          </cell>
        </row>
        <row r="741">
          <cell r="K741">
            <v>0</v>
          </cell>
          <cell r="O741">
            <v>0</v>
          </cell>
        </row>
        <row r="742">
          <cell r="K742">
            <v>12267.75</v>
          </cell>
          <cell r="O742">
            <v>1872.409090909091</v>
          </cell>
          <cell r="P742">
            <v>96.590909090909093</v>
          </cell>
        </row>
        <row r="743">
          <cell r="K743">
            <v>0</v>
          </cell>
          <cell r="O743">
            <v>0</v>
          </cell>
        </row>
        <row r="744">
          <cell r="K744">
            <v>13046.965909090908</v>
          </cell>
          <cell r="O744">
            <v>2413.25</v>
          </cell>
          <cell r="P744">
            <v>96.590909090909093</v>
          </cell>
        </row>
        <row r="745">
          <cell r="K745">
            <v>147.97</v>
          </cell>
          <cell r="L745">
            <v>7.4</v>
          </cell>
          <cell r="M745">
            <v>22.2</v>
          </cell>
        </row>
        <row r="746">
          <cell r="K746">
            <v>12559.636363636364</v>
          </cell>
          <cell r="O746">
            <v>2103.409090909091</v>
          </cell>
          <cell r="P746">
            <v>96.590909090909093</v>
          </cell>
        </row>
        <row r="747">
          <cell r="K747">
            <v>0</v>
          </cell>
          <cell r="O747">
            <v>0</v>
          </cell>
        </row>
        <row r="748">
          <cell r="K748">
            <v>12883.102272727272</v>
          </cell>
          <cell r="O748">
            <v>2373.4772727272725</v>
          </cell>
          <cell r="P748">
            <v>96.590909090909093</v>
          </cell>
        </row>
        <row r="750">
          <cell r="K750">
            <v>12559.636363636364</v>
          </cell>
          <cell r="O750">
            <v>2103.409090909091</v>
          </cell>
          <cell r="P750">
            <v>96.590909090909093</v>
          </cell>
        </row>
        <row r="751">
          <cell r="K751">
            <v>0</v>
          </cell>
          <cell r="O751">
            <v>0</v>
          </cell>
        </row>
        <row r="752">
          <cell r="K752">
            <v>3034.386363636364</v>
          </cell>
          <cell r="O752">
            <v>2459.193181818182</v>
          </cell>
          <cell r="P752">
            <v>96.590909090909093</v>
          </cell>
        </row>
        <row r="753">
          <cell r="K753">
            <v>0</v>
          </cell>
          <cell r="O753">
            <v>0</v>
          </cell>
        </row>
        <row r="754">
          <cell r="K754">
            <v>1416.7045454545455</v>
          </cell>
          <cell r="O754">
            <v>1279.3863636363635</v>
          </cell>
          <cell r="P754">
            <v>96.590909090909093</v>
          </cell>
        </row>
        <row r="755">
          <cell r="K755">
            <v>0</v>
          </cell>
          <cell r="O755">
            <v>0</v>
          </cell>
        </row>
        <row r="756">
          <cell r="K756">
            <v>4320.431818181818</v>
          </cell>
          <cell r="O756">
            <v>3237.0454545454545</v>
          </cell>
          <cell r="P756">
            <v>96.590909090909093</v>
          </cell>
        </row>
        <row r="757">
          <cell r="K757">
            <v>0</v>
          </cell>
          <cell r="O757">
            <v>0</v>
          </cell>
        </row>
        <row r="758">
          <cell r="K758">
            <v>4973.602272727273</v>
          </cell>
          <cell r="O758">
            <v>2807.9204545454545</v>
          </cell>
          <cell r="P758">
            <v>96.590909090909093</v>
          </cell>
        </row>
        <row r="759">
          <cell r="K759">
            <v>0</v>
          </cell>
          <cell r="O759">
            <v>0</v>
          </cell>
        </row>
        <row r="760">
          <cell r="K760">
            <v>8335.079545454546</v>
          </cell>
          <cell r="O760">
            <v>5470.420454545455</v>
          </cell>
          <cell r="P760">
            <v>96.590909090909093</v>
          </cell>
        </row>
        <row r="761">
          <cell r="K761">
            <v>0</v>
          </cell>
          <cell r="O761">
            <v>0</v>
          </cell>
        </row>
        <row r="762">
          <cell r="K762">
            <v>0</v>
          </cell>
          <cell r="O762">
            <v>0</v>
          </cell>
          <cell r="P762">
            <v>96.590909090909093</v>
          </cell>
        </row>
        <row r="763">
          <cell r="K763">
            <v>0</v>
          </cell>
          <cell r="O763">
            <v>0</v>
          </cell>
        </row>
        <row r="764">
          <cell r="K764">
            <v>1648.7045454545453</v>
          </cell>
          <cell r="O764">
            <v>1608.3181818181818</v>
          </cell>
          <cell r="P764">
            <v>96.590909090909093</v>
          </cell>
        </row>
        <row r="765">
          <cell r="K765">
            <v>0</v>
          </cell>
          <cell r="O765">
            <v>0</v>
          </cell>
        </row>
        <row r="766">
          <cell r="K766">
            <v>13817.795454545454</v>
          </cell>
          <cell r="O766">
            <v>2786.0795454545455</v>
          </cell>
          <cell r="P766">
            <v>96.590909090909093</v>
          </cell>
        </row>
        <row r="767">
          <cell r="K767">
            <v>0</v>
          </cell>
          <cell r="O767">
            <v>0</v>
          </cell>
        </row>
        <row r="768">
          <cell r="K768">
            <v>2160.363636363636</v>
          </cell>
          <cell r="O768">
            <v>1792.9772727272727</v>
          </cell>
          <cell r="P768">
            <v>96.590909090909093</v>
          </cell>
        </row>
        <row r="769">
          <cell r="K769">
            <v>0</v>
          </cell>
          <cell r="O769">
            <v>0</v>
          </cell>
        </row>
        <row r="770">
          <cell r="K770">
            <v>2359.7954545454545</v>
          </cell>
          <cell r="O770">
            <v>1651.4772727272727</v>
          </cell>
          <cell r="P770">
            <v>96.590909090909093</v>
          </cell>
        </row>
        <row r="771">
          <cell r="K771">
            <v>0</v>
          </cell>
          <cell r="O771">
            <v>0</v>
          </cell>
        </row>
        <row r="772">
          <cell r="K772">
            <v>988.48863636363637</v>
          </cell>
          <cell r="O772">
            <v>429.04545454545456</v>
          </cell>
          <cell r="P772">
            <v>96.590909090909093</v>
          </cell>
        </row>
        <row r="773">
          <cell r="K773">
            <v>0</v>
          </cell>
          <cell r="O773">
            <v>0</v>
          </cell>
        </row>
        <row r="774">
          <cell r="K774">
            <v>3186.2695454545456</v>
          </cell>
          <cell r="O774">
            <v>2349.931818181818</v>
          </cell>
          <cell r="P774">
            <v>96.590909090909093</v>
          </cell>
        </row>
        <row r="775">
          <cell r="K775">
            <v>3625.07</v>
          </cell>
          <cell r="L775">
            <v>187.57</v>
          </cell>
          <cell r="O775">
            <v>0</v>
          </cell>
        </row>
        <row r="776">
          <cell r="K776">
            <v>8990.4059090909086</v>
          </cell>
          <cell r="O776">
            <v>2450.113636363636</v>
          </cell>
          <cell r="P776">
            <v>96.590909090909093</v>
          </cell>
        </row>
        <row r="777">
          <cell r="K777">
            <v>3390.88</v>
          </cell>
          <cell r="L777">
            <v>175.48</v>
          </cell>
        </row>
        <row r="778">
          <cell r="K778">
            <v>3917.8413636363634</v>
          </cell>
          <cell r="O778">
            <v>779.875</v>
          </cell>
          <cell r="P778">
            <v>96.590909090909093</v>
          </cell>
        </row>
        <row r="779">
          <cell r="K779">
            <v>3085.72</v>
          </cell>
          <cell r="L779">
            <v>159.69</v>
          </cell>
          <cell r="O779">
            <v>0</v>
          </cell>
        </row>
        <row r="780">
          <cell r="K780">
            <v>5492.8109090909093</v>
          </cell>
          <cell r="O780">
            <v>1033.534090909091</v>
          </cell>
          <cell r="P780">
            <v>96.590909090909093</v>
          </cell>
        </row>
        <row r="781">
          <cell r="K781">
            <v>3814.41</v>
          </cell>
          <cell r="L781">
            <v>197.4</v>
          </cell>
          <cell r="O781">
            <v>0</v>
          </cell>
        </row>
        <row r="782">
          <cell r="K782">
            <v>5653.0040909090912</v>
          </cell>
          <cell r="O782">
            <v>1034.4204545454545</v>
          </cell>
          <cell r="P782">
            <v>96.590909090909093</v>
          </cell>
        </row>
        <row r="783">
          <cell r="K783">
            <v>3622.38</v>
          </cell>
          <cell r="L783">
            <v>187.46</v>
          </cell>
          <cell r="O783">
            <v>0</v>
          </cell>
        </row>
        <row r="784">
          <cell r="K784">
            <v>3288.5422727272726</v>
          </cell>
          <cell r="O784">
            <v>905.61363636363637</v>
          </cell>
          <cell r="P784">
            <v>96.590909090909093</v>
          </cell>
        </row>
        <row r="785">
          <cell r="K785">
            <v>828.47</v>
          </cell>
          <cell r="L785">
            <v>42.87</v>
          </cell>
          <cell r="O785">
            <v>0</v>
          </cell>
        </row>
        <row r="786">
          <cell r="K786">
            <v>824.69318181818176</v>
          </cell>
          <cell r="O786">
            <v>104.80681818181819</v>
          </cell>
          <cell r="P786">
            <v>96.590909090909093</v>
          </cell>
        </row>
        <row r="787">
          <cell r="K787">
            <v>0</v>
          </cell>
          <cell r="O787">
            <v>0</v>
          </cell>
        </row>
        <row r="788">
          <cell r="K788">
            <v>5492.8109090909093</v>
          </cell>
          <cell r="O788">
            <v>1033.534090909091</v>
          </cell>
          <cell r="P788">
            <v>96.590909090909093</v>
          </cell>
        </row>
        <row r="789">
          <cell r="K789">
            <v>4107.99</v>
          </cell>
          <cell r="L789">
            <v>212.59</v>
          </cell>
          <cell r="O789">
            <v>0</v>
          </cell>
        </row>
        <row r="790">
          <cell r="K790">
            <v>2158.0231818181819</v>
          </cell>
          <cell r="O790">
            <v>104.80681818181819</v>
          </cell>
          <cell r="P790">
            <v>96.590909090909093</v>
          </cell>
        </row>
        <row r="791">
          <cell r="K791">
            <v>0</v>
          </cell>
          <cell r="O791">
            <v>0</v>
          </cell>
        </row>
        <row r="792">
          <cell r="K792">
            <v>4335.2290909090907</v>
          </cell>
          <cell r="O792">
            <v>0</v>
          </cell>
          <cell r="P792">
            <v>96.590909090909093</v>
          </cell>
        </row>
        <row r="793">
          <cell r="K793">
            <v>0</v>
          </cell>
          <cell r="O793">
            <v>0</v>
          </cell>
        </row>
        <row r="794">
          <cell r="K794">
            <v>2460.2290909090912</v>
          </cell>
          <cell r="O794">
            <v>0</v>
          </cell>
          <cell r="P794">
            <v>96.590909090909093</v>
          </cell>
        </row>
        <row r="795">
          <cell r="K795">
            <v>348286.14</v>
          </cell>
          <cell r="L795">
            <v>9168.7199999999993</v>
          </cell>
          <cell r="M795">
            <v>962.72</v>
          </cell>
          <cell r="N795">
            <v>9675.2900000000009</v>
          </cell>
          <cell r="O795">
            <v>0</v>
          </cell>
        </row>
        <row r="796">
          <cell r="K796">
            <v>5017.0490909090913</v>
          </cell>
          <cell r="O796">
            <v>0</v>
          </cell>
          <cell r="P796">
            <v>96.590909090909093</v>
          </cell>
        </row>
        <row r="797">
          <cell r="K797">
            <v>0</v>
          </cell>
          <cell r="O797">
            <v>0</v>
          </cell>
        </row>
        <row r="798">
          <cell r="K798">
            <v>4335.2290909090907</v>
          </cell>
          <cell r="O798">
            <v>0</v>
          </cell>
          <cell r="P798">
            <v>96.590909090909093</v>
          </cell>
        </row>
        <row r="799">
          <cell r="K799">
            <v>0</v>
          </cell>
          <cell r="O799">
            <v>0</v>
          </cell>
        </row>
        <row r="800">
          <cell r="K800">
            <v>0</v>
          </cell>
          <cell r="O800">
            <v>0</v>
          </cell>
          <cell r="P800">
            <v>96.590909090909093</v>
          </cell>
        </row>
        <row r="801">
          <cell r="K801">
            <v>0</v>
          </cell>
          <cell r="O801">
            <v>0</v>
          </cell>
        </row>
        <row r="802">
          <cell r="K802">
            <v>1383.389090909091</v>
          </cell>
          <cell r="O802">
            <v>0</v>
          </cell>
          <cell r="P802">
            <v>96.590909090909093</v>
          </cell>
        </row>
        <row r="803">
          <cell r="K803">
            <v>0</v>
          </cell>
          <cell r="O803">
            <v>0</v>
          </cell>
        </row>
        <row r="804">
          <cell r="K804">
            <v>13249.861818181818</v>
          </cell>
          <cell r="O804">
            <v>233.26136363636365</v>
          </cell>
          <cell r="P804">
            <v>306.59090909090912</v>
          </cell>
        </row>
        <row r="805">
          <cell r="K805">
            <v>0</v>
          </cell>
          <cell r="O805">
            <v>0</v>
          </cell>
        </row>
        <row r="806">
          <cell r="K806">
            <v>1494.4777272727272</v>
          </cell>
          <cell r="O806">
            <v>581.96590909090912</v>
          </cell>
          <cell r="P806">
            <v>96.590909090909093</v>
          </cell>
        </row>
        <row r="807">
          <cell r="K807">
            <v>1070.0899999999999</v>
          </cell>
          <cell r="L807">
            <v>55.37</v>
          </cell>
          <cell r="O807">
            <v>0</v>
          </cell>
        </row>
        <row r="808">
          <cell r="K808">
            <v>1618.3940909090909</v>
          </cell>
          <cell r="O808">
            <v>621.73863636363637</v>
          </cell>
          <cell r="P808">
            <v>96.590909090909093</v>
          </cell>
        </row>
        <row r="809">
          <cell r="K809">
            <v>1546.81</v>
          </cell>
          <cell r="L809">
            <v>80.05</v>
          </cell>
          <cell r="O809">
            <v>0</v>
          </cell>
        </row>
        <row r="810">
          <cell r="K810">
            <v>2506.7077272727274</v>
          </cell>
          <cell r="O810">
            <v>581.96590909090912</v>
          </cell>
          <cell r="P810">
            <v>96.590909090909093</v>
          </cell>
        </row>
        <row r="811">
          <cell r="K811">
            <v>1070.0899999999999</v>
          </cell>
          <cell r="L811">
            <v>55.37</v>
          </cell>
          <cell r="O811">
            <v>0</v>
          </cell>
        </row>
        <row r="812">
          <cell r="K812">
            <v>219.06818181818181</v>
          </cell>
          <cell r="O812">
            <v>273.03409090909093</v>
          </cell>
          <cell r="P812">
            <v>96.590909090909093</v>
          </cell>
        </row>
        <row r="813">
          <cell r="K813">
            <v>1546.81</v>
          </cell>
          <cell r="L813">
            <v>80.05</v>
          </cell>
          <cell r="O813">
            <v>0</v>
          </cell>
        </row>
        <row r="814">
          <cell r="K814">
            <v>1305.7272727272727</v>
          </cell>
          <cell r="O814">
            <v>904.31818181818176</v>
          </cell>
          <cell r="P814">
            <v>96.590909090909093</v>
          </cell>
        </row>
        <row r="815">
          <cell r="K815">
            <v>19565.29</v>
          </cell>
          <cell r="L815">
            <v>1012.51</v>
          </cell>
          <cell r="O815">
            <v>0</v>
          </cell>
        </row>
        <row r="816">
          <cell r="K816">
            <v>972.47318181818173</v>
          </cell>
          <cell r="O816">
            <v>104.80681818181819</v>
          </cell>
          <cell r="P816">
            <v>96.590909090909093</v>
          </cell>
        </row>
        <row r="817">
          <cell r="K817">
            <v>0</v>
          </cell>
          <cell r="O817">
            <v>0</v>
          </cell>
        </row>
        <row r="818">
          <cell r="K818">
            <v>8431.454545454546</v>
          </cell>
          <cell r="O818">
            <v>7982.5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4215.727272727273</v>
          </cell>
          <cell r="O822">
            <v>3991.25</v>
          </cell>
          <cell r="P822">
            <v>96.590909090909093</v>
          </cell>
        </row>
        <row r="823">
          <cell r="K823">
            <v>0</v>
          </cell>
          <cell r="O823">
            <v>0</v>
          </cell>
        </row>
        <row r="824">
          <cell r="K824">
            <v>4215.727272727273</v>
          </cell>
          <cell r="O824">
            <v>3991.25</v>
          </cell>
          <cell r="P824">
            <v>96.590909090909093</v>
          </cell>
        </row>
        <row r="825">
          <cell r="K825">
            <v>0</v>
          </cell>
          <cell r="O825">
            <v>0</v>
          </cell>
        </row>
        <row r="826">
          <cell r="K826">
            <v>0</v>
          </cell>
          <cell r="O826">
            <v>0</v>
          </cell>
          <cell r="P826">
            <v>0</v>
          </cell>
        </row>
        <row r="827">
          <cell r="K827">
            <v>0</v>
          </cell>
          <cell r="O827">
            <v>0</v>
          </cell>
        </row>
        <row r="828">
          <cell r="K828">
            <v>0</v>
          </cell>
          <cell r="O828">
            <v>0</v>
          </cell>
          <cell r="P828">
            <v>96.590909090909093</v>
          </cell>
        </row>
        <row r="829">
          <cell r="O829">
            <v>0</v>
          </cell>
        </row>
        <row r="830">
          <cell r="K830">
            <v>2714.5909090909095</v>
          </cell>
          <cell r="O830">
            <v>1982.9431818181818</v>
          </cell>
          <cell r="P830">
            <v>96.590909090909093</v>
          </cell>
        </row>
        <row r="831">
          <cell r="K831">
            <v>0</v>
          </cell>
          <cell r="O831">
            <v>0</v>
          </cell>
        </row>
        <row r="832">
          <cell r="K832">
            <v>14233.022727272726</v>
          </cell>
          <cell r="O832">
            <v>3036.25</v>
          </cell>
          <cell r="P832">
            <v>96.590909090909093</v>
          </cell>
        </row>
        <row r="833">
          <cell r="K833">
            <v>0</v>
          </cell>
          <cell r="O833">
            <v>0</v>
          </cell>
        </row>
        <row r="834">
          <cell r="K834">
            <v>3024</v>
          </cell>
          <cell r="O834">
            <v>581.97</v>
          </cell>
          <cell r="P834">
            <v>96.590909090909093</v>
          </cell>
        </row>
        <row r="835">
          <cell r="K835">
            <v>0</v>
          </cell>
          <cell r="O835">
            <v>0</v>
          </cell>
        </row>
        <row r="836">
          <cell r="K836">
            <v>4704</v>
          </cell>
          <cell r="O836">
            <v>581.97</v>
          </cell>
          <cell r="P836">
            <v>96.590909090909093</v>
          </cell>
        </row>
        <row r="837">
          <cell r="K837">
            <v>0</v>
          </cell>
          <cell r="O837">
            <v>0</v>
          </cell>
        </row>
        <row r="838">
          <cell r="K838">
            <v>278.41000000000003</v>
          </cell>
          <cell r="O838">
            <v>104.81</v>
          </cell>
          <cell r="P838">
            <v>96.95</v>
          </cell>
        </row>
        <row r="839">
          <cell r="K839">
            <v>0</v>
          </cell>
          <cell r="O839">
            <v>0</v>
          </cell>
        </row>
        <row r="840">
          <cell r="K840">
            <v>278.41000000000003</v>
          </cell>
          <cell r="O840">
            <v>104.81</v>
          </cell>
          <cell r="P840">
            <v>96.95</v>
          </cell>
        </row>
        <row r="841">
          <cell r="K841">
            <v>0</v>
          </cell>
          <cell r="O841">
            <v>0</v>
          </cell>
        </row>
        <row r="842">
          <cell r="K842">
            <v>13214.43181818182</v>
          </cell>
          <cell r="O842">
            <v>0</v>
          </cell>
          <cell r="P842">
            <v>96.590909090909093</v>
          </cell>
        </row>
        <row r="843">
          <cell r="K843">
            <v>0</v>
          </cell>
          <cell r="O843">
            <v>0</v>
          </cell>
        </row>
        <row r="844">
          <cell r="K844">
            <v>8431.4545454545405</v>
          </cell>
          <cell r="O844">
            <v>7982.5</v>
          </cell>
          <cell r="P844">
            <v>193.18181818181819</v>
          </cell>
        </row>
        <row r="845">
          <cell r="K845">
            <v>0</v>
          </cell>
          <cell r="O845">
            <v>0</v>
          </cell>
        </row>
        <row r="846">
          <cell r="K846">
            <v>3277.0622727272726</v>
          </cell>
          <cell r="O846">
            <v>905.61363636363637</v>
          </cell>
          <cell r="P846">
            <v>96.590909090909093</v>
          </cell>
        </row>
        <row r="880">
          <cell r="J880">
            <v>36536.42</v>
          </cell>
        </row>
        <row r="882">
          <cell r="J882">
            <v>80380.12</v>
          </cell>
        </row>
        <row r="884">
          <cell r="J884">
            <v>58458.27</v>
          </cell>
        </row>
        <row r="886">
          <cell r="J886">
            <v>73072.539999999994</v>
          </cell>
        </row>
      </sheetData>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aults"/>
      <sheetName val="2.2"/>
      <sheetName val="3.2"/>
      <sheetName val="4"/>
      <sheetName val="5"/>
      <sheetName val="6"/>
      <sheetName val="7"/>
      <sheetName val="11"/>
      <sheetName val="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10</v>
    <v>2</v>
  </rv>
  <rv s="1">
    <v>10</v>
    <v>1</v>
  </rv>
</rvData>
</file>

<file path=xl/richData/rdrichvaluestructure.xml><?xml version="1.0" encoding="utf-8"?>
<rvStructures xmlns="http://schemas.microsoft.com/office/spreadsheetml/2017/richdata" count="2">
  <s t="_error">
    <k n="errorType" t="i"/>
    <k n="subType" t="i"/>
  </s>
  <s t="_error">
    <k n="errorType" t="i"/>
    <k n="propagated" t="b"/>
  </s>
</rvStructur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E781-3BED-443A-A464-FF98F41A6FC9}">
  <dimension ref="A1:I48"/>
  <sheetViews>
    <sheetView tabSelected="1" view="pageBreakPreview" zoomScale="70" zoomScaleNormal="100" zoomScaleSheetLayoutView="70" workbookViewId="0">
      <selection activeCell="N28" sqref="N28"/>
    </sheetView>
  </sheetViews>
  <sheetFormatPr defaultRowHeight="12.5" x14ac:dyDescent="0.25"/>
  <cols>
    <col min="1" max="1" width="3.54296875" style="153" customWidth="1"/>
    <col min="2" max="2" width="14.1796875" style="153" customWidth="1"/>
    <col min="3" max="3" width="12" style="153" customWidth="1"/>
    <col min="4" max="4" width="9.1796875" style="153"/>
    <col min="5" max="5" width="15.1796875" style="153" customWidth="1"/>
    <col min="6" max="6" width="15" style="153" bestFit="1" customWidth="1"/>
    <col min="7" max="8" width="9.1796875" style="153"/>
    <col min="9" max="9" width="14.7265625" style="153" customWidth="1"/>
    <col min="10" max="11" width="9.1796875" style="153"/>
    <col min="12" max="12" width="5.81640625" style="153" customWidth="1"/>
    <col min="13" max="267" width="9.1796875" style="153"/>
    <col min="268" max="268" width="5.81640625" style="153" customWidth="1"/>
    <col min="269" max="523" width="9.1796875" style="153"/>
    <col min="524" max="524" width="5.81640625" style="153" customWidth="1"/>
    <col min="525" max="779" width="9.1796875" style="153"/>
    <col min="780" max="780" width="5.81640625" style="153" customWidth="1"/>
    <col min="781" max="1035" width="9.1796875" style="153"/>
    <col min="1036" max="1036" width="5.81640625" style="153" customWidth="1"/>
    <col min="1037" max="1291" width="9.1796875" style="153"/>
    <col min="1292" max="1292" width="5.81640625" style="153" customWidth="1"/>
    <col min="1293" max="1547" width="9.1796875" style="153"/>
    <col min="1548" max="1548" width="5.81640625" style="153" customWidth="1"/>
    <col min="1549" max="1803" width="9.1796875" style="153"/>
    <col min="1804" max="1804" width="5.81640625" style="153" customWidth="1"/>
    <col min="1805" max="2059" width="9.1796875" style="153"/>
    <col min="2060" max="2060" width="5.81640625" style="153" customWidth="1"/>
    <col min="2061" max="2315" width="9.1796875" style="153"/>
    <col min="2316" max="2316" width="5.81640625" style="153" customWidth="1"/>
    <col min="2317" max="2571" width="9.1796875" style="153"/>
    <col min="2572" max="2572" width="5.81640625" style="153" customWidth="1"/>
    <col min="2573" max="2827" width="9.1796875" style="153"/>
    <col min="2828" max="2828" width="5.81640625" style="153" customWidth="1"/>
    <col min="2829" max="3083" width="9.1796875" style="153"/>
    <col min="3084" max="3084" width="5.81640625" style="153" customWidth="1"/>
    <col min="3085" max="3339" width="9.1796875" style="153"/>
    <col min="3340" max="3340" width="5.81640625" style="153" customWidth="1"/>
    <col min="3341" max="3595" width="9.1796875" style="153"/>
    <col min="3596" max="3596" width="5.81640625" style="153" customWidth="1"/>
    <col min="3597" max="3851" width="9.1796875" style="153"/>
    <col min="3852" max="3852" width="5.81640625" style="153" customWidth="1"/>
    <col min="3853" max="4107" width="9.1796875" style="153"/>
    <col min="4108" max="4108" width="5.81640625" style="153" customWidth="1"/>
    <col min="4109" max="4363" width="9.1796875" style="153"/>
    <col min="4364" max="4364" width="5.81640625" style="153" customWidth="1"/>
    <col min="4365" max="4619" width="9.1796875" style="153"/>
    <col min="4620" max="4620" width="5.81640625" style="153" customWidth="1"/>
    <col min="4621" max="4875" width="9.1796875" style="153"/>
    <col min="4876" max="4876" width="5.81640625" style="153" customWidth="1"/>
    <col min="4877" max="5131" width="9.1796875" style="153"/>
    <col min="5132" max="5132" width="5.81640625" style="153" customWidth="1"/>
    <col min="5133" max="5387" width="9.1796875" style="153"/>
    <col min="5388" max="5388" width="5.81640625" style="153" customWidth="1"/>
    <col min="5389" max="5643" width="9.1796875" style="153"/>
    <col min="5644" max="5644" width="5.81640625" style="153" customWidth="1"/>
    <col min="5645" max="5899" width="9.1796875" style="153"/>
    <col min="5900" max="5900" width="5.81640625" style="153" customWidth="1"/>
    <col min="5901" max="6155" width="9.1796875" style="153"/>
    <col min="6156" max="6156" width="5.81640625" style="153" customWidth="1"/>
    <col min="6157" max="6411" width="9.1796875" style="153"/>
    <col min="6412" max="6412" width="5.81640625" style="153" customWidth="1"/>
    <col min="6413" max="6667" width="9.1796875" style="153"/>
    <col min="6668" max="6668" width="5.81640625" style="153" customWidth="1"/>
    <col min="6669" max="6923" width="9.1796875" style="153"/>
    <col min="6924" max="6924" width="5.81640625" style="153" customWidth="1"/>
    <col min="6925" max="7179" width="9.1796875" style="153"/>
    <col min="7180" max="7180" width="5.81640625" style="153" customWidth="1"/>
    <col min="7181" max="7435" width="9.1796875" style="153"/>
    <col min="7436" max="7436" width="5.81640625" style="153" customWidth="1"/>
    <col min="7437" max="7691" width="9.1796875" style="153"/>
    <col min="7692" max="7692" width="5.81640625" style="153" customWidth="1"/>
    <col min="7693" max="7947" width="9.1796875" style="153"/>
    <col min="7948" max="7948" width="5.81640625" style="153" customWidth="1"/>
    <col min="7949" max="8203" width="9.1796875" style="153"/>
    <col min="8204" max="8204" width="5.81640625" style="153" customWidth="1"/>
    <col min="8205" max="8459" width="9.1796875" style="153"/>
    <col min="8460" max="8460" width="5.81640625" style="153" customWidth="1"/>
    <col min="8461" max="8715" width="9.1796875" style="153"/>
    <col min="8716" max="8716" width="5.81640625" style="153" customWidth="1"/>
    <col min="8717" max="8971" width="9.1796875" style="153"/>
    <col min="8972" max="8972" width="5.81640625" style="153" customWidth="1"/>
    <col min="8973" max="9227" width="9.1796875" style="153"/>
    <col min="9228" max="9228" width="5.81640625" style="153" customWidth="1"/>
    <col min="9229" max="9483" width="9.1796875" style="153"/>
    <col min="9484" max="9484" width="5.81640625" style="153" customWidth="1"/>
    <col min="9485" max="9739" width="9.1796875" style="153"/>
    <col min="9740" max="9740" width="5.81640625" style="153" customWidth="1"/>
    <col min="9741" max="9995" width="9.1796875" style="153"/>
    <col min="9996" max="9996" width="5.81640625" style="153" customWidth="1"/>
    <col min="9997" max="10251" width="9.1796875" style="153"/>
    <col min="10252" max="10252" width="5.81640625" style="153" customWidth="1"/>
    <col min="10253" max="10507" width="9.1796875" style="153"/>
    <col min="10508" max="10508" width="5.81640625" style="153" customWidth="1"/>
    <col min="10509" max="10763" width="9.1796875" style="153"/>
    <col min="10764" max="10764" width="5.81640625" style="153" customWidth="1"/>
    <col min="10765" max="11019" width="9.1796875" style="153"/>
    <col min="11020" max="11020" width="5.81640625" style="153" customWidth="1"/>
    <col min="11021" max="11275" width="9.1796875" style="153"/>
    <col min="11276" max="11276" width="5.81640625" style="153" customWidth="1"/>
    <col min="11277" max="11531" width="9.1796875" style="153"/>
    <col min="11532" max="11532" width="5.81640625" style="153" customWidth="1"/>
    <col min="11533" max="11787" width="9.1796875" style="153"/>
    <col min="11788" max="11788" width="5.81640625" style="153" customWidth="1"/>
    <col min="11789" max="12043" width="9.1796875" style="153"/>
    <col min="12044" max="12044" width="5.81640625" style="153" customWidth="1"/>
    <col min="12045" max="12299" width="9.1796875" style="153"/>
    <col min="12300" max="12300" width="5.81640625" style="153" customWidth="1"/>
    <col min="12301" max="12555" width="9.1796875" style="153"/>
    <col min="12556" max="12556" width="5.81640625" style="153" customWidth="1"/>
    <col min="12557" max="12811" width="9.1796875" style="153"/>
    <col min="12812" max="12812" width="5.81640625" style="153" customWidth="1"/>
    <col min="12813" max="13067" width="9.1796875" style="153"/>
    <col min="13068" max="13068" width="5.81640625" style="153" customWidth="1"/>
    <col min="13069" max="13323" width="9.1796875" style="153"/>
    <col min="13324" max="13324" width="5.81640625" style="153" customWidth="1"/>
    <col min="13325" max="13579" width="9.1796875" style="153"/>
    <col min="13580" max="13580" width="5.81640625" style="153" customWidth="1"/>
    <col min="13581" max="13835" width="9.1796875" style="153"/>
    <col min="13836" max="13836" width="5.81640625" style="153" customWidth="1"/>
    <col min="13837" max="14091" width="9.1796875" style="153"/>
    <col min="14092" max="14092" width="5.81640625" style="153" customWidth="1"/>
    <col min="14093" max="14347" width="9.1796875" style="153"/>
    <col min="14348" max="14348" width="5.81640625" style="153" customWidth="1"/>
    <col min="14349" max="14603" width="9.1796875" style="153"/>
    <col min="14604" max="14604" width="5.81640625" style="153" customWidth="1"/>
    <col min="14605" max="14859" width="9.1796875" style="153"/>
    <col min="14860" max="14860" width="5.81640625" style="153" customWidth="1"/>
    <col min="14861" max="15115" width="9.1796875" style="153"/>
    <col min="15116" max="15116" width="5.81640625" style="153" customWidth="1"/>
    <col min="15117" max="15371" width="9.1796875" style="153"/>
    <col min="15372" max="15372" width="5.81640625" style="153" customWidth="1"/>
    <col min="15373" max="15627" width="9.1796875" style="153"/>
    <col min="15628" max="15628" width="5.81640625" style="153" customWidth="1"/>
    <col min="15629" max="15883" width="9.1796875" style="153"/>
    <col min="15884" max="15884" width="5.81640625" style="153" customWidth="1"/>
    <col min="15885" max="16139" width="9.1796875" style="153"/>
    <col min="16140" max="16140" width="5.81640625" style="153" customWidth="1"/>
    <col min="16141" max="16384" width="9.1796875" style="153"/>
  </cols>
  <sheetData>
    <row r="1" spans="1:9" ht="13" x14ac:dyDescent="0.25">
      <c r="A1" s="152" t="s">
        <v>23</v>
      </c>
    </row>
    <row r="2" spans="1:9" ht="13" x14ac:dyDescent="0.25">
      <c r="A2" s="154"/>
    </row>
    <row r="3" spans="1:9" ht="13" x14ac:dyDescent="0.25">
      <c r="A3" s="154"/>
    </row>
    <row r="4" spans="1:9" ht="13" x14ac:dyDescent="0.25">
      <c r="A4" s="154"/>
    </row>
    <row r="5" spans="1:9" ht="13" x14ac:dyDescent="0.25">
      <c r="A5" s="154"/>
    </row>
    <row r="6" spans="1:9" ht="13" x14ac:dyDescent="0.25">
      <c r="A6" s="154"/>
    </row>
    <row r="7" spans="1:9" ht="13" x14ac:dyDescent="0.25">
      <c r="A7" s="154"/>
    </row>
    <row r="8" spans="1:9" ht="13" x14ac:dyDescent="0.25">
      <c r="A8" s="155"/>
    </row>
    <row r="9" spans="1:9" ht="20" x14ac:dyDescent="0.4">
      <c r="G9" s="156" t="s">
        <v>23</v>
      </c>
    </row>
    <row r="10" spans="1:9" ht="31.5" customHeight="1" x14ac:dyDescent="0.6">
      <c r="D10" s="260" t="s">
        <v>203</v>
      </c>
      <c r="E10" s="260"/>
      <c r="F10" s="260"/>
      <c r="G10" s="260"/>
      <c r="H10" s="260"/>
    </row>
    <row r="11" spans="1:9" ht="20" x14ac:dyDescent="0.25">
      <c r="A11" s="157" t="s">
        <v>168</v>
      </c>
    </row>
    <row r="12" spans="1:9" ht="20.25" customHeight="1" x14ac:dyDescent="0.5">
      <c r="E12" s="261">
        <v>2025</v>
      </c>
      <c r="F12" s="261"/>
    </row>
    <row r="13" spans="1:9" ht="27.5" x14ac:dyDescent="0.25">
      <c r="A13" s="158"/>
      <c r="B13" s="262" t="s">
        <v>276</v>
      </c>
      <c r="C13" s="262"/>
      <c r="D13" s="262"/>
      <c r="E13" s="262"/>
      <c r="F13" s="262"/>
      <c r="G13" s="262"/>
      <c r="H13" s="262"/>
      <c r="I13" s="262"/>
    </row>
    <row r="14" spans="1:9" x14ac:dyDescent="0.25">
      <c r="A14" s="159"/>
      <c r="B14" s="262"/>
      <c r="C14" s="262"/>
      <c r="D14" s="262"/>
      <c r="E14" s="262"/>
      <c r="F14" s="262"/>
      <c r="G14" s="262"/>
      <c r="H14" s="262"/>
      <c r="I14" s="262"/>
    </row>
    <row r="15" spans="1:9" ht="20" x14ac:dyDescent="0.25">
      <c r="A15" s="157"/>
      <c r="B15" s="262"/>
      <c r="C15" s="262"/>
      <c r="D15" s="262"/>
      <c r="E15" s="262"/>
      <c r="F15" s="262"/>
      <c r="G15" s="262"/>
      <c r="H15" s="262"/>
      <c r="I15" s="262"/>
    </row>
    <row r="16" spans="1:9" ht="20" x14ac:dyDescent="0.25">
      <c r="A16" s="157"/>
      <c r="B16" s="262"/>
      <c r="C16" s="262"/>
      <c r="D16" s="262"/>
      <c r="E16" s="262"/>
      <c r="F16" s="262"/>
      <c r="G16" s="262"/>
      <c r="H16" s="262"/>
      <c r="I16" s="262"/>
    </row>
    <row r="17" spans="1:9" ht="4.5" customHeight="1" x14ac:dyDescent="0.25">
      <c r="A17" s="157"/>
      <c r="B17" s="262"/>
      <c r="C17" s="262"/>
      <c r="D17" s="262"/>
      <c r="E17" s="262"/>
      <c r="F17" s="262"/>
      <c r="G17" s="262"/>
      <c r="H17" s="262"/>
      <c r="I17" s="262"/>
    </row>
    <row r="18" spans="1:9" ht="27" hidden="1" customHeight="1" x14ac:dyDescent="0.25">
      <c r="A18" s="158"/>
      <c r="B18" s="262"/>
      <c r="C18" s="262"/>
      <c r="D18" s="262"/>
      <c r="E18" s="262"/>
      <c r="F18" s="262"/>
      <c r="G18" s="262"/>
      <c r="H18" s="262"/>
      <c r="I18" s="262"/>
    </row>
    <row r="19" spans="1:9" ht="27.5" x14ac:dyDescent="0.25">
      <c r="A19" s="158"/>
      <c r="B19" s="262"/>
      <c r="C19" s="262"/>
      <c r="D19" s="262"/>
      <c r="E19" s="262"/>
      <c r="F19" s="262"/>
      <c r="G19" s="262"/>
      <c r="H19" s="262"/>
      <c r="I19" s="262"/>
    </row>
    <row r="20" spans="1:9" ht="27.5" x14ac:dyDescent="0.25">
      <c r="A20" s="158"/>
      <c r="B20" s="262"/>
      <c r="C20" s="262"/>
      <c r="D20" s="262"/>
      <c r="E20" s="262"/>
      <c r="F20" s="262"/>
      <c r="G20" s="262"/>
      <c r="H20" s="262"/>
      <c r="I20" s="262"/>
    </row>
    <row r="21" spans="1:9" ht="27.5" x14ac:dyDescent="0.25">
      <c r="A21" s="158"/>
      <c r="B21" s="262"/>
      <c r="C21" s="262"/>
      <c r="D21" s="262"/>
      <c r="E21" s="262"/>
      <c r="F21" s="262"/>
      <c r="G21" s="262"/>
      <c r="H21" s="262"/>
      <c r="I21" s="262"/>
    </row>
    <row r="22" spans="1:9" ht="27.5" x14ac:dyDescent="0.25">
      <c r="A22" s="158"/>
      <c r="B22" s="262"/>
      <c r="C22" s="262"/>
      <c r="D22" s="262"/>
      <c r="E22" s="262"/>
      <c r="F22" s="262"/>
      <c r="G22" s="262"/>
      <c r="H22" s="262"/>
      <c r="I22" s="262"/>
    </row>
    <row r="23" spans="1:9" ht="4" customHeight="1" x14ac:dyDescent="0.25">
      <c r="A23" s="158"/>
      <c r="B23" s="262"/>
      <c r="C23" s="262"/>
      <c r="D23" s="262"/>
      <c r="E23" s="262"/>
      <c r="F23" s="262"/>
      <c r="G23" s="262"/>
      <c r="H23" s="262"/>
      <c r="I23" s="262"/>
    </row>
    <row r="24" spans="1:9" ht="16.5" hidden="1" customHeight="1" x14ac:dyDescent="0.25">
      <c r="A24" s="158"/>
      <c r="B24" s="262"/>
      <c r="C24" s="262"/>
      <c r="D24" s="262"/>
      <c r="E24" s="262"/>
      <c r="F24" s="262"/>
      <c r="G24" s="262"/>
      <c r="H24" s="262"/>
      <c r="I24" s="262"/>
    </row>
    <row r="25" spans="1:9" ht="27.5" hidden="1" x14ac:dyDescent="0.25">
      <c r="A25" s="158"/>
      <c r="B25" s="262"/>
      <c r="C25" s="262"/>
      <c r="D25" s="262"/>
      <c r="E25" s="262"/>
      <c r="F25" s="262"/>
      <c r="G25" s="262"/>
      <c r="H25" s="262"/>
      <c r="I25" s="262"/>
    </row>
    <row r="26" spans="1:9" ht="27.5" hidden="1" x14ac:dyDescent="0.25">
      <c r="A26" s="160"/>
      <c r="B26" s="262"/>
      <c r="C26" s="262"/>
      <c r="D26" s="262"/>
      <c r="E26" s="262"/>
      <c r="F26" s="262"/>
      <c r="G26" s="262"/>
      <c r="H26" s="262"/>
      <c r="I26" s="262"/>
    </row>
    <row r="27" spans="1:9" ht="32.5" x14ac:dyDescent="0.25">
      <c r="A27" s="160"/>
      <c r="B27" s="161"/>
      <c r="C27" s="161"/>
      <c r="D27" s="161"/>
      <c r="E27" s="161"/>
      <c r="F27" s="161"/>
      <c r="G27" s="161"/>
      <c r="H27" s="161"/>
      <c r="I27" s="161"/>
    </row>
    <row r="28" spans="1:9" ht="27" x14ac:dyDescent="0.25">
      <c r="A28" s="162"/>
    </row>
    <row r="29" spans="1:9" ht="30.5" x14ac:dyDescent="0.25">
      <c r="A29" s="163" t="s">
        <v>204</v>
      </c>
      <c r="F29" s="259" t="s">
        <v>1</v>
      </c>
      <c r="G29" s="259"/>
      <c r="H29" s="259"/>
      <c r="I29" s="259"/>
    </row>
    <row r="30" spans="1:9" ht="30.5" x14ac:dyDescent="0.25">
      <c r="A30" s="163"/>
      <c r="F30" s="164"/>
      <c r="G30" s="164"/>
      <c r="H30" s="164"/>
      <c r="I30" s="164"/>
    </row>
    <row r="31" spans="1:9" ht="30" x14ac:dyDescent="0.6">
      <c r="A31" s="162"/>
      <c r="F31" s="165"/>
      <c r="G31" s="165"/>
      <c r="H31" s="165"/>
      <c r="I31" s="165"/>
    </row>
    <row r="32" spans="1:9" ht="30.5" x14ac:dyDescent="0.25">
      <c r="A32" s="163" t="s">
        <v>205</v>
      </c>
      <c r="F32" s="259" t="s">
        <v>1</v>
      </c>
      <c r="G32" s="259"/>
      <c r="H32" s="259"/>
      <c r="I32" s="259"/>
    </row>
    <row r="33" spans="1:9" ht="30.5" x14ac:dyDescent="0.25">
      <c r="A33" s="163"/>
      <c r="F33" s="164"/>
      <c r="G33" s="164"/>
      <c r="H33" s="164"/>
      <c r="I33" s="164"/>
    </row>
    <row r="34" spans="1:9" ht="30" x14ac:dyDescent="0.6">
      <c r="A34" s="162"/>
      <c r="F34" s="165"/>
      <c r="G34" s="165"/>
      <c r="H34" s="165"/>
      <c r="I34" s="165"/>
    </row>
    <row r="35" spans="1:9" ht="30.5" x14ac:dyDescent="0.25">
      <c r="A35" s="163" t="s">
        <v>206</v>
      </c>
      <c r="F35" s="259" t="s">
        <v>1</v>
      </c>
      <c r="G35" s="259"/>
      <c r="H35" s="259"/>
      <c r="I35" s="259"/>
    </row>
    <row r="36" spans="1:9" ht="30.5" x14ac:dyDescent="0.25">
      <c r="A36" s="163"/>
      <c r="F36" s="164"/>
      <c r="G36" s="164"/>
      <c r="H36" s="164"/>
      <c r="I36" s="164"/>
    </row>
    <row r="37" spans="1:9" ht="30" x14ac:dyDescent="0.6">
      <c r="A37" s="162"/>
      <c r="F37" s="165"/>
      <c r="G37" s="165"/>
      <c r="H37" s="165"/>
      <c r="I37" s="165"/>
    </row>
    <row r="38" spans="1:9" ht="27" customHeight="1" x14ac:dyDescent="0.25">
      <c r="A38" s="163" t="s">
        <v>207</v>
      </c>
      <c r="F38" s="259" t="s">
        <v>1</v>
      </c>
      <c r="G38" s="259"/>
      <c r="H38" s="259"/>
      <c r="I38" s="259"/>
    </row>
    <row r="39" spans="1:9" ht="27" x14ac:dyDescent="0.25">
      <c r="A39" s="162"/>
    </row>
    <row r="40" spans="1:9" ht="13" x14ac:dyDescent="0.25">
      <c r="A40" s="166"/>
    </row>
    <row r="45" spans="1:9" ht="14.5" x14ac:dyDescent="0.35">
      <c r="C45" t="s">
        <v>23</v>
      </c>
    </row>
    <row r="48" spans="1:9" ht="14.5" x14ac:dyDescent="0.35">
      <c r="C48"/>
    </row>
  </sheetData>
  <mergeCells count="7">
    <mergeCell ref="F38:I38"/>
    <mergeCell ref="D10:H10"/>
    <mergeCell ref="E12:F12"/>
    <mergeCell ref="B13:I26"/>
    <mergeCell ref="F29:I29"/>
    <mergeCell ref="F32:I32"/>
    <mergeCell ref="F35:I35"/>
  </mergeCells>
  <pageMargins left="0.7" right="0.7" top="0.75" bottom="0.75" header="0.3" footer="0.3"/>
  <pageSetup scale="8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E522-3B19-4981-ADCC-6D8A067D2DEB}">
  <sheetPr>
    <pageSetUpPr fitToPage="1"/>
  </sheetPr>
  <dimension ref="A1:R142"/>
  <sheetViews>
    <sheetView view="pageBreakPreview" topLeftCell="A5" zoomScale="80" zoomScaleNormal="100" zoomScaleSheetLayoutView="80" workbookViewId="0">
      <selection activeCell="F147" sqref="F147"/>
    </sheetView>
  </sheetViews>
  <sheetFormatPr defaultRowHeight="14.5" x14ac:dyDescent="0.35"/>
  <cols>
    <col min="1" max="1" width="6.7265625" style="80" customWidth="1"/>
    <col min="2" max="2" width="50.453125" style="39" customWidth="1"/>
    <col min="3" max="3" width="9.1796875" style="39"/>
    <col min="4" max="4" width="11.453125" style="81" bestFit="1" customWidth="1"/>
    <col min="5" max="5" width="12.81640625" style="82" customWidth="1"/>
    <col min="6" max="6" width="16.7265625" style="82" customWidth="1"/>
    <col min="7" max="7" width="1.81640625" style="39" customWidth="1"/>
    <col min="8" max="8" width="16" style="39" hidden="1" customWidth="1"/>
    <col min="9" max="9" width="13.81640625" style="39" hidden="1" customWidth="1"/>
    <col min="10" max="10" width="13.453125" style="39" hidden="1" customWidth="1"/>
    <col min="11" max="11" width="17.54296875" style="39" hidden="1" customWidth="1"/>
    <col min="12" max="12" width="17" style="39" customWidth="1"/>
    <col min="13" max="13" width="19.453125" style="39" customWidth="1"/>
    <col min="14" max="14" width="18.54296875" style="39" customWidth="1"/>
    <col min="15" max="15" width="18.453125" style="39" customWidth="1"/>
    <col min="16" max="16" width="18.81640625" customWidth="1"/>
  </cols>
  <sheetData>
    <row r="1" spans="1:16" ht="58.5" thickBot="1" x14ac:dyDescent="0.4">
      <c r="A1" s="88" t="s">
        <v>3</v>
      </c>
      <c r="B1" s="89" t="s">
        <v>89</v>
      </c>
      <c r="C1" s="89" t="s">
        <v>90</v>
      </c>
      <c r="D1" s="90" t="s">
        <v>91</v>
      </c>
      <c r="E1" s="91" t="s">
        <v>92</v>
      </c>
      <c r="F1" s="92" t="s">
        <v>93</v>
      </c>
      <c r="G1" s="93"/>
      <c r="H1" s="30" t="s">
        <v>94</v>
      </c>
      <c r="I1" s="31" t="s">
        <v>95</v>
      </c>
      <c r="J1" s="32" t="s">
        <v>96</v>
      </c>
      <c r="K1" s="95" t="s">
        <v>97</v>
      </c>
      <c r="L1" s="99" t="s">
        <v>98</v>
      </c>
      <c r="M1" s="94" t="s">
        <v>99</v>
      </c>
      <c r="N1" s="100" t="s">
        <v>100</v>
      </c>
      <c r="O1" s="87" t="s">
        <v>148</v>
      </c>
      <c r="P1" s="87" t="s">
        <v>147</v>
      </c>
    </row>
    <row r="2" spans="1:16" x14ac:dyDescent="0.35">
      <c r="A2" s="33"/>
      <c r="B2" s="34" t="s">
        <v>101</v>
      </c>
      <c r="C2" s="35"/>
      <c r="D2" s="36"/>
      <c r="E2" s="37"/>
      <c r="F2" s="38"/>
      <c r="H2" s="40"/>
      <c r="I2" s="41"/>
      <c r="J2" s="42"/>
      <c r="K2" s="96"/>
      <c r="L2" s="101"/>
      <c r="M2" s="43"/>
      <c r="N2" s="102"/>
      <c r="O2" s="84"/>
      <c r="P2" s="83"/>
    </row>
    <row r="3" spans="1:16" x14ac:dyDescent="0.35">
      <c r="A3" s="44" t="s">
        <v>102</v>
      </c>
      <c r="B3" s="45" t="s">
        <v>103</v>
      </c>
      <c r="C3" s="46"/>
      <c r="D3" s="47"/>
      <c r="E3" s="48"/>
      <c r="F3" s="49"/>
      <c r="H3" s="50"/>
      <c r="I3" s="51"/>
      <c r="J3" s="52"/>
      <c r="K3" s="97"/>
      <c r="L3" s="101"/>
      <c r="M3" s="43"/>
      <c r="N3" s="102"/>
      <c r="O3" s="84"/>
      <c r="P3" s="83"/>
    </row>
    <row r="4" spans="1:16" x14ac:dyDescent="0.35">
      <c r="A4" s="53"/>
      <c r="B4" s="46" t="s">
        <v>104</v>
      </c>
      <c r="C4" s="46" t="s">
        <v>83</v>
      </c>
      <c r="D4" s="54">
        <v>1</v>
      </c>
      <c r="E4" s="48">
        <v>7552.5</v>
      </c>
      <c r="F4" s="49">
        <f t="shared" ref="F4:F13" si="0">E4*D4</f>
        <v>7552.5</v>
      </c>
      <c r="H4" s="55">
        <v>0.1</v>
      </c>
      <c r="I4" s="51">
        <f t="shared" ref="I4" si="1">H4*E4</f>
        <v>755.25</v>
      </c>
      <c r="J4" s="52">
        <f>I4+E4</f>
        <v>8307.75</v>
      </c>
      <c r="K4" s="97">
        <f t="shared" ref="K4:K7" si="2">J4*D4</f>
        <v>8307.75</v>
      </c>
      <c r="L4" s="101">
        <v>67416</v>
      </c>
      <c r="M4" s="43">
        <v>80808</v>
      </c>
      <c r="N4" s="102">
        <v>355690</v>
      </c>
      <c r="O4" s="84">
        <f>SUM(L4:N4)/3</f>
        <v>167971.33333333334</v>
      </c>
      <c r="P4" s="84">
        <f t="shared" ref="P4:P33" si="3">O4/D4</f>
        <v>167971.33333333334</v>
      </c>
    </row>
    <row r="5" spans="1:16" x14ac:dyDescent="0.35">
      <c r="A5" s="53"/>
      <c r="B5" s="46" t="s">
        <v>105</v>
      </c>
      <c r="C5" s="46" t="s">
        <v>83</v>
      </c>
      <c r="D5" s="54">
        <v>1</v>
      </c>
      <c r="E5" s="48">
        <v>7552.5</v>
      </c>
      <c r="F5" s="49">
        <f t="shared" si="0"/>
        <v>7552.5</v>
      </c>
      <c r="H5" s="55">
        <v>0.1</v>
      </c>
      <c r="I5" s="51">
        <f>H5*E5</f>
        <v>755.25</v>
      </c>
      <c r="J5" s="52">
        <f>I5+E5</f>
        <v>8307.75</v>
      </c>
      <c r="K5" s="97">
        <f t="shared" si="2"/>
        <v>8307.75</v>
      </c>
      <c r="L5" s="101">
        <v>67416</v>
      </c>
      <c r="M5" s="43">
        <v>80808</v>
      </c>
      <c r="N5" s="102">
        <v>82340</v>
      </c>
      <c r="O5" s="84">
        <f t="shared" ref="O5:O21" si="4">SUM(L5:N5)/3</f>
        <v>76854.666666666672</v>
      </c>
      <c r="P5" s="84">
        <f t="shared" si="3"/>
        <v>76854.666666666672</v>
      </c>
    </row>
    <row r="6" spans="1:16" x14ac:dyDescent="0.35">
      <c r="A6" s="53"/>
      <c r="B6" s="46" t="s">
        <v>106</v>
      </c>
      <c r="C6" s="46" t="s">
        <v>83</v>
      </c>
      <c r="D6" s="54">
        <v>1</v>
      </c>
      <c r="E6" s="48">
        <v>7552.5</v>
      </c>
      <c r="F6" s="49">
        <f t="shared" si="0"/>
        <v>7552.5</v>
      </c>
      <c r="H6" s="55">
        <v>0.1</v>
      </c>
      <c r="I6" s="51">
        <f t="shared" ref="I6:I69" si="5">H6*E6</f>
        <v>755.25</v>
      </c>
      <c r="J6" s="52">
        <f t="shared" ref="J6:J69" si="6">I6+E6</f>
        <v>8307.75</v>
      </c>
      <c r="K6" s="97">
        <f t="shared" si="2"/>
        <v>8307.75</v>
      </c>
      <c r="L6" s="101">
        <v>45158</v>
      </c>
      <c r="M6" s="43">
        <v>52569</v>
      </c>
      <c r="N6" s="102">
        <v>38750</v>
      </c>
      <c r="O6" s="84">
        <f t="shared" si="4"/>
        <v>45492.333333333336</v>
      </c>
      <c r="P6" s="84">
        <f t="shared" si="3"/>
        <v>45492.333333333336</v>
      </c>
    </row>
    <row r="7" spans="1:16" x14ac:dyDescent="0.35">
      <c r="A7" s="53"/>
      <c r="B7" s="46" t="s">
        <v>107</v>
      </c>
      <c r="C7" s="46" t="s">
        <v>83</v>
      </c>
      <c r="D7" s="54">
        <v>1</v>
      </c>
      <c r="E7" s="48">
        <v>7552.5</v>
      </c>
      <c r="F7" s="49">
        <f t="shared" si="0"/>
        <v>7552.5</v>
      </c>
      <c r="H7" s="55">
        <v>0.1</v>
      </c>
      <c r="I7" s="51">
        <f t="shared" si="5"/>
        <v>755.25</v>
      </c>
      <c r="J7" s="52">
        <f t="shared" si="6"/>
        <v>8307.75</v>
      </c>
      <c r="K7" s="97">
        <f t="shared" si="2"/>
        <v>8307.75</v>
      </c>
      <c r="L7" s="101">
        <v>45156</v>
      </c>
      <c r="M7" s="43">
        <v>52569</v>
      </c>
      <c r="N7" s="102">
        <v>38750</v>
      </c>
      <c r="O7" s="84">
        <f t="shared" si="4"/>
        <v>45491.666666666664</v>
      </c>
      <c r="P7" s="84">
        <f t="shared" si="3"/>
        <v>45491.666666666664</v>
      </c>
    </row>
    <row r="8" spans="1:16" x14ac:dyDescent="0.35">
      <c r="A8" s="53"/>
      <c r="B8" s="46" t="s">
        <v>108</v>
      </c>
      <c r="C8" s="46" t="s">
        <v>83</v>
      </c>
      <c r="D8" s="54">
        <v>1</v>
      </c>
      <c r="E8" s="48">
        <v>7552.5</v>
      </c>
      <c r="F8" s="49">
        <f t="shared" si="0"/>
        <v>7552.5</v>
      </c>
      <c r="H8" s="55">
        <v>0.1</v>
      </c>
      <c r="I8" s="51">
        <f t="shared" si="5"/>
        <v>755.25</v>
      </c>
      <c r="J8" s="52">
        <f t="shared" si="6"/>
        <v>8307.75</v>
      </c>
      <c r="K8" s="97">
        <f>J8*D8</f>
        <v>8307.75</v>
      </c>
      <c r="L8" s="101">
        <v>45156</v>
      </c>
      <c r="M8" s="43">
        <v>80808</v>
      </c>
      <c r="N8" s="102">
        <v>135690</v>
      </c>
      <c r="O8" s="84">
        <f t="shared" si="4"/>
        <v>87218</v>
      </c>
      <c r="P8" s="84">
        <f t="shared" si="3"/>
        <v>87218</v>
      </c>
    </row>
    <row r="9" spans="1:16" x14ac:dyDescent="0.35">
      <c r="A9" s="53"/>
      <c r="B9" s="46" t="s">
        <v>109</v>
      </c>
      <c r="C9" s="46" t="s">
        <v>83</v>
      </c>
      <c r="D9" s="54">
        <v>1</v>
      </c>
      <c r="E9" s="48">
        <v>7552.5</v>
      </c>
      <c r="F9" s="49">
        <f t="shared" si="0"/>
        <v>7552.5</v>
      </c>
      <c r="H9" s="55">
        <v>0.1</v>
      </c>
      <c r="I9" s="51">
        <f t="shared" si="5"/>
        <v>755.25</v>
      </c>
      <c r="J9" s="52">
        <f t="shared" si="6"/>
        <v>8307.75</v>
      </c>
      <c r="K9" s="97">
        <f t="shared" ref="K9:K96" si="7">J9*D9</f>
        <v>8307.75</v>
      </c>
      <c r="L9" s="101">
        <v>67416</v>
      </c>
      <c r="M9" s="43">
        <v>80808</v>
      </c>
      <c r="N9" s="102">
        <v>82340</v>
      </c>
      <c r="O9" s="84">
        <f t="shared" si="4"/>
        <v>76854.666666666672</v>
      </c>
      <c r="P9" s="84">
        <f t="shared" si="3"/>
        <v>76854.666666666672</v>
      </c>
    </row>
    <row r="10" spans="1:16" x14ac:dyDescent="0.35">
      <c r="A10" s="53"/>
      <c r="B10" s="46" t="s">
        <v>110</v>
      </c>
      <c r="C10" s="46" t="s">
        <v>83</v>
      </c>
      <c r="D10" s="54">
        <v>1</v>
      </c>
      <c r="E10" s="48">
        <v>60000</v>
      </c>
      <c r="F10" s="49">
        <f t="shared" si="0"/>
        <v>60000</v>
      </c>
      <c r="H10" s="55">
        <v>0.1</v>
      </c>
      <c r="I10" s="51">
        <f t="shared" si="5"/>
        <v>6000</v>
      </c>
      <c r="J10" s="52">
        <f t="shared" si="6"/>
        <v>66000</v>
      </c>
      <c r="K10" s="97">
        <f t="shared" si="7"/>
        <v>66000</v>
      </c>
      <c r="L10" s="101">
        <v>67416</v>
      </c>
      <c r="M10" s="43">
        <v>205506</v>
      </c>
      <c r="N10" s="102">
        <v>88762</v>
      </c>
      <c r="O10" s="84">
        <f t="shared" si="4"/>
        <v>120561.33333333333</v>
      </c>
      <c r="P10" s="84">
        <f t="shared" si="3"/>
        <v>120561.33333333333</v>
      </c>
    </row>
    <row r="11" spans="1:16" x14ac:dyDescent="0.35">
      <c r="A11" s="53"/>
      <c r="B11" s="46" t="s">
        <v>111</v>
      </c>
      <c r="C11" s="46" t="s">
        <v>112</v>
      </c>
      <c r="D11" s="54">
        <v>1</v>
      </c>
      <c r="E11" s="48">
        <v>165000</v>
      </c>
      <c r="F11" s="49">
        <f t="shared" si="0"/>
        <v>165000</v>
      </c>
      <c r="H11" s="55">
        <v>0.1</v>
      </c>
      <c r="I11" s="51">
        <f t="shared" si="5"/>
        <v>16500</v>
      </c>
      <c r="J11" s="52">
        <f t="shared" si="6"/>
        <v>181500</v>
      </c>
      <c r="K11" s="97">
        <f t="shared" si="7"/>
        <v>181500</v>
      </c>
      <c r="L11" s="101">
        <v>410008</v>
      </c>
      <c r="M11" s="43">
        <v>50506</v>
      </c>
      <c r="N11" s="102">
        <v>28670</v>
      </c>
      <c r="O11" s="84">
        <f t="shared" si="4"/>
        <v>163061.33333333334</v>
      </c>
      <c r="P11" s="84">
        <f t="shared" si="3"/>
        <v>163061.33333333334</v>
      </c>
    </row>
    <row r="12" spans="1:16" x14ac:dyDescent="0.35">
      <c r="A12" s="53"/>
      <c r="B12" s="46" t="s">
        <v>113</v>
      </c>
      <c r="C12" s="46" t="s">
        <v>83</v>
      </c>
      <c r="D12" s="54">
        <v>1</v>
      </c>
      <c r="E12" s="48">
        <v>29070</v>
      </c>
      <c r="F12" s="49">
        <f t="shared" si="0"/>
        <v>29070</v>
      </c>
      <c r="H12" s="55">
        <v>0.1</v>
      </c>
      <c r="I12" s="51">
        <f t="shared" si="5"/>
        <v>2907</v>
      </c>
      <c r="J12" s="52">
        <f t="shared" si="6"/>
        <v>31977</v>
      </c>
      <c r="K12" s="97">
        <f t="shared" si="7"/>
        <v>31977</v>
      </c>
      <c r="L12" s="101">
        <v>350081</v>
      </c>
      <c r="M12" s="43">
        <v>50320</v>
      </c>
      <c r="N12" s="102">
        <v>31150</v>
      </c>
      <c r="O12" s="84">
        <f t="shared" si="4"/>
        <v>143850.33333333334</v>
      </c>
      <c r="P12" s="84">
        <f t="shared" si="3"/>
        <v>143850.33333333334</v>
      </c>
    </row>
    <row r="13" spans="1:16" x14ac:dyDescent="0.35">
      <c r="A13" s="53"/>
      <c r="B13" s="46" t="s">
        <v>114</v>
      </c>
      <c r="C13" s="46" t="s">
        <v>83</v>
      </c>
      <c r="D13" s="54">
        <v>1</v>
      </c>
      <c r="E13" s="48">
        <v>70000</v>
      </c>
      <c r="F13" s="49">
        <f t="shared" si="0"/>
        <v>70000</v>
      </c>
      <c r="H13" s="55">
        <v>0.1</v>
      </c>
      <c r="I13" s="51">
        <f t="shared" si="5"/>
        <v>7000</v>
      </c>
      <c r="J13" s="52">
        <f t="shared" si="6"/>
        <v>77000</v>
      </c>
      <c r="K13" s="97">
        <f t="shared" si="7"/>
        <v>77000</v>
      </c>
      <c r="L13" s="101">
        <v>144800</v>
      </c>
      <c r="M13" s="43">
        <v>400151</v>
      </c>
      <c r="N13" s="102">
        <v>88335</v>
      </c>
      <c r="O13" s="84">
        <f t="shared" si="4"/>
        <v>211095.33333333334</v>
      </c>
      <c r="P13" s="84">
        <f t="shared" si="3"/>
        <v>211095.33333333334</v>
      </c>
    </row>
    <row r="14" spans="1:16" x14ac:dyDescent="0.35">
      <c r="A14" s="53"/>
      <c r="B14" s="46"/>
      <c r="C14" s="46"/>
      <c r="D14" s="54"/>
      <c r="E14" s="48"/>
      <c r="F14" s="49"/>
      <c r="H14" s="50"/>
      <c r="I14" s="51"/>
      <c r="J14" s="52"/>
      <c r="K14" s="97"/>
      <c r="L14" s="101"/>
      <c r="M14" s="43"/>
      <c r="N14" s="102"/>
      <c r="O14" s="84" t="s">
        <v>23</v>
      </c>
      <c r="P14" s="84"/>
    </row>
    <row r="15" spans="1:16" x14ac:dyDescent="0.35">
      <c r="A15" s="53"/>
      <c r="B15" s="46"/>
      <c r="C15" s="46"/>
      <c r="D15" s="47"/>
      <c r="E15" s="48"/>
      <c r="F15" s="49"/>
      <c r="H15" s="50"/>
      <c r="I15" s="51"/>
      <c r="J15" s="52"/>
      <c r="K15" s="97"/>
      <c r="L15" s="101"/>
      <c r="M15" s="43"/>
      <c r="N15" s="102"/>
      <c r="O15" s="84" t="s">
        <v>23</v>
      </c>
      <c r="P15" s="84"/>
    </row>
    <row r="16" spans="1:16" x14ac:dyDescent="0.35">
      <c r="A16" s="44" t="s">
        <v>115</v>
      </c>
      <c r="B16" s="45" t="s">
        <v>116</v>
      </c>
      <c r="C16" s="46"/>
      <c r="D16" s="47"/>
      <c r="E16" s="48"/>
      <c r="F16" s="49"/>
      <c r="H16" s="50"/>
      <c r="I16" s="51"/>
      <c r="J16" s="52"/>
      <c r="K16" s="97"/>
      <c r="L16" s="101"/>
      <c r="M16" s="43"/>
      <c r="N16" s="102"/>
      <c r="O16" s="84" t="s">
        <v>23</v>
      </c>
      <c r="P16" s="84"/>
    </row>
    <row r="17" spans="1:16" x14ac:dyDescent="0.35">
      <c r="A17" s="53"/>
      <c r="B17" s="46" t="s">
        <v>117</v>
      </c>
      <c r="C17" s="46" t="s">
        <v>112</v>
      </c>
      <c r="D17" s="54">
        <v>1</v>
      </c>
      <c r="E17" s="48">
        <v>8650</v>
      </c>
      <c r="F17" s="49">
        <f t="shared" ref="F17:F19" si="8">E17*D17</f>
        <v>8650</v>
      </c>
      <c r="H17" s="55">
        <v>0.1</v>
      </c>
      <c r="I17" s="51">
        <f t="shared" si="5"/>
        <v>865</v>
      </c>
      <c r="J17" s="52">
        <f t="shared" si="6"/>
        <v>9515</v>
      </c>
      <c r="K17" s="97">
        <f t="shared" si="7"/>
        <v>9515</v>
      </c>
      <c r="L17" s="101">
        <v>158841</v>
      </c>
      <c r="M17" s="43">
        <v>223665</v>
      </c>
      <c r="N17" s="102">
        <v>77250</v>
      </c>
      <c r="O17" s="84">
        <f t="shared" si="4"/>
        <v>153252</v>
      </c>
      <c r="P17" s="84">
        <f t="shared" si="3"/>
        <v>153252</v>
      </c>
    </row>
    <row r="18" spans="1:16" x14ac:dyDescent="0.35">
      <c r="A18" s="53"/>
      <c r="B18" s="46" t="s">
        <v>118</v>
      </c>
      <c r="C18" s="46" t="s">
        <v>112</v>
      </c>
      <c r="D18" s="54">
        <v>1</v>
      </c>
      <c r="E18" s="48">
        <v>7650</v>
      </c>
      <c r="F18" s="49">
        <f t="shared" si="8"/>
        <v>7650</v>
      </c>
      <c r="H18" s="55">
        <v>0.1</v>
      </c>
      <c r="I18" s="51">
        <f t="shared" si="5"/>
        <v>765</v>
      </c>
      <c r="J18" s="52">
        <f t="shared" si="6"/>
        <v>8415</v>
      </c>
      <c r="K18" s="97">
        <f t="shared" si="7"/>
        <v>8415</v>
      </c>
      <c r="L18" s="101">
        <v>17331</v>
      </c>
      <c r="M18" s="43">
        <v>109766</v>
      </c>
      <c r="N18" s="102">
        <v>29214</v>
      </c>
      <c r="O18" s="84">
        <f t="shared" si="4"/>
        <v>52103.666666666664</v>
      </c>
      <c r="P18" s="84">
        <f t="shared" si="3"/>
        <v>52103.666666666664</v>
      </c>
    </row>
    <row r="19" spans="1:16" x14ac:dyDescent="0.35">
      <c r="A19" s="53"/>
      <c r="B19" s="46" t="s">
        <v>119</v>
      </c>
      <c r="C19" s="46" t="s">
        <v>112</v>
      </c>
      <c r="D19" s="54">
        <v>1</v>
      </c>
      <c r="E19" s="48">
        <v>4750</v>
      </c>
      <c r="F19" s="49">
        <f t="shared" si="8"/>
        <v>4750</v>
      </c>
      <c r="H19" s="55">
        <v>0.1</v>
      </c>
      <c r="I19" s="51">
        <f t="shared" si="5"/>
        <v>475</v>
      </c>
      <c r="J19" s="52">
        <f t="shared" si="6"/>
        <v>5225</v>
      </c>
      <c r="K19" s="97">
        <f t="shared" si="7"/>
        <v>5225</v>
      </c>
      <c r="L19" s="101">
        <v>159636</v>
      </c>
      <c r="M19" s="43">
        <v>395345</v>
      </c>
      <c r="N19" s="102">
        <v>53250</v>
      </c>
      <c r="O19" s="84">
        <f t="shared" si="4"/>
        <v>202743.66666666666</v>
      </c>
      <c r="P19" s="84">
        <f t="shared" si="3"/>
        <v>202743.66666666666</v>
      </c>
    </row>
    <row r="20" spans="1:16" x14ac:dyDescent="0.35">
      <c r="A20" s="53"/>
      <c r="B20" s="46" t="s">
        <v>120</v>
      </c>
      <c r="C20" s="46" t="s">
        <v>112</v>
      </c>
      <c r="D20" s="54">
        <v>5</v>
      </c>
      <c r="E20" s="48">
        <v>16000</v>
      </c>
      <c r="F20" s="49">
        <f>D20*E20</f>
        <v>80000</v>
      </c>
      <c r="H20" s="55">
        <v>0.1</v>
      </c>
      <c r="I20" s="51">
        <f t="shared" si="5"/>
        <v>1600</v>
      </c>
      <c r="J20" s="52">
        <f t="shared" si="6"/>
        <v>17600</v>
      </c>
      <c r="K20" s="97">
        <f t="shared" si="7"/>
        <v>88000</v>
      </c>
      <c r="L20" s="101">
        <v>238500</v>
      </c>
      <c r="M20" s="43">
        <v>2783880</v>
      </c>
      <c r="N20" s="102">
        <v>825000</v>
      </c>
      <c r="O20" s="84">
        <f t="shared" si="4"/>
        <v>1282460</v>
      </c>
      <c r="P20" s="84">
        <f t="shared" si="3"/>
        <v>256492</v>
      </c>
    </row>
    <row r="21" spans="1:16" x14ac:dyDescent="0.35">
      <c r="A21" s="53"/>
      <c r="B21" s="46" t="s">
        <v>121</v>
      </c>
      <c r="C21" s="46" t="s">
        <v>112</v>
      </c>
      <c r="D21" s="54">
        <v>5</v>
      </c>
      <c r="E21" s="48">
        <v>46000</v>
      </c>
      <c r="F21" s="49">
        <f>D21*E21</f>
        <v>230000</v>
      </c>
      <c r="H21" s="55">
        <v>0.1</v>
      </c>
      <c r="I21" s="51">
        <f>H21*E21</f>
        <v>4600</v>
      </c>
      <c r="J21" s="52">
        <f t="shared" si="6"/>
        <v>50600</v>
      </c>
      <c r="K21" s="97">
        <f t="shared" si="7"/>
        <v>253000</v>
      </c>
      <c r="L21" s="101">
        <v>705077.87</v>
      </c>
      <c r="M21" s="43">
        <v>6300000</v>
      </c>
      <c r="N21" s="102">
        <v>244680</v>
      </c>
      <c r="O21" s="84">
        <f t="shared" si="4"/>
        <v>2416585.9566666665</v>
      </c>
      <c r="P21" s="84">
        <f t="shared" si="3"/>
        <v>483317.19133333332</v>
      </c>
    </row>
    <row r="22" spans="1:16" x14ac:dyDescent="0.35">
      <c r="A22" s="53"/>
      <c r="B22" s="46"/>
      <c r="C22" s="46"/>
      <c r="D22" s="54"/>
      <c r="E22" s="48"/>
      <c r="F22" s="49"/>
      <c r="H22" s="50"/>
      <c r="I22" s="51"/>
      <c r="J22" s="52"/>
      <c r="K22" s="97"/>
      <c r="L22" s="101"/>
      <c r="M22" s="43"/>
      <c r="N22" s="102"/>
      <c r="O22" s="84"/>
      <c r="P22" s="84"/>
    </row>
    <row r="23" spans="1:16" x14ac:dyDescent="0.35">
      <c r="A23" s="44">
        <v>1.3</v>
      </c>
      <c r="B23" s="45" t="s">
        <v>122</v>
      </c>
      <c r="C23" s="46"/>
      <c r="D23" s="47"/>
      <c r="E23" s="48"/>
      <c r="F23" s="49"/>
      <c r="H23" s="50"/>
      <c r="I23" s="51"/>
      <c r="J23" s="52"/>
      <c r="K23" s="97"/>
      <c r="L23" s="101"/>
      <c r="M23" s="43"/>
      <c r="N23" s="102"/>
      <c r="O23" s="84"/>
      <c r="P23" s="84"/>
    </row>
    <row r="24" spans="1:16" x14ac:dyDescent="0.35">
      <c r="A24" s="53"/>
      <c r="B24" s="46" t="s">
        <v>123</v>
      </c>
      <c r="C24" s="46" t="s">
        <v>112</v>
      </c>
      <c r="D24" s="54">
        <v>5</v>
      </c>
      <c r="E24" s="48">
        <v>80650.44</v>
      </c>
      <c r="F24" s="49">
        <f>E24*D24</f>
        <v>403252.2</v>
      </c>
      <c r="H24" s="50" t="e" vm="1">
        <f>'[18]CPA Fact'!$I$12</f>
        <v>#VALUE!</v>
      </c>
      <c r="I24" s="51" t="e" vm="2">
        <f t="shared" si="5"/>
        <v>#VALUE!</v>
      </c>
      <c r="J24" s="52" t="e" vm="2">
        <f t="shared" si="6"/>
        <v>#VALUE!</v>
      </c>
      <c r="K24" s="97" t="e" vm="2">
        <f t="shared" si="7"/>
        <v>#VALUE!</v>
      </c>
      <c r="L24" s="101">
        <v>536456</v>
      </c>
      <c r="M24" s="43">
        <v>890743</v>
      </c>
      <c r="N24" s="102">
        <v>540000</v>
      </c>
      <c r="O24" s="84">
        <f t="shared" ref="O24:O33" si="9">SUM(L24:N24)/3</f>
        <v>655733</v>
      </c>
      <c r="P24" s="84">
        <f t="shared" si="3"/>
        <v>131146.6</v>
      </c>
    </row>
    <row r="25" spans="1:16" x14ac:dyDescent="0.35">
      <c r="A25" s="53"/>
      <c r="B25" s="46" t="s">
        <v>124</v>
      </c>
      <c r="C25" s="46" t="s">
        <v>112</v>
      </c>
      <c r="D25" s="54">
        <v>5</v>
      </c>
      <c r="E25" s="48">
        <v>61968.689999999995</v>
      </c>
      <c r="F25" s="49">
        <f>E25*D25</f>
        <v>309843.44999999995</v>
      </c>
      <c r="H25" s="50" t="e" vm="1">
        <f>'[18]CPA Fact'!$I$12</f>
        <v>#VALUE!</v>
      </c>
      <c r="I25" s="51" t="e" vm="2">
        <f t="shared" si="5"/>
        <v>#VALUE!</v>
      </c>
      <c r="J25" s="52" t="e" vm="2">
        <f t="shared" si="6"/>
        <v>#VALUE!</v>
      </c>
      <c r="K25" s="97" t="e" vm="2">
        <f t="shared" si="7"/>
        <v>#VALUE!</v>
      </c>
      <c r="L25" s="101">
        <v>828016</v>
      </c>
      <c r="M25" s="43">
        <v>890743</v>
      </c>
      <c r="N25" s="102">
        <v>456000</v>
      </c>
      <c r="O25" s="84">
        <f t="shared" si="9"/>
        <v>724919.66666666663</v>
      </c>
      <c r="P25" s="84">
        <f t="shared" si="3"/>
        <v>144983.93333333332</v>
      </c>
    </row>
    <row r="26" spans="1:16" x14ac:dyDescent="0.35">
      <c r="A26" s="53"/>
      <c r="B26" s="46" t="s">
        <v>125</v>
      </c>
      <c r="C26" s="46" t="s">
        <v>112</v>
      </c>
      <c r="D26" s="54">
        <v>5</v>
      </c>
      <c r="E26" s="48">
        <v>30709.89</v>
      </c>
      <c r="F26" s="49">
        <f>E26*D26</f>
        <v>153549.45000000001</v>
      </c>
      <c r="H26" s="50" t="e" vm="1">
        <f>'[18]CPA Fact'!$I$12</f>
        <v>#VALUE!</v>
      </c>
      <c r="I26" s="51" t="e" vm="2">
        <f t="shared" si="5"/>
        <v>#VALUE!</v>
      </c>
      <c r="J26" s="52" t="e" vm="2">
        <f t="shared" si="6"/>
        <v>#VALUE!</v>
      </c>
      <c r="K26" s="97" t="e" vm="2">
        <f t="shared" si="7"/>
        <v>#VALUE!</v>
      </c>
      <c r="L26" s="101">
        <v>481839</v>
      </c>
      <c r="M26" s="43">
        <v>453126</v>
      </c>
      <c r="N26" s="102">
        <v>275880</v>
      </c>
      <c r="O26" s="84">
        <f t="shared" si="9"/>
        <v>403615</v>
      </c>
      <c r="P26" s="84">
        <f t="shared" si="3"/>
        <v>80723</v>
      </c>
    </row>
    <row r="27" spans="1:16" x14ac:dyDescent="0.35">
      <c r="A27" s="53"/>
      <c r="B27" s="46" t="s">
        <v>126</v>
      </c>
      <c r="C27" s="46" t="s">
        <v>112</v>
      </c>
      <c r="D27" s="54">
        <v>5</v>
      </c>
      <c r="E27" s="48">
        <v>41941.17</v>
      </c>
      <c r="F27" s="49">
        <f t="shared" ref="F27:F33" si="10">E27*D27</f>
        <v>209705.84999999998</v>
      </c>
      <c r="H27" s="50" t="e" vm="1">
        <f>'[18]CPA Fact'!$I$12</f>
        <v>#VALUE!</v>
      </c>
      <c r="I27" s="51" t="e" vm="2">
        <f t="shared" si="5"/>
        <v>#VALUE!</v>
      </c>
      <c r="J27" s="52" t="e" vm="2">
        <f t="shared" si="6"/>
        <v>#VALUE!</v>
      </c>
      <c r="K27" s="97" t="e" vm="2">
        <f t="shared" si="7"/>
        <v>#VALUE!</v>
      </c>
      <c r="L27" s="101">
        <v>245185</v>
      </c>
      <c r="M27" s="43">
        <v>451428</v>
      </c>
      <c r="N27" s="102">
        <v>291360</v>
      </c>
      <c r="O27" s="84">
        <f t="shared" si="9"/>
        <v>329324.33333333331</v>
      </c>
      <c r="P27" s="84">
        <f t="shared" si="3"/>
        <v>65864.866666666669</v>
      </c>
    </row>
    <row r="28" spans="1:16" x14ac:dyDescent="0.35">
      <c r="A28" s="53"/>
      <c r="B28" s="46" t="s">
        <v>127</v>
      </c>
      <c r="C28" s="46" t="s">
        <v>112</v>
      </c>
      <c r="D28" s="54">
        <v>5</v>
      </c>
      <c r="E28" s="48">
        <v>41941.17</v>
      </c>
      <c r="F28" s="49">
        <f t="shared" si="10"/>
        <v>209705.84999999998</v>
      </c>
      <c r="H28" s="50" t="e" vm="1">
        <f>'[18]CPA Fact'!$I$12</f>
        <v>#VALUE!</v>
      </c>
      <c r="I28" s="51" t="e" vm="2">
        <f t="shared" si="5"/>
        <v>#VALUE!</v>
      </c>
      <c r="J28" s="52" t="e" vm="2">
        <f t="shared" si="6"/>
        <v>#VALUE!</v>
      </c>
      <c r="K28" s="97" t="e" vm="2">
        <f t="shared" si="7"/>
        <v>#VALUE!</v>
      </c>
      <c r="L28" s="101">
        <v>835224</v>
      </c>
      <c r="M28" s="43">
        <v>673184</v>
      </c>
      <c r="N28" s="102">
        <v>330000</v>
      </c>
      <c r="O28" s="84">
        <f t="shared" si="9"/>
        <v>612802.66666666663</v>
      </c>
      <c r="P28" s="84">
        <f t="shared" si="3"/>
        <v>122560.53333333333</v>
      </c>
    </row>
    <row r="29" spans="1:16" x14ac:dyDescent="0.35">
      <c r="A29" s="53"/>
      <c r="B29" s="46" t="s">
        <v>128</v>
      </c>
      <c r="C29" s="46" t="s">
        <v>112</v>
      </c>
      <c r="D29" s="54">
        <v>5</v>
      </c>
      <c r="E29" s="48">
        <v>12623.220000000001</v>
      </c>
      <c r="F29" s="49">
        <f t="shared" si="10"/>
        <v>63116.100000000006</v>
      </c>
      <c r="H29" s="50" t="e" vm="1">
        <f>'[18]CPA Fact'!$I$12</f>
        <v>#VALUE!</v>
      </c>
      <c r="I29" s="51" t="e" vm="2">
        <f t="shared" si="5"/>
        <v>#VALUE!</v>
      </c>
      <c r="J29" s="52" t="e" vm="2">
        <f t="shared" si="6"/>
        <v>#VALUE!</v>
      </c>
      <c r="K29" s="97" t="e" vm="2">
        <f t="shared" si="7"/>
        <v>#VALUE!</v>
      </c>
      <c r="L29" s="101">
        <v>649531</v>
      </c>
      <c r="M29" s="43">
        <v>350000</v>
      </c>
      <c r="N29" s="102">
        <v>411240</v>
      </c>
      <c r="O29" s="84">
        <f t="shared" si="9"/>
        <v>470257</v>
      </c>
      <c r="P29" s="84">
        <f t="shared" si="3"/>
        <v>94051.4</v>
      </c>
    </row>
    <row r="30" spans="1:16" x14ac:dyDescent="0.35">
      <c r="A30" s="56"/>
      <c r="B30" s="46" t="s">
        <v>129</v>
      </c>
      <c r="C30" s="46" t="s">
        <v>112</v>
      </c>
      <c r="D30" s="57">
        <v>6</v>
      </c>
      <c r="E30" s="58">
        <v>25840</v>
      </c>
      <c r="F30" s="59">
        <f t="shared" si="10"/>
        <v>155040</v>
      </c>
      <c r="H30" s="50" t="e" vm="1">
        <f>'[18]CPA Fact'!$I$12</f>
        <v>#VALUE!</v>
      </c>
      <c r="I30" s="51" t="e" vm="2">
        <f t="shared" si="5"/>
        <v>#VALUE!</v>
      </c>
      <c r="J30" s="52" t="e" vm="2">
        <f t="shared" si="6"/>
        <v>#VALUE!</v>
      </c>
      <c r="K30" s="97" t="e" vm="2">
        <f t="shared" si="7"/>
        <v>#VALUE!</v>
      </c>
      <c r="L30" s="101">
        <v>1556199</v>
      </c>
      <c r="M30" s="43">
        <v>260138</v>
      </c>
      <c r="N30" s="102">
        <v>850320</v>
      </c>
      <c r="O30" s="84">
        <f t="shared" si="9"/>
        <v>888885.66666666663</v>
      </c>
      <c r="P30" s="84">
        <f t="shared" si="3"/>
        <v>148147.61111111109</v>
      </c>
    </row>
    <row r="31" spans="1:16" x14ac:dyDescent="0.35">
      <c r="A31" s="53"/>
      <c r="B31" s="46" t="s">
        <v>130</v>
      </c>
      <c r="C31" s="46" t="s">
        <v>112</v>
      </c>
      <c r="D31" s="57">
        <v>5</v>
      </c>
      <c r="E31" s="58">
        <v>49833.667399999998</v>
      </c>
      <c r="F31" s="59">
        <f t="shared" si="10"/>
        <v>249168.337</v>
      </c>
      <c r="H31" s="50" t="e" vm="1">
        <f>'[18]CPA Fact'!$I$12</f>
        <v>#VALUE!</v>
      </c>
      <c r="I31" s="51" t="e" vm="2">
        <f t="shared" si="5"/>
        <v>#VALUE!</v>
      </c>
      <c r="J31" s="52" t="e" vm="2">
        <f t="shared" si="6"/>
        <v>#VALUE!</v>
      </c>
      <c r="K31" s="97" t="e" vm="2">
        <f t="shared" si="7"/>
        <v>#VALUE!</v>
      </c>
      <c r="L31" s="101">
        <v>1926263</v>
      </c>
      <c r="M31" s="43">
        <v>174757</v>
      </c>
      <c r="N31" s="102">
        <v>2125800</v>
      </c>
      <c r="O31" s="84">
        <f t="shared" si="9"/>
        <v>1408940</v>
      </c>
      <c r="P31" s="84">
        <f t="shared" si="3"/>
        <v>281788</v>
      </c>
    </row>
    <row r="32" spans="1:16" x14ac:dyDescent="0.35">
      <c r="A32" s="53"/>
      <c r="B32" s="46" t="s">
        <v>131</v>
      </c>
      <c r="C32" s="46" t="s">
        <v>112</v>
      </c>
      <c r="D32" s="54">
        <v>5</v>
      </c>
      <c r="E32" s="48">
        <v>25401.196425000002</v>
      </c>
      <c r="F32" s="49">
        <f t="shared" si="10"/>
        <v>127005.98212500001</v>
      </c>
      <c r="H32" s="50" t="e" vm="1">
        <f>'[18]CPA Fact'!$I$12</f>
        <v>#VALUE!</v>
      </c>
      <c r="I32" s="51" t="e" vm="2">
        <f t="shared" si="5"/>
        <v>#VALUE!</v>
      </c>
      <c r="J32" s="52" t="e" vm="2">
        <f t="shared" si="6"/>
        <v>#VALUE!</v>
      </c>
      <c r="K32" s="97" t="e" vm="2">
        <f t="shared" si="7"/>
        <v>#VALUE!</v>
      </c>
      <c r="L32" s="101">
        <v>2309928.23</v>
      </c>
      <c r="M32" s="43">
        <v>146588</v>
      </c>
      <c r="N32" s="102">
        <v>550896</v>
      </c>
      <c r="O32" s="84">
        <f t="shared" si="9"/>
        <v>1002470.7433333333</v>
      </c>
      <c r="P32" s="84">
        <f t="shared" si="3"/>
        <v>200494.14866666665</v>
      </c>
    </row>
    <row r="33" spans="1:16" x14ac:dyDescent="0.35">
      <c r="A33" s="53"/>
      <c r="B33" s="46" t="s">
        <v>132</v>
      </c>
      <c r="C33" s="46" t="s">
        <v>112</v>
      </c>
      <c r="D33" s="54">
        <v>5</v>
      </c>
      <c r="E33" s="48">
        <v>38808.086624999996</v>
      </c>
      <c r="F33" s="49">
        <f t="shared" si="10"/>
        <v>194040.43312499998</v>
      </c>
      <c r="H33" s="50" t="e" vm="1">
        <f>'[18]CPA Fact'!$I$12</f>
        <v>#VALUE!</v>
      </c>
      <c r="I33" s="51" t="e" vm="2">
        <f t="shared" si="5"/>
        <v>#VALUE!</v>
      </c>
      <c r="J33" s="52" t="e" vm="2">
        <f t="shared" si="6"/>
        <v>#VALUE!</v>
      </c>
      <c r="K33" s="97" t="e" vm="2">
        <f t="shared" si="7"/>
        <v>#VALUE!</v>
      </c>
      <c r="L33" s="101">
        <v>1691828</v>
      </c>
      <c r="M33" s="43">
        <v>146588</v>
      </c>
      <c r="N33" s="102">
        <v>1421010</v>
      </c>
      <c r="O33" s="84">
        <f t="shared" si="9"/>
        <v>1086475.3333333333</v>
      </c>
      <c r="P33" s="84">
        <f t="shared" si="3"/>
        <v>217295.06666666665</v>
      </c>
    </row>
    <row r="34" spans="1:16" x14ac:dyDescent="0.35">
      <c r="A34" s="53"/>
      <c r="B34" s="46"/>
      <c r="C34" s="46"/>
      <c r="D34" s="54"/>
      <c r="E34" s="48"/>
      <c r="F34" s="49"/>
      <c r="H34" s="50"/>
      <c r="I34" s="51"/>
      <c r="J34" s="52"/>
      <c r="K34" s="97"/>
      <c r="L34" s="101"/>
      <c r="M34" s="43"/>
      <c r="N34" s="102"/>
      <c r="O34" s="84"/>
      <c r="P34" s="84"/>
    </row>
    <row r="35" spans="1:16" x14ac:dyDescent="0.35">
      <c r="A35" s="53"/>
      <c r="B35" s="45" t="s">
        <v>133</v>
      </c>
      <c r="C35" s="46"/>
      <c r="D35" s="54"/>
      <c r="E35" s="48"/>
      <c r="F35" s="49"/>
      <c r="H35" s="50"/>
      <c r="I35" s="51"/>
      <c r="J35" s="52"/>
      <c r="K35" s="97"/>
      <c r="L35" s="101"/>
      <c r="M35" s="43"/>
      <c r="N35" s="102"/>
      <c r="O35" s="84"/>
      <c r="P35" s="84"/>
    </row>
    <row r="36" spans="1:16" x14ac:dyDescent="0.35">
      <c r="A36" s="53"/>
      <c r="B36" s="46"/>
      <c r="C36" s="46"/>
      <c r="D36" s="54"/>
      <c r="E36" s="48"/>
      <c r="F36" s="49"/>
      <c r="H36" s="50"/>
      <c r="I36" s="51"/>
      <c r="J36" s="52"/>
      <c r="K36" s="97"/>
      <c r="L36" s="101"/>
      <c r="M36" s="43"/>
      <c r="N36" s="102"/>
      <c r="O36" s="84"/>
      <c r="P36" s="84"/>
    </row>
    <row r="37" spans="1:16" x14ac:dyDescent="0.35">
      <c r="A37" s="53"/>
      <c r="B37" s="46" t="s">
        <v>123</v>
      </c>
      <c r="C37" s="46"/>
      <c r="D37" s="54"/>
      <c r="E37" s="48"/>
      <c r="F37" s="49"/>
      <c r="H37" s="50"/>
      <c r="I37" s="51"/>
      <c r="J37" s="52"/>
      <c r="K37" s="97"/>
      <c r="L37" s="101">
        <v>103200</v>
      </c>
      <c r="M37" s="43">
        <v>326210</v>
      </c>
      <c r="N37" s="102">
        <v>0</v>
      </c>
      <c r="O37" s="84">
        <f t="shared" ref="O37:O46" si="11">SUM(L37:N37)/3</f>
        <v>143136.66666666666</v>
      </c>
      <c r="P37" s="84"/>
    </row>
    <row r="38" spans="1:16" x14ac:dyDescent="0.35">
      <c r="A38" s="53"/>
      <c r="B38" s="46" t="s">
        <v>124</v>
      </c>
      <c r="C38" s="46"/>
      <c r="D38" s="54"/>
      <c r="E38" s="48"/>
      <c r="F38" s="49"/>
      <c r="H38" s="50"/>
      <c r="I38" s="51"/>
      <c r="J38" s="52"/>
      <c r="K38" s="97"/>
      <c r="L38" s="101">
        <v>207076</v>
      </c>
      <c r="M38" s="43">
        <v>297210</v>
      </c>
      <c r="N38" s="102">
        <v>0</v>
      </c>
      <c r="O38" s="84">
        <f t="shared" si="11"/>
        <v>168095.33333333334</v>
      </c>
      <c r="P38" s="84"/>
    </row>
    <row r="39" spans="1:16" x14ac:dyDescent="0.35">
      <c r="A39" s="53"/>
      <c r="B39" s="46" t="s">
        <v>125</v>
      </c>
      <c r="C39" s="46"/>
      <c r="D39" s="54"/>
      <c r="E39" s="48"/>
      <c r="F39" s="49"/>
      <c r="H39" s="50"/>
      <c r="I39" s="51"/>
      <c r="J39" s="52"/>
      <c r="K39" s="97"/>
      <c r="L39" s="101">
        <v>120501</v>
      </c>
      <c r="M39" s="43">
        <v>181441</v>
      </c>
      <c r="N39" s="102">
        <v>0</v>
      </c>
      <c r="O39" s="84">
        <f t="shared" si="11"/>
        <v>100647.33333333333</v>
      </c>
      <c r="P39" s="84"/>
    </row>
    <row r="40" spans="1:16" x14ac:dyDescent="0.35">
      <c r="A40" s="53"/>
      <c r="B40" s="46" t="s">
        <v>126</v>
      </c>
      <c r="C40" s="46"/>
      <c r="D40" s="54"/>
      <c r="E40" s="48"/>
      <c r="F40" s="49"/>
      <c r="H40" s="50"/>
      <c r="I40" s="51"/>
      <c r="J40" s="52"/>
      <c r="K40" s="97"/>
      <c r="L40" s="101">
        <v>61317</v>
      </c>
      <c r="M40" s="43">
        <v>134572</v>
      </c>
      <c r="N40" s="102">
        <v>0</v>
      </c>
      <c r="O40" s="84">
        <f t="shared" si="11"/>
        <v>65296.333333333336</v>
      </c>
      <c r="P40" s="84"/>
    </row>
    <row r="41" spans="1:16" x14ac:dyDescent="0.35">
      <c r="A41" s="53"/>
      <c r="B41" s="46" t="s">
        <v>127</v>
      </c>
      <c r="C41" s="46"/>
      <c r="D41" s="54"/>
      <c r="E41" s="48"/>
      <c r="F41" s="49"/>
      <c r="H41" s="50"/>
      <c r="I41" s="51"/>
      <c r="J41" s="52"/>
      <c r="K41" s="97"/>
      <c r="L41" s="101">
        <v>208878</v>
      </c>
      <c r="M41" s="43">
        <v>248951</v>
      </c>
      <c r="N41" s="102">
        <v>0</v>
      </c>
      <c r="O41" s="84">
        <f t="shared" si="11"/>
        <v>152609.66666666666</v>
      </c>
      <c r="P41" s="84"/>
    </row>
    <row r="42" spans="1:16" x14ac:dyDescent="0.35">
      <c r="A42" s="53"/>
      <c r="B42" s="46" t="s">
        <v>128</v>
      </c>
      <c r="C42" s="46"/>
      <c r="D42" s="54"/>
      <c r="E42" s="48"/>
      <c r="F42" s="49"/>
      <c r="H42" s="50"/>
      <c r="I42" s="51"/>
      <c r="J42" s="52"/>
      <c r="K42" s="97"/>
      <c r="L42" s="101">
        <v>162439</v>
      </c>
      <c r="M42" s="43">
        <v>145975</v>
      </c>
      <c r="N42" s="102">
        <v>0</v>
      </c>
      <c r="O42" s="84">
        <f t="shared" si="11"/>
        <v>102804.66666666667</v>
      </c>
      <c r="P42" s="84"/>
    </row>
    <row r="43" spans="1:16" x14ac:dyDescent="0.35">
      <c r="A43" s="53"/>
      <c r="B43" s="46" t="s">
        <v>129</v>
      </c>
      <c r="C43" s="46"/>
      <c r="D43" s="54"/>
      <c r="E43" s="48"/>
      <c r="F43" s="49"/>
      <c r="H43" s="50"/>
      <c r="I43" s="51"/>
      <c r="J43" s="52"/>
      <c r="K43" s="97"/>
      <c r="L43" s="101">
        <v>409302</v>
      </c>
      <c r="M43" s="43">
        <v>109162</v>
      </c>
      <c r="N43" s="102">
        <v>0</v>
      </c>
      <c r="O43" s="84">
        <f t="shared" si="11"/>
        <v>172821.33333333334</v>
      </c>
      <c r="P43" s="84"/>
    </row>
    <row r="44" spans="1:16" x14ac:dyDescent="0.35">
      <c r="A44" s="53"/>
      <c r="B44" s="46" t="s">
        <v>130</v>
      </c>
      <c r="C44" s="46"/>
      <c r="D44" s="54"/>
      <c r="E44" s="48"/>
      <c r="F44" s="49"/>
      <c r="H44" s="50"/>
      <c r="I44" s="51"/>
      <c r="J44" s="52"/>
      <c r="K44" s="97"/>
      <c r="L44" s="101">
        <v>489669</v>
      </c>
      <c r="M44" s="43">
        <v>75040</v>
      </c>
      <c r="N44" s="102">
        <v>0</v>
      </c>
      <c r="O44" s="84">
        <f t="shared" si="11"/>
        <v>188236.33333333334</v>
      </c>
      <c r="P44" s="84"/>
    </row>
    <row r="45" spans="1:16" x14ac:dyDescent="0.35">
      <c r="A45" s="53"/>
      <c r="B45" s="46" t="s">
        <v>131</v>
      </c>
      <c r="C45" s="46"/>
      <c r="D45" s="54"/>
      <c r="E45" s="48"/>
      <c r="F45" s="49"/>
      <c r="H45" s="50"/>
      <c r="I45" s="51"/>
      <c r="J45" s="52"/>
      <c r="K45" s="97"/>
      <c r="L45" s="101">
        <v>573521</v>
      </c>
      <c r="M45" s="43">
        <v>75040</v>
      </c>
      <c r="N45" s="102">
        <v>0</v>
      </c>
      <c r="O45" s="84">
        <f t="shared" si="11"/>
        <v>216187</v>
      </c>
      <c r="P45" s="84"/>
    </row>
    <row r="46" spans="1:16" x14ac:dyDescent="0.35">
      <c r="A46" s="53"/>
      <c r="B46" s="46" t="s">
        <v>132</v>
      </c>
      <c r="C46" s="46"/>
      <c r="D46" s="54"/>
      <c r="E46" s="48"/>
      <c r="F46" s="49"/>
      <c r="H46" s="50"/>
      <c r="I46" s="51"/>
      <c r="J46" s="52"/>
      <c r="K46" s="97"/>
      <c r="L46" s="101">
        <v>417598</v>
      </c>
      <c r="M46" s="43">
        <v>75040</v>
      </c>
      <c r="N46" s="102">
        <v>0</v>
      </c>
      <c r="O46" s="84">
        <f t="shared" si="11"/>
        <v>164212.66666666666</v>
      </c>
      <c r="P46" s="84"/>
    </row>
    <row r="47" spans="1:16" x14ac:dyDescent="0.35">
      <c r="A47" s="53"/>
      <c r="B47" s="46"/>
      <c r="C47" s="46"/>
      <c r="D47" s="54"/>
      <c r="E47" s="48"/>
      <c r="F47" s="49"/>
      <c r="H47" s="50"/>
      <c r="I47" s="51"/>
      <c r="J47" s="52"/>
      <c r="K47" s="97"/>
      <c r="L47" s="101"/>
      <c r="M47" s="43"/>
      <c r="N47" s="102"/>
      <c r="O47" s="84"/>
      <c r="P47" s="84"/>
    </row>
    <row r="48" spans="1:16" x14ac:dyDescent="0.35">
      <c r="A48" s="53"/>
      <c r="B48" s="45" t="s">
        <v>134</v>
      </c>
      <c r="C48" s="46"/>
      <c r="D48" s="54"/>
      <c r="E48" s="48"/>
      <c r="F48" s="49"/>
      <c r="H48" s="50"/>
      <c r="I48" s="51"/>
      <c r="J48" s="52"/>
      <c r="K48" s="97"/>
      <c r="L48" s="101"/>
      <c r="M48" s="43"/>
      <c r="N48" s="102"/>
      <c r="O48" s="84"/>
      <c r="P48" s="84"/>
    </row>
    <row r="49" spans="1:16" x14ac:dyDescent="0.35">
      <c r="A49" s="53"/>
      <c r="B49" s="46"/>
      <c r="C49" s="46"/>
      <c r="D49" s="54"/>
      <c r="E49" s="48"/>
      <c r="F49" s="49"/>
      <c r="H49" s="50"/>
      <c r="I49" s="51"/>
      <c r="J49" s="52"/>
      <c r="K49" s="97"/>
      <c r="L49" s="101"/>
      <c r="M49" s="43"/>
      <c r="N49" s="102"/>
      <c r="O49" s="84"/>
      <c r="P49" s="84"/>
    </row>
    <row r="50" spans="1:16" x14ac:dyDescent="0.35">
      <c r="A50" s="53"/>
      <c r="B50" s="46" t="s">
        <v>123</v>
      </c>
      <c r="C50" s="46"/>
      <c r="D50" s="54"/>
      <c r="E50" s="48"/>
      <c r="F50" s="49"/>
      <c r="H50" s="50"/>
      <c r="I50" s="51"/>
      <c r="J50" s="52"/>
      <c r="K50" s="97"/>
      <c r="L50" s="101">
        <v>103200</v>
      </c>
      <c r="M50" s="43">
        <v>45669</v>
      </c>
      <c r="N50" s="102">
        <v>0</v>
      </c>
      <c r="O50" s="84">
        <f t="shared" ref="O50:O58" si="12">SUM(L50:N50)/3</f>
        <v>49623</v>
      </c>
      <c r="P50" s="84"/>
    </row>
    <row r="51" spans="1:16" x14ac:dyDescent="0.35">
      <c r="A51" s="53"/>
      <c r="B51" s="46" t="s">
        <v>124</v>
      </c>
      <c r="C51" s="46"/>
      <c r="D51" s="54"/>
      <c r="E51" s="48"/>
      <c r="F51" s="49"/>
      <c r="H51" s="50"/>
      <c r="I51" s="51"/>
      <c r="J51" s="52"/>
      <c r="K51" s="97"/>
      <c r="L51" s="101">
        <v>254862</v>
      </c>
      <c r="M51" s="43">
        <v>41586</v>
      </c>
      <c r="N51" s="102">
        <v>0</v>
      </c>
      <c r="O51" s="84">
        <f t="shared" si="12"/>
        <v>98816</v>
      </c>
      <c r="P51" s="84"/>
    </row>
    <row r="52" spans="1:16" x14ac:dyDescent="0.35">
      <c r="A52" s="53"/>
      <c r="B52" s="46" t="s">
        <v>125</v>
      </c>
      <c r="C52" s="46"/>
      <c r="D52" s="54"/>
      <c r="E52" s="48"/>
      <c r="F52" s="49"/>
      <c r="H52" s="50"/>
      <c r="I52" s="51"/>
      <c r="J52" s="52"/>
      <c r="K52" s="97"/>
      <c r="L52" s="101">
        <v>148309</v>
      </c>
      <c r="M52" s="43">
        <v>15318</v>
      </c>
      <c r="N52" s="102">
        <v>0</v>
      </c>
      <c r="O52" s="84">
        <f t="shared" si="12"/>
        <v>54542.333333333336</v>
      </c>
      <c r="P52" s="84"/>
    </row>
    <row r="53" spans="1:16" x14ac:dyDescent="0.35">
      <c r="A53" s="53"/>
      <c r="B53" s="46" t="s">
        <v>126</v>
      </c>
      <c r="C53" s="46"/>
      <c r="D53" s="54"/>
      <c r="E53" s="48"/>
      <c r="F53" s="49"/>
      <c r="H53" s="50"/>
      <c r="I53" s="51"/>
      <c r="J53" s="52"/>
      <c r="K53" s="97"/>
      <c r="L53" s="101">
        <v>75468</v>
      </c>
      <c r="M53" s="43">
        <v>22950</v>
      </c>
      <c r="N53" s="102">
        <v>0</v>
      </c>
      <c r="O53" s="84">
        <f t="shared" si="12"/>
        <v>32806</v>
      </c>
      <c r="P53" s="84"/>
    </row>
    <row r="54" spans="1:16" x14ac:dyDescent="0.35">
      <c r="A54" s="53"/>
      <c r="B54" s="46" t="s">
        <v>127</v>
      </c>
      <c r="C54" s="46"/>
      <c r="D54" s="54"/>
      <c r="E54" s="48"/>
      <c r="F54" s="49"/>
      <c r="H54" s="50"/>
      <c r="I54" s="51"/>
      <c r="J54" s="52"/>
      <c r="K54" s="97"/>
      <c r="L54" s="101">
        <v>237081</v>
      </c>
      <c r="M54" s="43">
        <v>42259</v>
      </c>
      <c r="N54" s="102">
        <v>0</v>
      </c>
      <c r="O54" s="84">
        <f t="shared" si="12"/>
        <v>93113.333333333328</v>
      </c>
      <c r="P54" s="84"/>
    </row>
    <row r="55" spans="1:16" x14ac:dyDescent="0.35">
      <c r="A55" s="53"/>
      <c r="B55" s="46" t="s">
        <v>128</v>
      </c>
      <c r="C55" s="46"/>
      <c r="D55" s="54"/>
      <c r="E55" s="48"/>
      <c r="F55" s="49"/>
      <c r="H55" s="50"/>
      <c r="I55" s="51"/>
      <c r="J55" s="52"/>
      <c r="K55" s="97"/>
      <c r="L55" s="101">
        <v>199925</v>
      </c>
      <c r="M55" s="43">
        <v>24755</v>
      </c>
      <c r="N55" s="102">
        <v>0</v>
      </c>
      <c r="O55" s="84">
        <f t="shared" si="12"/>
        <v>74893.333333333328</v>
      </c>
      <c r="P55" s="84"/>
    </row>
    <row r="56" spans="1:16" x14ac:dyDescent="0.35">
      <c r="A56" s="53"/>
      <c r="B56" s="46" t="s">
        <v>129</v>
      </c>
      <c r="C56" s="46"/>
      <c r="D56" s="54"/>
      <c r="E56" s="48"/>
      <c r="F56" s="49"/>
      <c r="H56" s="50"/>
      <c r="I56" s="51"/>
      <c r="J56" s="52"/>
      <c r="K56" s="97"/>
      <c r="L56" s="101">
        <v>510901</v>
      </c>
      <c r="M56" s="43">
        <v>18584</v>
      </c>
      <c r="N56" s="102">
        <v>0</v>
      </c>
      <c r="O56" s="84">
        <f t="shared" si="12"/>
        <v>176495</v>
      </c>
      <c r="P56" s="84"/>
    </row>
    <row r="57" spans="1:16" x14ac:dyDescent="0.35">
      <c r="A57" s="53"/>
      <c r="B57" s="46" t="s">
        <v>130</v>
      </c>
      <c r="C57" s="46"/>
      <c r="D57" s="54"/>
      <c r="E57" s="48"/>
      <c r="F57" s="49"/>
      <c r="H57" s="50"/>
      <c r="I57" s="51"/>
      <c r="J57" s="52"/>
      <c r="K57" s="97"/>
      <c r="L57" s="101">
        <v>611218</v>
      </c>
      <c r="M57" s="43">
        <v>12721</v>
      </c>
      <c r="N57" s="102">
        <v>0</v>
      </c>
      <c r="O57" s="84">
        <f t="shared" si="12"/>
        <v>207979.66666666666</v>
      </c>
      <c r="P57" s="84"/>
    </row>
    <row r="58" spans="1:16" x14ac:dyDescent="0.35">
      <c r="A58" s="53"/>
      <c r="B58" s="46" t="s">
        <v>131</v>
      </c>
      <c r="C58" s="46"/>
      <c r="D58" s="54"/>
      <c r="E58" s="48"/>
      <c r="F58" s="49"/>
      <c r="H58" s="50"/>
      <c r="I58" s="51"/>
      <c r="J58" s="52"/>
      <c r="K58" s="97"/>
      <c r="L58" s="101">
        <v>715885</v>
      </c>
      <c r="M58" s="43">
        <v>12721</v>
      </c>
      <c r="N58" s="102">
        <v>0</v>
      </c>
      <c r="O58" s="84">
        <f t="shared" si="12"/>
        <v>242868.66666666666</v>
      </c>
      <c r="P58" s="84"/>
    </row>
    <row r="59" spans="1:16" x14ac:dyDescent="0.35">
      <c r="A59" s="53"/>
      <c r="B59" s="46" t="s">
        <v>132</v>
      </c>
      <c r="C59" s="46"/>
      <c r="D59" s="54"/>
      <c r="E59" s="48"/>
      <c r="F59" s="49"/>
      <c r="H59" s="50"/>
      <c r="I59" s="51"/>
      <c r="J59" s="52"/>
      <c r="K59" s="97"/>
      <c r="L59" s="101">
        <v>521038</v>
      </c>
      <c r="M59" s="43">
        <v>10787</v>
      </c>
      <c r="N59" s="102">
        <v>0</v>
      </c>
      <c r="O59" s="84">
        <f>SUM(L59:N59)/3</f>
        <v>177275</v>
      </c>
      <c r="P59" s="84"/>
    </row>
    <row r="60" spans="1:16" x14ac:dyDescent="0.35">
      <c r="A60" s="53"/>
      <c r="B60" s="45" t="s">
        <v>27</v>
      </c>
      <c r="C60" s="46"/>
      <c r="D60" s="47"/>
      <c r="E60" s="48"/>
      <c r="F60" s="49"/>
      <c r="H60" s="50"/>
      <c r="I60" s="51"/>
      <c r="J60" s="52"/>
      <c r="K60" s="97"/>
      <c r="L60" s="101"/>
      <c r="M60" s="43"/>
      <c r="N60" s="102" t="s">
        <v>23</v>
      </c>
      <c r="O60" s="84"/>
      <c r="P60" s="84"/>
    </row>
    <row r="61" spans="1:16" x14ac:dyDescent="0.35">
      <c r="A61" s="53">
        <v>2</v>
      </c>
      <c r="B61" s="45" t="s">
        <v>135</v>
      </c>
      <c r="C61" s="46"/>
      <c r="D61" s="47"/>
      <c r="E61" s="48"/>
      <c r="F61" s="49"/>
      <c r="H61" s="50"/>
      <c r="I61" s="51"/>
      <c r="J61" s="52"/>
      <c r="K61" s="97"/>
      <c r="L61" s="101"/>
      <c r="M61" s="43"/>
      <c r="N61" s="102"/>
      <c r="O61" s="84"/>
      <c r="P61" s="84"/>
    </row>
    <row r="62" spans="1:16" x14ac:dyDescent="0.35">
      <c r="A62" s="53"/>
      <c r="B62" s="46" t="s">
        <v>28</v>
      </c>
      <c r="C62" s="46" t="s">
        <v>29</v>
      </c>
      <c r="D62" s="54">
        <v>16.666666666666668</v>
      </c>
      <c r="E62" s="48">
        <v>5160</v>
      </c>
      <c r="F62" s="49">
        <f>E62*D62</f>
        <v>86000</v>
      </c>
      <c r="H62" s="50" t="e" vm="1">
        <f>'[18]CPA Fact'!$I$7</f>
        <v>#VALUE!</v>
      </c>
      <c r="I62" s="51" t="e" vm="2">
        <f t="shared" si="5"/>
        <v>#VALUE!</v>
      </c>
      <c r="J62" s="52" t="e" vm="2">
        <f t="shared" si="6"/>
        <v>#VALUE!</v>
      </c>
      <c r="K62" s="97" t="e" vm="2">
        <f t="shared" si="7"/>
        <v>#VALUE!</v>
      </c>
      <c r="L62" s="101">
        <v>139037</v>
      </c>
      <c r="M62" s="43">
        <v>77769</v>
      </c>
      <c r="N62" s="102">
        <v>94146</v>
      </c>
      <c r="O62" s="84">
        <f>SUM(L62:N62)/3</f>
        <v>103650.66666666667</v>
      </c>
      <c r="P62" s="84">
        <f>O62/D62</f>
        <v>6219.04</v>
      </c>
    </row>
    <row r="63" spans="1:16" x14ac:dyDescent="0.35">
      <c r="A63" s="53"/>
      <c r="B63" s="46" t="s">
        <v>30</v>
      </c>
      <c r="C63" s="46" t="s">
        <v>29</v>
      </c>
      <c r="D63" s="54">
        <f>1500/6</f>
        <v>250</v>
      </c>
      <c r="E63" s="48">
        <v>7496.5</v>
      </c>
      <c r="F63" s="49">
        <f t="shared" ref="F63:F65" si="13">E63*D63</f>
        <v>1874125</v>
      </c>
      <c r="H63" s="50" t="e" vm="1">
        <f>'[18]CPA Fact'!$I$7</f>
        <v>#VALUE!</v>
      </c>
      <c r="I63" s="51" t="e" vm="2">
        <f t="shared" si="5"/>
        <v>#VALUE!</v>
      </c>
      <c r="J63" s="52" t="e" vm="2">
        <f t="shared" si="6"/>
        <v>#VALUE!</v>
      </c>
      <c r="K63" s="97" t="e" vm="2">
        <f t="shared" si="7"/>
        <v>#VALUE!</v>
      </c>
      <c r="L63" s="101">
        <v>5406274</v>
      </c>
      <c r="M63" s="43">
        <v>4670724</v>
      </c>
      <c r="N63" s="102">
        <v>4929000</v>
      </c>
      <c r="O63" s="84">
        <f t="shared" ref="O63:O65" si="14">SUM(L63:N63)/3</f>
        <v>5001999.333333333</v>
      </c>
      <c r="P63" s="84">
        <f t="shared" ref="P63:P124" si="15">O63/D63</f>
        <v>20007.997333333333</v>
      </c>
    </row>
    <row r="64" spans="1:16" x14ac:dyDescent="0.35">
      <c r="A64" s="53"/>
      <c r="B64" s="46" t="s">
        <v>31</v>
      </c>
      <c r="C64" s="46" t="s">
        <v>29</v>
      </c>
      <c r="D64" s="54">
        <f>1000/6</f>
        <v>166.66666666666666</v>
      </c>
      <c r="E64" s="48">
        <v>10988.023952095808</v>
      </c>
      <c r="F64" s="49">
        <f t="shared" si="13"/>
        <v>1831337.3253493011</v>
      </c>
      <c r="H64" s="50" t="e" vm="1">
        <f>'[18]CPA Fact'!$I$7</f>
        <v>#VALUE!</v>
      </c>
      <c r="I64" s="51" t="e" vm="2">
        <f t="shared" si="5"/>
        <v>#VALUE!</v>
      </c>
      <c r="J64" s="52" t="e" vm="2">
        <f t="shared" si="6"/>
        <v>#VALUE!</v>
      </c>
      <c r="K64" s="97" t="e" vm="2">
        <f t="shared" si="7"/>
        <v>#VALUE!</v>
      </c>
      <c r="L64" s="101">
        <v>5474390</v>
      </c>
      <c r="M64" s="43">
        <v>4157389</v>
      </c>
      <c r="N64" s="102">
        <v>3852690</v>
      </c>
      <c r="O64" s="84">
        <f t="shared" si="14"/>
        <v>4494823</v>
      </c>
      <c r="P64" s="84">
        <f t="shared" si="15"/>
        <v>26968.938000000002</v>
      </c>
    </row>
    <row r="65" spans="1:16" x14ac:dyDescent="0.35">
      <c r="A65" s="53"/>
      <c r="B65" s="46" t="s">
        <v>32</v>
      </c>
      <c r="C65" s="46" t="s">
        <v>29</v>
      </c>
      <c r="D65" s="54">
        <f>20/6</f>
        <v>3.3333333333333335</v>
      </c>
      <c r="E65" s="48">
        <v>42288</v>
      </c>
      <c r="F65" s="49">
        <f t="shared" si="13"/>
        <v>140960</v>
      </c>
      <c r="H65" s="50" t="e" vm="1">
        <f>'[18]CPA Fact'!$I$7</f>
        <v>#VALUE!</v>
      </c>
      <c r="I65" s="51" t="e" vm="2">
        <f t="shared" si="5"/>
        <v>#VALUE!</v>
      </c>
      <c r="J65" s="52" t="e" vm="2">
        <f t="shared" si="6"/>
        <v>#VALUE!</v>
      </c>
      <c r="K65" s="97" t="e" vm="2">
        <f t="shared" si="7"/>
        <v>#VALUE!</v>
      </c>
      <c r="L65" s="101">
        <v>164521</v>
      </c>
      <c r="M65" s="43">
        <v>146679</v>
      </c>
      <c r="N65" s="102">
        <v>76040</v>
      </c>
      <c r="O65" s="84">
        <f t="shared" si="14"/>
        <v>129080</v>
      </c>
      <c r="P65" s="84">
        <f t="shared" si="15"/>
        <v>38724</v>
      </c>
    </row>
    <row r="66" spans="1:16" x14ac:dyDescent="0.35">
      <c r="A66" s="53"/>
      <c r="B66" s="46"/>
      <c r="C66" s="46"/>
      <c r="D66" s="47"/>
      <c r="E66" s="48"/>
      <c r="F66" s="49"/>
      <c r="H66" s="50"/>
      <c r="I66" s="51"/>
      <c r="J66" s="52"/>
      <c r="K66" s="97"/>
      <c r="L66" s="101"/>
      <c r="M66" s="43"/>
      <c r="N66" s="102"/>
      <c r="O66" s="84"/>
      <c r="P66" s="84" t="s">
        <v>23</v>
      </c>
    </row>
    <row r="67" spans="1:16" x14ac:dyDescent="0.35">
      <c r="A67" s="53">
        <v>3</v>
      </c>
      <c r="B67" s="45" t="s">
        <v>136</v>
      </c>
      <c r="C67" s="46"/>
      <c r="D67" s="47"/>
      <c r="E67" s="48"/>
      <c r="F67" s="49"/>
      <c r="H67" s="50"/>
      <c r="I67" s="51"/>
      <c r="J67" s="52"/>
      <c r="K67" s="97"/>
      <c r="L67" s="101"/>
      <c r="M67" s="43"/>
      <c r="N67" s="102"/>
      <c r="O67" s="84"/>
      <c r="P67" s="84" t="s">
        <v>23</v>
      </c>
    </row>
    <row r="68" spans="1:16" x14ac:dyDescent="0.35">
      <c r="A68" s="53"/>
      <c r="B68" s="46" t="s">
        <v>33</v>
      </c>
      <c r="C68" s="46" t="s">
        <v>29</v>
      </c>
      <c r="D68" s="54">
        <v>34</v>
      </c>
      <c r="E68" s="48">
        <v>340</v>
      </c>
      <c r="F68" s="49">
        <f t="shared" ref="F68:F72" si="16">E68*D68</f>
        <v>11560</v>
      </c>
      <c r="H68" s="50" t="e" vm="1">
        <f>'[18]CPA Fact'!$I$7</f>
        <v>#VALUE!</v>
      </c>
      <c r="I68" s="51" t="e" vm="2">
        <f t="shared" si="5"/>
        <v>#VALUE!</v>
      </c>
      <c r="J68" s="52" t="e" vm="2">
        <f t="shared" si="6"/>
        <v>#VALUE!</v>
      </c>
      <c r="K68" s="97" t="e" vm="2">
        <f t="shared" si="7"/>
        <v>#VALUE!</v>
      </c>
      <c r="L68" s="101">
        <v>34836</v>
      </c>
      <c r="M68" s="43">
        <v>8051</v>
      </c>
      <c r="N68" s="102">
        <v>9826</v>
      </c>
      <c r="O68" s="84">
        <f t="shared" ref="O68:O72" si="17">SUM(L68:N68)/3</f>
        <v>17571</v>
      </c>
      <c r="P68" s="84">
        <f t="shared" si="15"/>
        <v>516.79411764705878</v>
      </c>
    </row>
    <row r="69" spans="1:16" x14ac:dyDescent="0.35">
      <c r="A69" s="53"/>
      <c r="B69" s="46" t="s">
        <v>34</v>
      </c>
      <c r="C69" s="46" t="s">
        <v>29</v>
      </c>
      <c r="D69" s="54">
        <v>634</v>
      </c>
      <c r="E69" s="48">
        <v>1200</v>
      </c>
      <c r="F69" s="49">
        <f t="shared" si="16"/>
        <v>760800</v>
      </c>
      <c r="H69" s="50" t="e" vm="1">
        <f>'[18]CPA Fact'!$I$7</f>
        <v>#VALUE!</v>
      </c>
      <c r="I69" s="51" t="e" vm="2">
        <f t="shared" si="5"/>
        <v>#VALUE!</v>
      </c>
      <c r="J69" s="52" t="e" vm="2">
        <f t="shared" si="6"/>
        <v>#VALUE!</v>
      </c>
      <c r="K69" s="97" t="e" vm="2">
        <f t="shared" si="7"/>
        <v>#VALUE!</v>
      </c>
      <c r="L69" s="101">
        <v>2163334</v>
      </c>
      <c r="M69" s="43">
        <v>714999</v>
      </c>
      <c r="N69" s="102">
        <v>296078</v>
      </c>
      <c r="O69" s="84">
        <f t="shared" si="17"/>
        <v>1058137</v>
      </c>
      <c r="P69" s="84">
        <f t="shared" si="15"/>
        <v>1668.9858044164039</v>
      </c>
    </row>
    <row r="70" spans="1:16" x14ac:dyDescent="0.35">
      <c r="A70" s="53"/>
      <c r="B70" s="46" t="s">
        <v>35</v>
      </c>
      <c r="C70" s="46" t="s">
        <v>29</v>
      </c>
      <c r="D70" s="54">
        <v>12</v>
      </c>
      <c r="E70" s="48">
        <v>1981.78</v>
      </c>
      <c r="F70" s="49">
        <f t="shared" si="16"/>
        <v>23781.360000000001</v>
      </c>
      <c r="H70" s="50" t="e" vm="1">
        <f>'[18]CPA Fact'!$I$7</f>
        <v>#VALUE!</v>
      </c>
      <c r="I70" s="51" t="e" vm="2">
        <f t="shared" ref="I70:I139" si="18">H70*E70</f>
        <v>#VALUE!</v>
      </c>
      <c r="J70" s="52" t="e" vm="2">
        <f t="shared" ref="J70:J139" si="19">I70+E70</f>
        <v>#VALUE!</v>
      </c>
      <c r="K70" s="97" t="e" vm="2">
        <f t="shared" si="7"/>
        <v>#VALUE!</v>
      </c>
      <c r="L70" s="101">
        <v>63887</v>
      </c>
      <c r="M70" s="43">
        <v>19235</v>
      </c>
      <c r="N70" s="102">
        <v>6828</v>
      </c>
      <c r="O70" s="84">
        <f t="shared" si="17"/>
        <v>29983.333333333332</v>
      </c>
      <c r="P70" s="84">
        <f t="shared" si="15"/>
        <v>2498.6111111111109</v>
      </c>
    </row>
    <row r="71" spans="1:16" x14ac:dyDescent="0.35">
      <c r="A71" s="53"/>
      <c r="B71" s="46" t="s">
        <v>36</v>
      </c>
      <c r="C71" s="46" t="s">
        <v>29</v>
      </c>
      <c r="D71" s="54">
        <v>8</v>
      </c>
      <c r="E71" s="48">
        <v>2200</v>
      </c>
      <c r="F71" s="49">
        <f t="shared" si="16"/>
        <v>17600</v>
      </c>
      <c r="H71" s="50" t="e" vm="1">
        <f>'[18]CPA Fact'!$I$7</f>
        <v>#VALUE!</v>
      </c>
      <c r="I71" s="51" t="e" vm="2">
        <f t="shared" si="18"/>
        <v>#VALUE!</v>
      </c>
      <c r="J71" s="52" t="e" vm="2">
        <f t="shared" si="19"/>
        <v>#VALUE!</v>
      </c>
      <c r="K71" s="97" t="e" vm="2">
        <f t="shared" si="7"/>
        <v>#VALUE!</v>
      </c>
      <c r="L71" s="101">
        <v>77531</v>
      </c>
      <c r="M71" s="43">
        <v>36147</v>
      </c>
      <c r="N71" s="102">
        <v>7120</v>
      </c>
      <c r="O71" s="84">
        <f t="shared" si="17"/>
        <v>40266</v>
      </c>
      <c r="P71" s="84">
        <f t="shared" si="15"/>
        <v>5033.25</v>
      </c>
    </row>
    <row r="72" spans="1:16" x14ac:dyDescent="0.35">
      <c r="A72" s="53"/>
      <c r="B72" s="46" t="s">
        <v>37</v>
      </c>
      <c r="C72" s="46" t="s">
        <v>29</v>
      </c>
      <c r="D72" s="54">
        <f>SUM(D68:D71)</f>
        <v>688</v>
      </c>
      <c r="E72" s="48">
        <v>356.875</v>
      </c>
      <c r="F72" s="49">
        <f t="shared" si="16"/>
        <v>245530</v>
      </c>
      <c r="H72" s="50" t="e" vm="1">
        <f>'[18]CPA Fact'!$I$7</f>
        <v>#VALUE!</v>
      </c>
      <c r="I72" s="51" t="e" vm="2">
        <f t="shared" si="18"/>
        <v>#VALUE!</v>
      </c>
      <c r="J72" s="52" t="e" vm="2">
        <f t="shared" si="19"/>
        <v>#VALUE!</v>
      </c>
      <c r="K72" s="97" t="e" vm="2">
        <f t="shared" si="7"/>
        <v>#VALUE!</v>
      </c>
      <c r="L72" s="101">
        <v>1876450</v>
      </c>
      <c r="M72" s="43">
        <v>3324547</v>
      </c>
      <c r="N72" s="102">
        <v>1978688</v>
      </c>
      <c r="O72" s="84">
        <f t="shared" si="17"/>
        <v>2393228.3333333335</v>
      </c>
      <c r="P72" s="84">
        <f t="shared" si="15"/>
        <v>3478.5295542635663</v>
      </c>
    </row>
    <row r="73" spans="1:16" x14ac:dyDescent="0.35">
      <c r="A73" s="53"/>
      <c r="B73" s="46"/>
      <c r="C73" s="46"/>
      <c r="D73" s="54"/>
      <c r="E73" s="48"/>
      <c r="F73" s="49"/>
      <c r="H73" s="50"/>
      <c r="I73" s="51"/>
      <c r="J73" s="52"/>
      <c r="K73" s="97"/>
      <c r="L73" s="101"/>
      <c r="M73" s="43"/>
      <c r="N73" s="102"/>
      <c r="O73" s="84"/>
      <c r="P73" s="84" t="s">
        <v>23</v>
      </c>
    </row>
    <row r="74" spans="1:16" x14ac:dyDescent="0.35">
      <c r="A74" s="53">
        <v>4</v>
      </c>
      <c r="B74" s="45" t="s">
        <v>38</v>
      </c>
      <c r="C74" s="46"/>
      <c r="D74" s="54"/>
      <c r="E74" s="48"/>
      <c r="F74" s="49"/>
      <c r="H74" s="50"/>
      <c r="I74" s="51"/>
      <c r="J74" s="52"/>
      <c r="K74" s="97"/>
      <c r="L74" s="101"/>
      <c r="M74" s="43"/>
      <c r="N74" s="102"/>
      <c r="O74" s="84"/>
      <c r="P74" s="84" t="s">
        <v>23</v>
      </c>
    </row>
    <row r="75" spans="1:16" x14ac:dyDescent="0.35">
      <c r="A75" s="53"/>
      <c r="B75" s="46" t="s">
        <v>39</v>
      </c>
      <c r="C75" s="46" t="s">
        <v>24</v>
      </c>
      <c r="D75" s="60">
        <v>40.200000000000003</v>
      </c>
      <c r="E75" s="48">
        <v>4387.1855000000005</v>
      </c>
      <c r="F75" s="49">
        <f t="shared" ref="F75" si="20">E75*D75</f>
        <v>176364.85710000002</v>
      </c>
      <c r="H75" s="50" t="e" vm="1">
        <f>'[18]CPA Fact'!$I$7</f>
        <v>#VALUE!</v>
      </c>
      <c r="I75" s="51" t="e" vm="2">
        <f t="shared" si="18"/>
        <v>#VALUE!</v>
      </c>
      <c r="J75" s="52" t="e" vm="2">
        <f t="shared" si="19"/>
        <v>#VALUE!</v>
      </c>
      <c r="K75" s="97" t="e" vm="2">
        <f t="shared" si="7"/>
        <v>#VALUE!</v>
      </c>
      <c r="L75" s="101">
        <v>95226</v>
      </c>
      <c r="M75" s="43">
        <v>89381</v>
      </c>
      <c r="N75" s="102">
        <v>94269</v>
      </c>
      <c r="O75" s="84">
        <f t="shared" ref="O75" si="21">SUM(L75:N75)/3</f>
        <v>92958.666666666672</v>
      </c>
      <c r="P75" s="84">
        <f t="shared" si="15"/>
        <v>2312.4046434494194</v>
      </c>
    </row>
    <row r="76" spans="1:16" x14ac:dyDescent="0.35">
      <c r="A76" s="53"/>
      <c r="B76" s="46"/>
      <c r="C76" s="46"/>
      <c r="D76" s="54"/>
      <c r="E76" s="48"/>
      <c r="F76" s="49"/>
      <c r="H76" s="50"/>
      <c r="I76" s="51"/>
      <c r="J76" s="52"/>
      <c r="K76" s="97"/>
      <c r="L76" s="101"/>
      <c r="M76" s="43"/>
      <c r="N76" s="102"/>
      <c r="O76" s="84"/>
      <c r="P76" s="84" t="s">
        <v>23</v>
      </c>
    </row>
    <row r="77" spans="1:16" x14ac:dyDescent="0.35">
      <c r="A77" s="53">
        <v>5</v>
      </c>
      <c r="B77" s="45" t="s">
        <v>40</v>
      </c>
      <c r="C77" s="46"/>
      <c r="D77" s="54"/>
      <c r="E77" s="48"/>
      <c r="F77" s="49"/>
      <c r="H77" s="50"/>
      <c r="I77" s="51"/>
      <c r="J77" s="52"/>
      <c r="K77" s="97"/>
      <c r="L77" s="101"/>
      <c r="M77" s="43"/>
      <c r="N77" s="102"/>
      <c r="O77" s="84"/>
      <c r="P77" s="84" t="s">
        <v>23</v>
      </c>
    </row>
    <row r="78" spans="1:16" x14ac:dyDescent="0.35">
      <c r="A78" s="53"/>
      <c r="B78" s="46" t="s">
        <v>41</v>
      </c>
      <c r="C78" s="46"/>
      <c r="D78" s="54">
        <v>136</v>
      </c>
      <c r="E78" s="48">
        <v>46.56</v>
      </c>
      <c r="F78" s="49">
        <f t="shared" ref="F78:F80" si="22">E78*D78</f>
        <v>6332.16</v>
      </c>
      <c r="H78" s="50" t="e" vm="1">
        <f>'[18]CPA Fact'!$I$7</f>
        <v>#VALUE!</v>
      </c>
      <c r="I78" s="51" t="e" vm="2">
        <f t="shared" si="18"/>
        <v>#VALUE!</v>
      </c>
      <c r="J78" s="52" t="e" vm="2">
        <f t="shared" si="19"/>
        <v>#VALUE!</v>
      </c>
      <c r="K78" s="97" t="e" vm="2">
        <f t="shared" si="7"/>
        <v>#VALUE!</v>
      </c>
      <c r="L78" s="101">
        <v>127</v>
      </c>
      <c r="M78" s="43">
        <v>742</v>
      </c>
      <c r="N78" s="102">
        <v>720</v>
      </c>
      <c r="O78" s="84">
        <f t="shared" ref="O78:O80" si="23">SUM(L78:N78)/3</f>
        <v>529.66666666666663</v>
      </c>
      <c r="P78" s="84">
        <f t="shared" si="15"/>
        <v>3.8946078431372548</v>
      </c>
    </row>
    <row r="79" spans="1:16" x14ac:dyDescent="0.35">
      <c r="A79" s="53"/>
      <c r="B79" s="46" t="s">
        <v>42</v>
      </c>
      <c r="C79" s="46" t="s">
        <v>29</v>
      </c>
      <c r="D79" s="54">
        <v>4608</v>
      </c>
      <c r="E79" s="48">
        <v>6.5090000000000003</v>
      </c>
      <c r="F79" s="49">
        <f t="shared" si="22"/>
        <v>29993.472000000002</v>
      </c>
      <c r="H79" s="50" t="e" vm="1">
        <f>'[18]CPA Fact'!$I$7</f>
        <v>#VALUE!</v>
      </c>
      <c r="I79" s="51" t="e" vm="2">
        <f t="shared" si="18"/>
        <v>#VALUE!</v>
      </c>
      <c r="J79" s="52" t="e" vm="2">
        <f t="shared" si="19"/>
        <v>#VALUE!</v>
      </c>
      <c r="K79" s="97" t="e" vm="2">
        <f t="shared" si="7"/>
        <v>#VALUE!</v>
      </c>
      <c r="L79" s="101">
        <v>5414</v>
      </c>
      <c r="M79" s="43">
        <v>31644</v>
      </c>
      <c r="N79" s="102">
        <v>40320</v>
      </c>
      <c r="O79" s="84">
        <f t="shared" si="23"/>
        <v>25792.666666666668</v>
      </c>
      <c r="P79" s="84">
        <f t="shared" si="15"/>
        <v>5.5973668981481488</v>
      </c>
    </row>
    <row r="80" spans="1:16" x14ac:dyDescent="0.35">
      <c r="A80" s="53"/>
      <c r="B80" s="46" t="s">
        <v>43</v>
      </c>
      <c r="C80" s="46" t="s">
        <v>29</v>
      </c>
      <c r="D80" s="54">
        <v>136</v>
      </c>
      <c r="E80" s="48">
        <v>43.2</v>
      </c>
      <c r="F80" s="49">
        <f t="shared" si="22"/>
        <v>5875.2000000000007</v>
      </c>
      <c r="H80" s="50" t="e" vm="1">
        <f>'[18]CPA Fact'!$I$7</f>
        <v>#VALUE!</v>
      </c>
      <c r="I80" s="51" t="e" vm="2">
        <f t="shared" si="18"/>
        <v>#VALUE!</v>
      </c>
      <c r="J80" s="52" t="e" vm="2">
        <f t="shared" si="19"/>
        <v>#VALUE!</v>
      </c>
      <c r="K80" s="97" t="e" vm="2">
        <f t="shared" si="7"/>
        <v>#VALUE!</v>
      </c>
      <c r="L80" s="101">
        <v>247</v>
      </c>
      <c r="M80" s="43">
        <v>2709</v>
      </c>
      <c r="N80" s="102">
        <v>1870</v>
      </c>
      <c r="O80" s="84">
        <f t="shared" si="23"/>
        <v>1608.6666666666667</v>
      </c>
      <c r="P80" s="84">
        <f t="shared" si="15"/>
        <v>11.828431372549019</v>
      </c>
    </row>
    <row r="81" spans="1:16" x14ac:dyDescent="0.35">
      <c r="A81" s="53"/>
      <c r="B81" s="46"/>
      <c r="C81" s="46"/>
      <c r="D81" s="54"/>
      <c r="E81" s="48"/>
      <c r="F81" s="49"/>
      <c r="H81" s="50"/>
      <c r="I81" s="51"/>
      <c r="J81" s="52"/>
      <c r="K81" s="97"/>
      <c r="L81" s="101"/>
      <c r="M81" s="43"/>
      <c r="N81" s="102"/>
      <c r="O81" s="84"/>
      <c r="P81" s="84" t="s">
        <v>23</v>
      </c>
    </row>
    <row r="82" spans="1:16" x14ac:dyDescent="0.35">
      <c r="A82" s="53">
        <v>6</v>
      </c>
      <c r="B82" s="45" t="s">
        <v>44</v>
      </c>
      <c r="C82" s="46"/>
      <c r="D82" s="54"/>
      <c r="E82" s="48"/>
      <c r="F82" s="49"/>
      <c r="H82" s="50"/>
      <c r="I82" s="51"/>
      <c r="J82" s="52"/>
      <c r="K82" s="97"/>
      <c r="L82" s="101"/>
      <c r="M82" s="43"/>
      <c r="N82" s="102"/>
      <c r="O82" s="84"/>
      <c r="P82" s="84" t="s">
        <v>23</v>
      </c>
    </row>
    <row r="83" spans="1:16" x14ac:dyDescent="0.35">
      <c r="A83" s="53"/>
      <c r="B83" s="46" t="s">
        <v>45</v>
      </c>
      <c r="C83" s="46" t="s">
        <v>29</v>
      </c>
      <c r="D83" s="54">
        <v>136</v>
      </c>
      <c r="E83" s="48">
        <v>50.96</v>
      </c>
      <c r="F83" s="49">
        <f t="shared" ref="F83:F85" si="24">E83*D83</f>
        <v>6930.56</v>
      </c>
      <c r="H83" s="50" t="e" vm="1">
        <f>'[18]CPA Fact'!$I$7</f>
        <v>#VALUE!</v>
      </c>
      <c r="I83" s="51" t="e" vm="2">
        <f t="shared" si="18"/>
        <v>#VALUE!</v>
      </c>
      <c r="J83" s="52" t="e" vm="2">
        <f t="shared" si="19"/>
        <v>#VALUE!</v>
      </c>
      <c r="K83" s="97" t="e" vm="2">
        <f t="shared" si="7"/>
        <v>#VALUE!</v>
      </c>
      <c r="L83" s="101">
        <v>415</v>
      </c>
      <c r="M83" s="43">
        <v>877</v>
      </c>
      <c r="N83" s="102">
        <v>1706</v>
      </c>
      <c r="O83" s="84">
        <f t="shared" ref="O83:O85" si="25">SUM(L83:N83)/3</f>
        <v>999.33333333333337</v>
      </c>
      <c r="P83" s="84">
        <f t="shared" si="15"/>
        <v>7.348039215686275</v>
      </c>
    </row>
    <row r="84" spans="1:16" x14ac:dyDescent="0.35">
      <c r="A84" s="53"/>
      <c r="B84" s="46" t="s">
        <v>46</v>
      </c>
      <c r="C84" s="46" t="s">
        <v>29</v>
      </c>
      <c r="D84" s="54">
        <v>4608</v>
      </c>
      <c r="E84" s="48">
        <v>48.13</v>
      </c>
      <c r="F84" s="49">
        <f t="shared" si="24"/>
        <v>221783.04000000001</v>
      </c>
      <c r="H84" s="50" t="e" vm="1">
        <f>'[18]CPA Fact'!$I$7</f>
        <v>#VALUE!</v>
      </c>
      <c r="I84" s="51" t="e" vm="2">
        <f t="shared" si="18"/>
        <v>#VALUE!</v>
      </c>
      <c r="J84" s="52" t="e" vm="2">
        <f t="shared" si="19"/>
        <v>#VALUE!</v>
      </c>
      <c r="K84" s="97" t="e" vm="2">
        <f t="shared" si="7"/>
        <v>#VALUE!</v>
      </c>
      <c r="L84" s="101">
        <v>27072</v>
      </c>
      <c r="M84" s="43">
        <v>58923</v>
      </c>
      <c r="N84" s="102">
        <v>84510</v>
      </c>
      <c r="O84" s="84">
        <f t="shared" si="25"/>
        <v>56835</v>
      </c>
      <c r="P84" s="84">
        <f t="shared" si="15"/>
        <v>12.333984375</v>
      </c>
    </row>
    <row r="85" spans="1:16" x14ac:dyDescent="0.35">
      <c r="A85" s="53"/>
      <c r="B85" s="46" t="s">
        <v>47</v>
      </c>
      <c r="C85" s="46" t="s">
        <v>29</v>
      </c>
      <c r="D85" s="54">
        <v>136</v>
      </c>
      <c r="E85" s="48">
        <v>112.5</v>
      </c>
      <c r="F85" s="49">
        <f t="shared" si="24"/>
        <v>15300</v>
      </c>
      <c r="H85" s="50" t="e" vm="1">
        <f>'[18]CPA Fact'!$I$7</f>
        <v>#VALUE!</v>
      </c>
      <c r="I85" s="51" t="e" vm="2">
        <f t="shared" si="18"/>
        <v>#VALUE!</v>
      </c>
      <c r="J85" s="52" t="e" vm="2">
        <f t="shared" si="19"/>
        <v>#VALUE!</v>
      </c>
      <c r="K85" s="97" t="e" vm="2">
        <f t="shared" si="7"/>
        <v>#VALUE!</v>
      </c>
      <c r="L85" s="101">
        <v>1046</v>
      </c>
      <c r="M85" s="43">
        <v>3240</v>
      </c>
      <c r="N85" s="102">
        <v>2992</v>
      </c>
      <c r="O85" s="84">
        <f t="shared" si="25"/>
        <v>2426</v>
      </c>
      <c r="P85" s="84">
        <f t="shared" si="15"/>
        <v>17.838235294117649</v>
      </c>
    </row>
    <row r="86" spans="1:16" x14ac:dyDescent="0.35">
      <c r="A86" s="53"/>
      <c r="B86" s="46"/>
      <c r="C86" s="46"/>
      <c r="D86" s="54"/>
      <c r="E86" s="48"/>
      <c r="F86" s="49"/>
      <c r="H86" s="50"/>
      <c r="I86" s="51"/>
      <c r="J86" s="52"/>
      <c r="K86" s="97"/>
      <c r="L86" s="101"/>
      <c r="M86" s="43"/>
      <c r="N86" s="102"/>
      <c r="O86" s="84"/>
      <c r="P86" s="84" t="s">
        <v>23</v>
      </c>
    </row>
    <row r="87" spans="1:16" x14ac:dyDescent="0.35">
      <c r="A87" s="53">
        <v>7</v>
      </c>
      <c r="B87" s="45" t="s">
        <v>48</v>
      </c>
      <c r="C87" s="46"/>
      <c r="D87" s="54"/>
      <c r="E87" s="48"/>
      <c r="F87" s="49"/>
      <c r="H87" s="50"/>
      <c r="I87" s="51"/>
      <c r="J87" s="52"/>
      <c r="K87" s="97"/>
      <c r="L87" s="101"/>
      <c r="M87" s="43"/>
      <c r="N87" s="102"/>
      <c r="O87" s="84"/>
      <c r="P87" s="84" t="s">
        <v>23</v>
      </c>
    </row>
    <row r="88" spans="1:16" x14ac:dyDescent="0.35">
      <c r="A88" s="53"/>
      <c r="B88" s="46" t="s">
        <v>49</v>
      </c>
      <c r="C88" s="46" t="s">
        <v>29</v>
      </c>
      <c r="D88" s="54">
        <v>136</v>
      </c>
      <c r="E88" s="48">
        <v>64.646400000000014</v>
      </c>
      <c r="F88" s="49">
        <f>E88*D88</f>
        <v>8791.9104000000025</v>
      </c>
      <c r="H88" s="50" t="e" vm="1">
        <f>'[18]CPA Fact'!$I$7</f>
        <v>#VALUE!</v>
      </c>
      <c r="I88" s="51" t="e" vm="2">
        <f t="shared" si="18"/>
        <v>#VALUE!</v>
      </c>
      <c r="J88" s="52" t="e" vm="2">
        <f t="shared" si="19"/>
        <v>#VALUE!</v>
      </c>
      <c r="K88" s="97" t="e" vm="2">
        <f t="shared" si="7"/>
        <v>#VALUE!</v>
      </c>
      <c r="L88" s="101">
        <v>1438</v>
      </c>
      <c r="M88" s="43">
        <v>3812</v>
      </c>
      <c r="N88" s="102">
        <v>5293</v>
      </c>
      <c r="O88" s="84">
        <f t="shared" ref="O88:O90" si="26">SUM(L88:N88)/3</f>
        <v>3514.3333333333335</v>
      </c>
      <c r="P88" s="84">
        <f t="shared" si="15"/>
        <v>25.840686274509807</v>
      </c>
    </row>
    <row r="89" spans="1:16" x14ac:dyDescent="0.35">
      <c r="A89" s="53"/>
      <c r="B89" s="46" t="s">
        <v>50</v>
      </c>
      <c r="C89" s="46" t="s">
        <v>29</v>
      </c>
      <c r="D89" s="54">
        <v>4608</v>
      </c>
      <c r="E89" s="48">
        <v>52.798200000000008</v>
      </c>
      <c r="F89" s="49">
        <f>E89*D89</f>
        <v>243294.10560000004</v>
      </c>
      <c r="H89" s="50" t="e" vm="1">
        <f>'[18]CPA Fact'!$I$7</f>
        <v>#VALUE!</v>
      </c>
      <c r="I89" s="51" t="e" vm="2">
        <f t="shared" si="18"/>
        <v>#VALUE!</v>
      </c>
      <c r="J89" s="52" t="e" vm="2">
        <f t="shared" si="19"/>
        <v>#VALUE!</v>
      </c>
      <c r="K89" s="97" t="e" vm="2">
        <f t="shared" si="7"/>
        <v>#VALUE!</v>
      </c>
      <c r="L89" s="101">
        <v>97459</v>
      </c>
      <c r="M89" s="43">
        <v>216529</v>
      </c>
      <c r="N89" s="102">
        <v>254730</v>
      </c>
      <c r="O89" s="84">
        <f t="shared" si="26"/>
        <v>189572.66666666666</v>
      </c>
      <c r="P89" s="84">
        <f t="shared" si="15"/>
        <v>41.139901620370367</v>
      </c>
    </row>
    <row r="90" spans="1:16" x14ac:dyDescent="0.35">
      <c r="A90" s="53"/>
      <c r="B90" s="46" t="s">
        <v>51</v>
      </c>
      <c r="C90" s="46" t="s">
        <v>29</v>
      </c>
      <c r="D90" s="54">
        <v>136</v>
      </c>
      <c r="E90" s="48">
        <v>162.16200000000001</v>
      </c>
      <c r="F90" s="49">
        <f>E90*D90</f>
        <v>22054.031999999999</v>
      </c>
      <c r="H90" s="50" t="e" vm="1">
        <f>'[18]CPA Fact'!$I$7</f>
        <v>#VALUE!</v>
      </c>
      <c r="I90" s="51" t="e" vm="2">
        <f t="shared" si="18"/>
        <v>#VALUE!</v>
      </c>
      <c r="J90" s="52" t="e" vm="2">
        <f t="shared" si="19"/>
        <v>#VALUE!</v>
      </c>
      <c r="K90" s="97" t="e" vm="2">
        <f t="shared" si="7"/>
        <v>#VALUE!</v>
      </c>
      <c r="L90" s="101">
        <v>4474</v>
      </c>
      <c r="M90" s="43">
        <v>9391</v>
      </c>
      <c r="N90" s="102">
        <v>8840</v>
      </c>
      <c r="O90" s="84">
        <f t="shared" si="26"/>
        <v>7568.333333333333</v>
      </c>
      <c r="P90" s="84">
        <f t="shared" si="15"/>
        <v>55.649509803921568</v>
      </c>
    </row>
    <row r="91" spans="1:16" x14ac:dyDescent="0.35">
      <c r="A91" s="53"/>
      <c r="B91" s="46"/>
      <c r="C91" s="46"/>
      <c r="D91" s="54"/>
      <c r="E91" s="48"/>
      <c r="F91" s="49"/>
      <c r="H91" s="50"/>
      <c r="I91" s="51"/>
      <c r="J91" s="52"/>
      <c r="K91" s="97"/>
      <c r="L91" s="101"/>
      <c r="M91" s="43"/>
      <c r="N91" s="102"/>
      <c r="O91" s="84"/>
      <c r="P91" s="84" t="s">
        <v>23</v>
      </c>
    </row>
    <row r="92" spans="1:16" x14ac:dyDescent="0.35">
      <c r="A92" s="53">
        <v>8</v>
      </c>
      <c r="B92" s="45" t="s">
        <v>137</v>
      </c>
      <c r="C92" s="46"/>
      <c r="D92" s="47"/>
      <c r="E92" s="48"/>
      <c r="F92" s="49"/>
      <c r="H92" s="50"/>
      <c r="I92" s="51"/>
      <c r="J92" s="52"/>
      <c r="K92" s="97"/>
      <c r="L92" s="101"/>
      <c r="M92" s="43"/>
      <c r="N92" s="102"/>
      <c r="O92" s="84"/>
      <c r="P92" s="84" t="s">
        <v>23</v>
      </c>
    </row>
    <row r="93" spans="1:16" x14ac:dyDescent="0.35">
      <c r="A93" s="53"/>
      <c r="B93" s="46" t="s">
        <v>52</v>
      </c>
      <c r="C93" s="46" t="s">
        <v>29</v>
      </c>
      <c r="D93" s="54">
        <v>8</v>
      </c>
      <c r="E93" s="61">
        <v>2799.72</v>
      </c>
      <c r="F93" s="49">
        <f>E93*D93</f>
        <v>22397.759999999998</v>
      </c>
      <c r="H93" s="50" t="e" vm="1">
        <f>'[18]CPA Fact'!$I$7</f>
        <v>#VALUE!</v>
      </c>
      <c r="I93" s="51" t="e" vm="2">
        <f t="shared" si="18"/>
        <v>#VALUE!</v>
      </c>
      <c r="J93" s="52" t="e" vm="2">
        <f t="shared" si="19"/>
        <v>#VALUE!</v>
      </c>
      <c r="K93" s="97" t="e" vm="2">
        <f t="shared" si="7"/>
        <v>#VALUE!</v>
      </c>
      <c r="L93" s="101">
        <v>7998</v>
      </c>
      <c r="M93" s="43">
        <v>4013</v>
      </c>
      <c r="N93" s="102">
        <v>3096</v>
      </c>
      <c r="O93" s="84">
        <f t="shared" ref="O93:O104" si="27">SUM(L93:N93)/3</f>
        <v>5035.666666666667</v>
      </c>
      <c r="P93" s="84">
        <f t="shared" si="15"/>
        <v>629.45833333333337</v>
      </c>
    </row>
    <row r="94" spans="1:16" x14ac:dyDescent="0.35">
      <c r="A94" s="53"/>
      <c r="B94" s="46" t="s">
        <v>53</v>
      </c>
      <c r="C94" s="46" t="s">
        <v>29</v>
      </c>
      <c r="D94" s="54">
        <v>21</v>
      </c>
      <c r="E94" s="48">
        <v>6511.9834183673474</v>
      </c>
      <c r="F94" s="49">
        <f t="shared" ref="F94:F104" si="28">E94*D94</f>
        <v>136751.65178571429</v>
      </c>
      <c r="H94" s="50" t="e" vm="1">
        <f>'[18]CPA Fact'!$I$7</f>
        <v>#VALUE!</v>
      </c>
      <c r="I94" s="51" t="e" vm="2">
        <f t="shared" si="18"/>
        <v>#VALUE!</v>
      </c>
      <c r="J94" s="52" t="e" vm="2">
        <f t="shared" si="19"/>
        <v>#VALUE!</v>
      </c>
      <c r="K94" s="97" t="e" vm="2">
        <f t="shared" si="7"/>
        <v>#VALUE!</v>
      </c>
      <c r="L94" s="101">
        <v>93040</v>
      </c>
      <c r="M94" s="43">
        <v>29463</v>
      </c>
      <c r="N94" s="102">
        <v>60165</v>
      </c>
      <c r="O94" s="84">
        <f t="shared" si="27"/>
        <v>60889.333333333336</v>
      </c>
      <c r="P94" s="84">
        <f t="shared" si="15"/>
        <v>2899.4920634920636</v>
      </c>
    </row>
    <row r="95" spans="1:16" x14ac:dyDescent="0.35">
      <c r="A95" s="53"/>
      <c r="B95" s="46" t="s">
        <v>54</v>
      </c>
      <c r="C95" s="46" t="s">
        <v>29</v>
      </c>
      <c r="D95" s="54">
        <v>3</v>
      </c>
      <c r="E95" s="48">
        <v>6228.67</v>
      </c>
      <c r="F95" s="49">
        <f t="shared" si="28"/>
        <v>18686.010000000002</v>
      </c>
      <c r="H95" s="50" t="e" vm="1">
        <f>'[18]CPA Fact'!$I$7</f>
        <v>#VALUE!</v>
      </c>
      <c r="I95" s="51" t="e" vm="2">
        <f t="shared" si="18"/>
        <v>#VALUE!</v>
      </c>
      <c r="J95" s="52" t="e" vm="2">
        <f t="shared" si="19"/>
        <v>#VALUE!</v>
      </c>
      <c r="K95" s="97" t="e" vm="2">
        <f t="shared" si="7"/>
        <v>#VALUE!</v>
      </c>
      <c r="L95" s="101">
        <v>18953</v>
      </c>
      <c r="M95" s="43">
        <v>10780</v>
      </c>
      <c r="N95" s="102">
        <v>11895</v>
      </c>
      <c r="O95" s="84">
        <f t="shared" si="27"/>
        <v>13876</v>
      </c>
      <c r="P95" s="84">
        <f t="shared" si="15"/>
        <v>4625.333333333333</v>
      </c>
    </row>
    <row r="96" spans="1:16" x14ac:dyDescent="0.35">
      <c r="A96" s="53"/>
      <c r="B96" s="46" t="s">
        <v>55</v>
      </c>
      <c r="C96" s="46" t="s">
        <v>29</v>
      </c>
      <c r="D96" s="54">
        <v>2</v>
      </c>
      <c r="E96" s="48">
        <v>6890</v>
      </c>
      <c r="F96" s="49">
        <f t="shared" si="28"/>
        <v>13780</v>
      </c>
      <c r="H96" s="50" t="e" vm="1">
        <f>'[18]CPA Fact'!$I$7</f>
        <v>#VALUE!</v>
      </c>
      <c r="I96" s="51" t="e" vm="2">
        <f t="shared" si="18"/>
        <v>#VALUE!</v>
      </c>
      <c r="J96" s="52" t="e" vm="2">
        <f t="shared" si="19"/>
        <v>#VALUE!</v>
      </c>
      <c r="K96" s="97" t="e" vm="2">
        <f t="shared" si="7"/>
        <v>#VALUE!</v>
      </c>
      <c r="L96" s="101">
        <v>29740</v>
      </c>
      <c r="M96" s="43">
        <v>4108</v>
      </c>
      <c r="N96" s="102">
        <v>15718</v>
      </c>
      <c r="O96" s="84">
        <f t="shared" si="27"/>
        <v>16522</v>
      </c>
      <c r="P96" s="84">
        <f t="shared" si="15"/>
        <v>8261</v>
      </c>
    </row>
    <row r="97" spans="1:16" x14ac:dyDescent="0.35">
      <c r="A97" s="53"/>
      <c r="B97" s="46" t="s">
        <v>56</v>
      </c>
      <c r="C97" s="46" t="s">
        <v>29</v>
      </c>
      <c r="D97" s="54">
        <v>8</v>
      </c>
      <c r="E97" s="61">
        <v>3079.692</v>
      </c>
      <c r="F97" s="49">
        <f t="shared" si="28"/>
        <v>24637.536</v>
      </c>
      <c r="H97" s="50" t="e" vm="1">
        <f>'[18]CPA Fact'!$I$7</f>
        <v>#VALUE!</v>
      </c>
      <c r="I97" s="51" t="e" vm="2">
        <f t="shared" si="18"/>
        <v>#VALUE!</v>
      </c>
      <c r="J97" s="52" t="e" vm="2">
        <f t="shared" si="19"/>
        <v>#VALUE!</v>
      </c>
      <c r="K97" s="97" t="e" vm="2">
        <f t="shared" ref="K97:K139" si="29">J97*D97</f>
        <v>#VALUE!</v>
      </c>
      <c r="L97" s="101">
        <v>7998</v>
      </c>
      <c r="M97" s="43">
        <v>34679</v>
      </c>
      <c r="N97" s="102">
        <v>1960</v>
      </c>
      <c r="O97" s="84">
        <f t="shared" si="27"/>
        <v>14879</v>
      </c>
      <c r="P97" s="84">
        <f t="shared" si="15"/>
        <v>1859.875</v>
      </c>
    </row>
    <row r="98" spans="1:16" x14ac:dyDescent="0.35">
      <c r="A98" s="53"/>
      <c r="B98" s="46" t="s">
        <v>57</v>
      </c>
      <c r="C98" s="46" t="s">
        <v>29</v>
      </c>
      <c r="D98" s="54">
        <v>29</v>
      </c>
      <c r="E98" s="48">
        <v>6511.9834183673474</v>
      </c>
      <c r="F98" s="49">
        <f t="shared" si="28"/>
        <v>188847.51913265308</v>
      </c>
      <c r="H98" s="50" t="e" vm="1">
        <f>'[18]CPA Fact'!$I$7</f>
        <v>#VALUE!</v>
      </c>
      <c r="I98" s="51" t="e" vm="2">
        <f t="shared" si="18"/>
        <v>#VALUE!</v>
      </c>
      <c r="J98" s="52" t="e" vm="2">
        <f t="shared" si="19"/>
        <v>#VALUE!</v>
      </c>
      <c r="K98" s="97" t="e" vm="2">
        <f t="shared" si="29"/>
        <v>#VALUE!</v>
      </c>
      <c r="L98" s="101">
        <v>128484</v>
      </c>
      <c r="M98" s="43">
        <v>11526</v>
      </c>
      <c r="N98" s="102">
        <v>57391</v>
      </c>
      <c r="O98" s="84">
        <f t="shared" si="27"/>
        <v>65800.333333333328</v>
      </c>
      <c r="P98" s="84">
        <f t="shared" si="15"/>
        <v>2268.9770114942526</v>
      </c>
    </row>
    <row r="99" spans="1:16" x14ac:dyDescent="0.35">
      <c r="A99" s="53"/>
      <c r="B99" s="46" t="s">
        <v>58</v>
      </c>
      <c r="C99" s="46" t="s">
        <v>29</v>
      </c>
      <c r="D99" s="54">
        <v>3</v>
      </c>
      <c r="E99" s="48">
        <v>7805.28</v>
      </c>
      <c r="F99" s="49">
        <f t="shared" si="28"/>
        <v>23415.84</v>
      </c>
      <c r="H99" s="50" t="e" vm="1">
        <f>'[18]CPA Fact'!$I$7</f>
        <v>#VALUE!</v>
      </c>
      <c r="I99" s="51" t="e" vm="2">
        <f t="shared" si="18"/>
        <v>#VALUE!</v>
      </c>
      <c r="J99" s="52" t="e" vm="2">
        <f t="shared" si="19"/>
        <v>#VALUE!</v>
      </c>
      <c r="K99" s="97" t="e" vm="2">
        <f t="shared" si="29"/>
        <v>#VALUE!</v>
      </c>
      <c r="L99" s="101">
        <v>18952</v>
      </c>
      <c r="M99" s="43">
        <v>13518</v>
      </c>
      <c r="N99" s="102">
        <v>9594</v>
      </c>
      <c r="O99" s="84">
        <f t="shared" si="27"/>
        <v>14021.333333333334</v>
      </c>
      <c r="P99" s="84">
        <f t="shared" si="15"/>
        <v>4673.7777777777783</v>
      </c>
    </row>
    <row r="100" spans="1:16" x14ac:dyDescent="0.35">
      <c r="A100" s="53"/>
      <c r="B100" s="46" t="s">
        <v>59</v>
      </c>
      <c r="C100" s="46" t="s">
        <v>29</v>
      </c>
      <c r="D100" s="54">
        <v>2</v>
      </c>
      <c r="E100" s="48">
        <v>9332.4</v>
      </c>
      <c r="F100" s="49">
        <f t="shared" si="28"/>
        <v>18664.8</v>
      </c>
      <c r="H100" s="50" t="e" vm="1">
        <f>'[18]CPA Fact'!$I$7</f>
        <v>#VALUE!</v>
      </c>
      <c r="I100" s="51" t="e" vm="2">
        <f t="shared" si="18"/>
        <v>#VALUE!</v>
      </c>
      <c r="J100" s="52" t="e" vm="2">
        <f t="shared" si="19"/>
        <v>#VALUE!</v>
      </c>
      <c r="K100" s="97" t="e" vm="2">
        <f t="shared" si="29"/>
        <v>#VALUE!</v>
      </c>
      <c r="L100" s="101">
        <v>29740</v>
      </c>
      <c r="M100" s="43">
        <v>2628</v>
      </c>
      <c r="N100" s="102">
        <v>11254</v>
      </c>
      <c r="O100" s="84">
        <f t="shared" si="27"/>
        <v>14540.666666666666</v>
      </c>
      <c r="P100" s="84">
        <f t="shared" si="15"/>
        <v>7270.333333333333</v>
      </c>
    </row>
    <row r="101" spans="1:16" x14ac:dyDescent="0.35">
      <c r="A101" s="53"/>
      <c r="B101" s="46" t="s">
        <v>60</v>
      </c>
      <c r="C101" s="46" t="s">
        <v>29</v>
      </c>
      <c r="D101" s="54">
        <v>8</v>
      </c>
      <c r="E101" s="48">
        <v>4150</v>
      </c>
      <c r="F101" s="49">
        <f t="shared" si="28"/>
        <v>33200</v>
      </c>
      <c r="H101" s="50" t="e" vm="1">
        <f>'[18]CPA Fact'!$I$7</f>
        <v>#VALUE!</v>
      </c>
      <c r="I101" s="51" t="e" vm="2">
        <f t="shared" si="18"/>
        <v>#VALUE!</v>
      </c>
      <c r="J101" s="52" t="e" vm="2">
        <f t="shared" si="19"/>
        <v>#VALUE!</v>
      </c>
      <c r="K101" s="97" t="e" vm="2">
        <f t="shared" si="29"/>
        <v>#VALUE!</v>
      </c>
      <c r="L101" s="101">
        <v>6964</v>
      </c>
      <c r="M101" s="43">
        <v>26395</v>
      </c>
      <c r="N101" s="102">
        <v>1512</v>
      </c>
      <c r="O101" s="84">
        <f t="shared" si="27"/>
        <v>11623.666666666666</v>
      </c>
      <c r="P101" s="84">
        <f t="shared" si="15"/>
        <v>1452.9583333333333</v>
      </c>
    </row>
    <row r="102" spans="1:16" x14ac:dyDescent="0.35">
      <c r="A102" s="53"/>
      <c r="B102" s="46" t="s">
        <v>61</v>
      </c>
      <c r="C102" s="46" t="s">
        <v>29</v>
      </c>
      <c r="D102" s="54">
        <v>29</v>
      </c>
      <c r="E102" s="48">
        <v>6511.9834183673474</v>
      </c>
      <c r="F102" s="49">
        <f t="shared" si="28"/>
        <v>188847.51913265308</v>
      </c>
      <c r="H102" s="50" t="e" vm="1">
        <f>'[18]CPA Fact'!$I$7</f>
        <v>#VALUE!</v>
      </c>
      <c r="I102" s="51" t="e" vm="2">
        <f t="shared" si="18"/>
        <v>#VALUE!</v>
      </c>
      <c r="J102" s="52" t="e" vm="2">
        <f t="shared" si="19"/>
        <v>#VALUE!</v>
      </c>
      <c r="K102" s="97" t="e" vm="2">
        <f t="shared" si="29"/>
        <v>#VALUE!</v>
      </c>
      <c r="L102" s="101">
        <v>93080</v>
      </c>
      <c r="M102" s="43">
        <v>5203</v>
      </c>
      <c r="N102" s="102">
        <v>40397</v>
      </c>
      <c r="O102" s="84">
        <f t="shared" si="27"/>
        <v>46226.666666666664</v>
      </c>
      <c r="P102" s="84">
        <f t="shared" si="15"/>
        <v>1594.022988505747</v>
      </c>
    </row>
    <row r="103" spans="1:16" x14ac:dyDescent="0.35">
      <c r="A103" s="53"/>
      <c r="B103" s="46" t="s">
        <v>62</v>
      </c>
      <c r="C103" s="46" t="s">
        <v>29</v>
      </c>
      <c r="D103" s="54">
        <v>3</v>
      </c>
      <c r="E103" s="48">
        <v>7805.28</v>
      </c>
      <c r="F103" s="49">
        <f t="shared" si="28"/>
        <v>23415.84</v>
      </c>
      <c r="H103" s="50" t="e" vm="1">
        <f>'[18]CPA Fact'!$I$7</f>
        <v>#VALUE!</v>
      </c>
      <c r="I103" s="51" t="e" vm="2">
        <f t="shared" si="18"/>
        <v>#VALUE!</v>
      </c>
      <c r="J103" s="52" t="e" vm="2">
        <f t="shared" si="19"/>
        <v>#VALUE!</v>
      </c>
      <c r="K103" s="97" t="e" vm="2">
        <f t="shared" si="29"/>
        <v>#VALUE!</v>
      </c>
      <c r="L103" s="101">
        <v>13252</v>
      </c>
      <c r="M103" s="43">
        <v>5203</v>
      </c>
      <c r="N103" s="102">
        <v>5982</v>
      </c>
      <c r="O103" s="84">
        <f t="shared" si="27"/>
        <v>8145.666666666667</v>
      </c>
      <c r="P103" s="84">
        <f t="shared" si="15"/>
        <v>2715.2222222222222</v>
      </c>
    </row>
    <row r="104" spans="1:16" x14ac:dyDescent="0.35">
      <c r="A104" s="53"/>
      <c r="B104" s="46" t="s">
        <v>63</v>
      </c>
      <c r="C104" s="46" t="s">
        <v>29</v>
      </c>
      <c r="D104" s="54">
        <v>2</v>
      </c>
      <c r="E104" s="48">
        <v>9332.4</v>
      </c>
      <c r="F104" s="49">
        <f t="shared" si="28"/>
        <v>18664.8</v>
      </c>
      <c r="H104" s="50" t="e" vm="1">
        <f>'[18]CPA Fact'!$I$7</f>
        <v>#VALUE!</v>
      </c>
      <c r="I104" s="51" t="e" vm="2">
        <f t="shared" si="18"/>
        <v>#VALUE!</v>
      </c>
      <c r="J104" s="52" t="e" vm="2">
        <f t="shared" si="19"/>
        <v>#VALUE!</v>
      </c>
      <c r="K104" s="97" t="e" vm="2">
        <f t="shared" si="29"/>
        <v>#VALUE!</v>
      </c>
      <c r="L104" s="101">
        <v>19219</v>
      </c>
      <c r="M104" s="43">
        <v>15649</v>
      </c>
      <c r="N104" s="102">
        <v>9780</v>
      </c>
      <c r="O104" s="84">
        <f t="shared" si="27"/>
        <v>14882.666666666666</v>
      </c>
      <c r="P104" s="84">
        <f t="shared" si="15"/>
        <v>7441.333333333333</v>
      </c>
    </row>
    <row r="105" spans="1:16" x14ac:dyDescent="0.35">
      <c r="A105" s="53"/>
      <c r="B105" s="46"/>
      <c r="C105" s="46"/>
      <c r="D105" s="54"/>
      <c r="E105" s="48"/>
      <c r="F105" s="49"/>
      <c r="H105" s="50"/>
      <c r="I105" s="51"/>
      <c r="J105" s="52"/>
      <c r="K105" s="97"/>
      <c r="L105" s="101"/>
      <c r="M105" s="43"/>
      <c r="N105" s="102"/>
      <c r="O105" s="84"/>
      <c r="P105" s="84" t="s">
        <v>23</v>
      </c>
    </row>
    <row r="106" spans="1:16" x14ac:dyDescent="0.35">
      <c r="A106" s="53">
        <v>9</v>
      </c>
      <c r="B106" s="45" t="s">
        <v>138</v>
      </c>
      <c r="C106" s="46"/>
      <c r="D106" s="54"/>
      <c r="E106" s="48"/>
      <c r="F106" s="49"/>
      <c r="H106" s="50"/>
      <c r="I106" s="51"/>
      <c r="J106" s="52"/>
      <c r="K106" s="97"/>
      <c r="L106" s="101"/>
      <c r="M106" s="43"/>
      <c r="N106" s="102"/>
      <c r="O106" s="84"/>
      <c r="P106" s="84" t="s">
        <v>23</v>
      </c>
    </row>
    <row r="107" spans="1:16" x14ac:dyDescent="0.35">
      <c r="A107" s="53"/>
      <c r="B107" s="46" t="s">
        <v>64</v>
      </c>
      <c r="C107" s="46" t="s">
        <v>29</v>
      </c>
      <c r="D107" s="54">
        <v>3</v>
      </c>
      <c r="E107" s="48">
        <v>7228.3679999999995</v>
      </c>
      <c r="F107" s="49">
        <f t="shared" ref="F107:F112" si="30">E107*D107</f>
        <v>21685.103999999999</v>
      </c>
      <c r="H107" s="50" t="e" vm="1">
        <f>'[18]CPA Fact'!$I$7</f>
        <v>#VALUE!</v>
      </c>
      <c r="I107" s="51" t="e" vm="2">
        <f t="shared" si="18"/>
        <v>#VALUE!</v>
      </c>
      <c r="J107" s="52" t="e" vm="2">
        <f t="shared" si="19"/>
        <v>#VALUE!</v>
      </c>
      <c r="K107" s="97" t="e" vm="2">
        <f t="shared" si="29"/>
        <v>#VALUE!</v>
      </c>
      <c r="L107" s="101">
        <v>16626</v>
      </c>
      <c r="M107" s="43">
        <v>11095</v>
      </c>
      <c r="N107" s="102">
        <v>6825</v>
      </c>
      <c r="O107" s="84">
        <f t="shared" ref="O107:O112" si="31">SUM(L107:N107)/3</f>
        <v>11515.333333333334</v>
      </c>
      <c r="P107" s="84">
        <f t="shared" si="15"/>
        <v>3838.4444444444448</v>
      </c>
    </row>
    <row r="108" spans="1:16" x14ac:dyDescent="0.35">
      <c r="A108" s="53"/>
      <c r="B108" s="46" t="s">
        <v>65</v>
      </c>
      <c r="C108" s="46" t="s">
        <v>29</v>
      </c>
      <c r="D108" s="54">
        <v>3</v>
      </c>
      <c r="E108" s="48">
        <v>7228.3679999999995</v>
      </c>
      <c r="F108" s="49">
        <f t="shared" si="30"/>
        <v>21685.103999999999</v>
      </c>
      <c r="H108" s="50" t="e" vm="1">
        <f>'[18]CPA Fact'!$I$7</f>
        <v>#VALUE!</v>
      </c>
      <c r="I108" s="51" t="e" vm="2">
        <f t="shared" si="18"/>
        <v>#VALUE!</v>
      </c>
      <c r="J108" s="52" t="e" vm="2">
        <f t="shared" si="19"/>
        <v>#VALUE!</v>
      </c>
      <c r="K108" s="97" t="e" vm="2">
        <f t="shared" si="29"/>
        <v>#VALUE!</v>
      </c>
      <c r="L108" s="101">
        <v>16262</v>
      </c>
      <c r="M108" s="43">
        <v>11095</v>
      </c>
      <c r="N108" s="102">
        <v>6825</v>
      </c>
      <c r="O108" s="84">
        <f t="shared" si="31"/>
        <v>11394</v>
      </c>
      <c r="P108" s="84">
        <f t="shared" si="15"/>
        <v>3798</v>
      </c>
    </row>
    <row r="109" spans="1:16" x14ac:dyDescent="0.35">
      <c r="A109" s="53"/>
      <c r="B109" s="46" t="s">
        <v>66</v>
      </c>
      <c r="C109" s="46" t="s">
        <v>29</v>
      </c>
      <c r="D109" s="54">
        <v>16</v>
      </c>
      <c r="E109" s="48">
        <v>12047.279999999999</v>
      </c>
      <c r="F109" s="49">
        <f t="shared" si="30"/>
        <v>192756.47999999998</v>
      </c>
      <c r="H109" s="50" t="e" vm="1">
        <f>'[18]CPA Fact'!$I$7</f>
        <v>#VALUE!</v>
      </c>
      <c r="I109" s="51" t="e" vm="2">
        <f t="shared" si="18"/>
        <v>#VALUE!</v>
      </c>
      <c r="J109" s="52" t="e" vm="2">
        <f t="shared" si="19"/>
        <v>#VALUE!</v>
      </c>
      <c r="K109" s="97" t="e" vm="2">
        <f t="shared" si="29"/>
        <v>#VALUE!</v>
      </c>
      <c r="L109" s="101">
        <v>504226</v>
      </c>
      <c r="M109" s="43">
        <v>106536</v>
      </c>
      <c r="N109" s="102">
        <v>67792</v>
      </c>
      <c r="O109" s="84">
        <f t="shared" si="31"/>
        <v>226184.66666666666</v>
      </c>
      <c r="P109" s="84">
        <f t="shared" si="15"/>
        <v>14136.541666666666</v>
      </c>
    </row>
    <row r="110" spans="1:16" x14ac:dyDescent="0.35">
      <c r="A110" s="53"/>
      <c r="B110" s="46" t="s">
        <v>67</v>
      </c>
      <c r="C110" s="46" t="s">
        <v>29</v>
      </c>
      <c r="D110" s="54">
        <v>16</v>
      </c>
      <c r="E110" s="48">
        <v>12047.279999999999</v>
      </c>
      <c r="F110" s="49">
        <f t="shared" si="30"/>
        <v>192756.47999999998</v>
      </c>
      <c r="H110" s="50" t="e" vm="1">
        <f>'[18]CPA Fact'!$I$7</f>
        <v>#VALUE!</v>
      </c>
      <c r="I110" s="51" t="e" vm="2">
        <f t="shared" si="18"/>
        <v>#VALUE!</v>
      </c>
      <c r="J110" s="52" t="e" vm="2">
        <f t="shared" si="19"/>
        <v>#VALUE!</v>
      </c>
      <c r="K110" s="97" t="e" vm="2">
        <f t="shared" si="29"/>
        <v>#VALUE!</v>
      </c>
      <c r="L110" s="101">
        <v>522857</v>
      </c>
      <c r="M110" s="43">
        <v>106536</v>
      </c>
      <c r="N110" s="102">
        <v>64560</v>
      </c>
      <c r="O110" s="84">
        <f t="shared" si="31"/>
        <v>231317.66666666666</v>
      </c>
      <c r="P110" s="84">
        <f t="shared" si="15"/>
        <v>14457.354166666666</v>
      </c>
    </row>
    <row r="111" spans="1:16" x14ac:dyDescent="0.35">
      <c r="A111" s="53"/>
      <c r="B111" s="46" t="s">
        <v>68</v>
      </c>
      <c r="C111" s="46" t="s">
        <v>29</v>
      </c>
      <c r="D111" s="54">
        <v>3</v>
      </c>
      <c r="E111" s="48">
        <v>12047.279999999999</v>
      </c>
      <c r="F111" s="49">
        <f t="shared" si="30"/>
        <v>36141.839999999997</v>
      </c>
      <c r="H111" s="50" t="e" vm="1">
        <f>'[18]CPA Fact'!$I$7</f>
        <v>#VALUE!</v>
      </c>
      <c r="I111" s="51" t="e" vm="2">
        <f t="shared" si="18"/>
        <v>#VALUE!</v>
      </c>
      <c r="J111" s="52" t="e" vm="2">
        <f t="shared" si="19"/>
        <v>#VALUE!</v>
      </c>
      <c r="K111" s="97" t="e" vm="2">
        <f t="shared" si="29"/>
        <v>#VALUE!</v>
      </c>
      <c r="L111" s="101">
        <v>62810</v>
      </c>
      <c r="M111" s="43">
        <v>19975</v>
      </c>
      <c r="N111" s="102">
        <v>20662</v>
      </c>
      <c r="O111" s="84">
        <f t="shared" si="31"/>
        <v>34482.333333333336</v>
      </c>
      <c r="P111" s="84">
        <f t="shared" si="15"/>
        <v>11494.111111111111</v>
      </c>
    </row>
    <row r="112" spans="1:16" x14ac:dyDescent="0.35">
      <c r="A112" s="53"/>
      <c r="B112" s="46" t="s">
        <v>69</v>
      </c>
      <c r="C112" s="46" t="s">
        <v>29</v>
      </c>
      <c r="D112" s="54">
        <v>3</v>
      </c>
      <c r="E112" s="48">
        <v>12047.279999999999</v>
      </c>
      <c r="F112" s="49">
        <f t="shared" si="30"/>
        <v>36141.839999999997</v>
      </c>
      <c r="H112" s="50" t="e" vm="1">
        <f>'[18]CPA Fact'!$I$7</f>
        <v>#VALUE!</v>
      </c>
      <c r="I112" s="51" t="e" vm="2">
        <f t="shared" si="18"/>
        <v>#VALUE!</v>
      </c>
      <c r="J112" s="52" t="e" vm="2">
        <f t="shared" si="19"/>
        <v>#VALUE!</v>
      </c>
      <c r="K112" s="97" t="e" vm="2">
        <f t="shared" si="29"/>
        <v>#VALUE!</v>
      </c>
      <c r="L112" s="101">
        <v>94542</v>
      </c>
      <c r="M112" s="43">
        <v>19975</v>
      </c>
      <c r="N112" s="102">
        <v>10770</v>
      </c>
      <c r="O112" s="84">
        <f t="shared" si="31"/>
        <v>41762.333333333336</v>
      </c>
      <c r="P112" s="84">
        <f t="shared" si="15"/>
        <v>13920.777777777779</v>
      </c>
    </row>
    <row r="113" spans="1:18" x14ac:dyDescent="0.35">
      <c r="A113" s="53"/>
      <c r="B113" s="46"/>
      <c r="C113" s="46"/>
      <c r="D113" s="47"/>
      <c r="E113" s="48"/>
      <c r="F113" s="49"/>
      <c r="H113" s="50"/>
      <c r="I113" s="51"/>
      <c r="J113" s="52"/>
      <c r="K113" s="97"/>
      <c r="L113" s="101"/>
      <c r="M113" s="43"/>
      <c r="N113" s="102"/>
      <c r="O113" s="84"/>
      <c r="P113" s="84" t="s">
        <v>23</v>
      </c>
    </row>
    <row r="114" spans="1:18" x14ac:dyDescent="0.35">
      <c r="A114" s="53">
        <v>10</v>
      </c>
      <c r="B114" s="45" t="s">
        <v>139</v>
      </c>
      <c r="C114" s="46"/>
      <c r="D114" s="47"/>
      <c r="E114" s="48"/>
      <c r="F114" s="49"/>
      <c r="H114" s="50"/>
      <c r="I114" s="51"/>
      <c r="J114" s="52"/>
      <c r="K114" s="97"/>
      <c r="L114" s="101"/>
      <c r="M114" s="43"/>
      <c r="N114" s="102"/>
      <c r="O114" s="84"/>
      <c r="P114" s="84" t="s">
        <v>23</v>
      </c>
    </row>
    <row r="115" spans="1:18" x14ac:dyDescent="0.35">
      <c r="A115" s="53"/>
      <c r="B115" s="46" t="s">
        <v>70</v>
      </c>
      <c r="C115" s="46" t="s">
        <v>29</v>
      </c>
      <c r="D115" s="54">
        <v>8</v>
      </c>
      <c r="E115" s="48">
        <v>4259</v>
      </c>
      <c r="F115" s="49">
        <f>E115*D115</f>
        <v>34072</v>
      </c>
      <c r="H115" s="50" t="e" vm="1">
        <f>'[18]CPA Fact'!$I$7</f>
        <v>#VALUE!</v>
      </c>
      <c r="I115" s="51" t="e" vm="2">
        <f t="shared" si="18"/>
        <v>#VALUE!</v>
      </c>
      <c r="J115" s="52" t="e" vm="2">
        <f t="shared" si="19"/>
        <v>#VALUE!</v>
      </c>
      <c r="K115" s="97" t="e" vm="2">
        <f t="shared" si="29"/>
        <v>#VALUE!</v>
      </c>
      <c r="L115" s="101">
        <v>7556</v>
      </c>
      <c r="M115" s="43">
        <v>5328</v>
      </c>
      <c r="N115" s="102">
        <v>7812</v>
      </c>
      <c r="O115" s="84">
        <f t="shared" ref="O115:O118" si="32">SUM(L115:N115)/3</f>
        <v>6898.666666666667</v>
      </c>
      <c r="P115" s="84">
        <f t="shared" si="15"/>
        <v>862.33333333333337</v>
      </c>
    </row>
    <row r="116" spans="1:18" x14ac:dyDescent="0.35">
      <c r="A116" s="53"/>
      <c r="B116" s="46" t="s">
        <v>71</v>
      </c>
      <c r="C116" s="46" t="s">
        <v>29</v>
      </c>
      <c r="D116" s="54">
        <v>8</v>
      </c>
      <c r="E116" s="48">
        <v>4097.38</v>
      </c>
      <c r="F116" s="49">
        <f t="shared" ref="F116:F118" si="33">E116*D116</f>
        <v>32779.040000000001</v>
      </c>
      <c r="H116" s="50" t="e" vm="1">
        <f>'[18]CPA Fact'!$I$7</f>
        <v>#VALUE!</v>
      </c>
      <c r="I116" s="51" t="e" vm="2">
        <f t="shared" si="18"/>
        <v>#VALUE!</v>
      </c>
      <c r="J116" s="52" t="e" vm="2">
        <f t="shared" si="19"/>
        <v>#VALUE!</v>
      </c>
      <c r="K116" s="97" t="e" vm="2">
        <f t="shared" si="29"/>
        <v>#VALUE!</v>
      </c>
      <c r="L116" s="101">
        <v>35688</v>
      </c>
      <c r="M116" s="43">
        <v>6393</v>
      </c>
      <c r="N116" s="102">
        <v>10280</v>
      </c>
      <c r="O116" s="84">
        <f t="shared" si="32"/>
        <v>17453.666666666668</v>
      </c>
      <c r="P116" s="84">
        <f t="shared" si="15"/>
        <v>2181.7083333333335</v>
      </c>
    </row>
    <row r="117" spans="1:18" x14ac:dyDescent="0.35">
      <c r="A117" s="53"/>
      <c r="B117" s="46" t="s">
        <v>72</v>
      </c>
      <c r="C117" s="46" t="s">
        <v>29</v>
      </c>
      <c r="D117" s="54">
        <v>8</v>
      </c>
      <c r="E117" s="48">
        <v>4780.2766666666666</v>
      </c>
      <c r="F117" s="49">
        <f t="shared" si="33"/>
        <v>38242.213333333333</v>
      </c>
      <c r="H117" s="50" t="e" vm="1">
        <f>'[18]CPA Fact'!$I$7</f>
        <v>#VALUE!</v>
      </c>
      <c r="I117" s="51" t="e" vm="2">
        <f t="shared" si="18"/>
        <v>#VALUE!</v>
      </c>
      <c r="J117" s="52" t="e" vm="2">
        <f t="shared" si="19"/>
        <v>#VALUE!</v>
      </c>
      <c r="K117" s="97" t="e" vm="2">
        <f t="shared" si="29"/>
        <v>#VALUE!</v>
      </c>
      <c r="L117" s="101">
        <v>45716</v>
      </c>
      <c r="M117" s="43">
        <v>36704</v>
      </c>
      <c r="N117" s="102">
        <v>12704</v>
      </c>
      <c r="O117" s="84">
        <f t="shared" si="32"/>
        <v>31708</v>
      </c>
      <c r="P117" s="84">
        <f t="shared" si="15"/>
        <v>3963.5</v>
      </c>
    </row>
    <row r="118" spans="1:18" x14ac:dyDescent="0.35">
      <c r="A118" s="53"/>
      <c r="B118" s="46" t="s">
        <v>73</v>
      </c>
      <c r="C118" s="46" t="s">
        <v>29</v>
      </c>
      <c r="D118" s="54">
        <v>8</v>
      </c>
      <c r="E118" s="48">
        <v>5121.7250000000004</v>
      </c>
      <c r="F118" s="49">
        <f t="shared" si="33"/>
        <v>40973.800000000003</v>
      </c>
      <c r="H118" s="50" t="e" vm="1">
        <f>'[18]CPA Fact'!$I$7</f>
        <v>#VALUE!</v>
      </c>
      <c r="I118" s="51" t="e" vm="2">
        <f t="shared" si="18"/>
        <v>#VALUE!</v>
      </c>
      <c r="J118" s="52" t="e" vm="2">
        <f t="shared" si="19"/>
        <v>#VALUE!</v>
      </c>
      <c r="K118" s="97" t="e" vm="2">
        <f t="shared" si="29"/>
        <v>#VALUE!</v>
      </c>
      <c r="L118" s="101">
        <v>100622</v>
      </c>
      <c r="M118" s="43">
        <v>39072</v>
      </c>
      <c r="N118" s="102">
        <v>15560</v>
      </c>
      <c r="O118" s="84">
        <f t="shared" si="32"/>
        <v>51751.333333333336</v>
      </c>
      <c r="P118" s="84">
        <f t="shared" si="15"/>
        <v>6468.916666666667</v>
      </c>
    </row>
    <row r="119" spans="1:18" x14ac:dyDescent="0.35">
      <c r="A119" s="53"/>
      <c r="B119" s="46"/>
      <c r="C119" s="46"/>
      <c r="D119" s="54"/>
      <c r="E119" s="48"/>
      <c r="F119" s="49"/>
      <c r="H119" s="50"/>
      <c r="I119" s="51"/>
      <c r="J119" s="52"/>
      <c r="K119" s="97"/>
      <c r="L119" s="101"/>
      <c r="M119" s="43"/>
      <c r="N119" s="102"/>
      <c r="O119" s="84"/>
      <c r="P119" s="84" t="s">
        <v>23</v>
      </c>
    </row>
    <row r="120" spans="1:18" x14ac:dyDescent="0.35">
      <c r="A120" s="53">
        <v>11</v>
      </c>
      <c r="B120" s="45" t="s">
        <v>140</v>
      </c>
      <c r="C120" s="46"/>
      <c r="D120" s="47"/>
      <c r="E120" s="48"/>
      <c r="F120" s="49"/>
      <c r="H120" s="50"/>
      <c r="I120" s="51"/>
      <c r="J120" s="52"/>
      <c r="K120" s="97"/>
      <c r="L120" s="101"/>
      <c r="M120" s="43"/>
      <c r="N120" s="102"/>
      <c r="O120" s="84"/>
      <c r="P120" s="84" t="s">
        <v>23</v>
      </c>
    </row>
    <row r="121" spans="1:18" x14ac:dyDescent="0.35">
      <c r="A121" s="53"/>
      <c r="B121" s="46" t="s">
        <v>74</v>
      </c>
      <c r="C121" s="46" t="s">
        <v>29</v>
      </c>
      <c r="D121" s="54">
        <v>8</v>
      </c>
      <c r="E121" s="48">
        <v>42620</v>
      </c>
      <c r="F121" s="49">
        <f t="shared" ref="F121:F124" si="34">E121*D121</f>
        <v>340960</v>
      </c>
      <c r="H121" s="50" t="e" vm="1">
        <f>'[18]CPA Fact'!$I$7</f>
        <v>#VALUE!</v>
      </c>
      <c r="I121" s="51" t="e" vm="2">
        <f t="shared" si="18"/>
        <v>#VALUE!</v>
      </c>
      <c r="J121" s="52" t="e" vm="2">
        <f t="shared" si="19"/>
        <v>#VALUE!</v>
      </c>
      <c r="K121" s="97" t="e" vm="2">
        <f t="shared" si="29"/>
        <v>#VALUE!</v>
      </c>
      <c r="L121" s="101">
        <v>35005</v>
      </c>
      <c r="M121" s="43">
        <v>134443</v>
      </c>
      <c r="N121" s="102">
        <v>69260</v>
      </c>
      <c r="O121" s="84">
        <f t="shared" ref="O121:O124" si="35">SUM(L121:N121)/3</f>
        <v>79569.333333333328</v>
      </c>
      <c r="P121" s="84">
        <f t="shared" si="15"/>
        <v>9946.1666666666661</v>
      </c>
    </row>
    <row r="122" spans="1:18" x14ac:dyDescent="0.35">
      <c r="A122" s="53"/>
      <c r="B122" s="46" t="s">
        <v>75</v>
      </c>
      <c r="C122" s="46" t="s">
        <v>29</v>
      </c>
      <c r="D122" s="54">
        <v>8</v>
      </c>
      <c r="E122" s="48">
        <v>68192</v>
      </c>
      <c r="F122" s="49">
        <f t="shared" si="34"/>
        <v>545536</v>
      </c>
      <c r="H122" s="50" t="e" vm="1">
        <f>'[18]CPA Fact'!$I$7</f>
        <v>#VALUE!</v>
      </c>
      <c r="I122" s="51" t="e" vm="2">
        <f t="shared" si="18"/>
        <v>#VALUE!</v>
      </c>
      <c r="J122" s="52" t="e" vm="2">
        <f t="shared" si="19"/>
        <v>#VALUE!</v>
      </c>
      <c r="K122" s="97" t="e" vm="2">
        <f t="shared" si="29"/>
        <v>#VALUE!</v>
      </c>
      <c r="L122" s="101">
        <v>141584</v>
      </c>
      <c r="M122" s="43">
        <v>487062</v>
      </c>
      <c r="N122" s="102">
        <v>77856</v>
      </c>
      <c r="O122" s="84">
        <f t="shared" si="35"/>
        <v>235500.66666666666</v>
      </c>
      <c r="P122" s="84">
        <f t="shared" si="15"/>
        <v>29437.583333333332</v>
      </c>
    </row>
    <row r="123" spans="1:18" x14ac:dyDescent="0.35">
      <c r="A123" s="53"/>
      <c r="B123" s="46" t="s">
        <v>76</v>
      </c>
      <c r="C123" s="46" t="s">
        <v>29</v>
      </c>
      <c r="D123" s="54">
        <v>8</v>
      </c>
      <c r="E123" s="48">
        <v>226367</v>
      </c>
      <c r="F123" s="49">
        <f t="shared" si="34"/>
        <v>1810936</v>
      </c>
      <c r="H123" s="50" t="e" vm="1">
        <f>'[18]CPA Fact'!$I$7</f>
        <v>#VALUE!</v>
      </c>
      <c r="I123" s="51" t="e" vm="2">
        <f t="shared" si="18"/>
        <v>#VALUE!</v>
      </c>
      <c r="J123" s="52" t="e" vm="2">
        <f t="shared" si="19"/>
        <v>#VALUE!</v>
      </c>
      <c r="K123" s="97" t="e" vm="2">
        <f t="shared" si="29"/>
        <v>#VALUE!</v>
      </c>
      <c r="L123" s="101">
        <v>181119</v>
      </c>
      <c r="M123" s="43">
        <v>624343</v>
      </c>
      <c r="N123" s="102">
        <v>155440</v>
      </c>
      <c r="O123" s="84">
        <f t="shared" si="35"/>
        <v>320300.66666666669</v>
      </c>
      <c r="P123" s="84">
        <f t="shared" si="15"/>
        <v>40037.583333333336</v>
      </c>
    </row>
    <row r="124" spans="1:18" x14ac:dyDescent="0.35">
      <c r="A124" s="53"/>
      <c r="B124" s="46" t="s">
        <v>77</v>
      </c>
      <c r="C124" s="46" t="s">
        <v>29</v>
      </c>
      <c r="D124" s="54">
        <v>8</v>
      </c>
      <c r="E124" s="48">
        <v>282958.75</v>
      </c>
      <c r="F124" s="49">
        <f t="shared" si="34"/>
        <v>2263670</v>
      </c>
      <c r="H124" s="50" t="e" vm="1">
        <f>'[18]CPA Fact'!$I$7</f>
        <v>#VALUE!</v>
      </c>
      <c r="I124" s="51" t="e" vm="2">
        <f t="shared" si="18"/>
        <v>#VALUE!</v>
      </c>
      <c r="J124" s="52" t="e" vm="2">
        <f t="shared" si="19"/>
        <v>#VALUE!</v>
      </c>
      <c r="K124" s="97" t="e" vm="2">
        <f t="shared" si="29"/>
        <v>#VALUE!</v>
      </c>
      <c r="L124" s="101">
        <v>703157</v>
      </c>
      <c r="M124" s="43">
        <v>1403928</v>
      </c>
      <c r="N124" s="102">
        <v>358993</v>
      </c>
      <c r="O124" s="84">
        <f t="shared" si="35"/>
        <v>822026</v>
      </c>
      <c r="P124" s="84">
        <f t="shared" si="15"/>
        <v>102753.25</v>
      </c>
    </row>
    <row r="125" spans="1:18" x14ac:dyDescent="0.35">
      <c r="A125" s="53"/>
      <c r="B125" s="46"/>
      <c r="C125" s="46"/>
      <c r="D125" s="54"/>
      <c r="E125" s="48"/>
      <c r="F125" s="49"/>
      <c r="H125" s="50"/>
      <c r="I125" s="51"/>
      <c r="J125" s="52"/>
      <c r="K125" s="97"/>
      <c r="L125" s="101"/>
      <c r="M125" s="43"/>
      <c r="N125" s="102"/>
      <c r="O125" s="84"/>
      <c r="P125" s="84" t="s">
        <v>23</v>
      </c>
    </row>
    <row r="126" spans="1:18" x14ac:dyDescent="0.35">
      <c r="A126" s="53"/>
      <c r="B126" s="46" t="s">
        <v>141</v>
      </c>
      <c r="C126" s="46"/>
      <c r="D126" s="54"/>
      <c r="E126" s="48"/>
      <c r="F126" s="49"/>
      <c r="H126" s="50"/>
      <c r="I126" s="51"/>
      <c r="J126" s="52"/>
      <c r="K126" s="97"/>
      <c r="L126" s="101"/>
      <c r="M126" s="43"/>
      <c r="N126" s="102"/>
      <c r="O126" s="84"/>
      <c r="P126" s="84" t="s">
        <v>23</v>
      </c>
    </row>
    <row r="127" spans="1:18" x14ac:dyDescent="0.35">
      <c r="A127" s="53"/>
      <c r="B127" s="46" t="s">
        <v>78</v>
      </c>
      <c r="C127" s="46" t="s">
        <v>29</v>
      </c>
      <c r="D127" s="54">
        <v>3</v>
      </c>
      <c r="E127" s="48">
        <v>7294.826</v>
      </c>
      <c r="F127" s="49">
        <f t="shared" ref="F127:F133" si="36">E127*D127</f>
        <v>21884.477999999999</v>
      </c>
      <c r="H127" s="50" t="e" vm="1">
        <f>'[18]CPA Fact'!$I$7</f>
        <v>#VALUE!</v>
      </c>
      <c r="I127" s="51" t="e" vm="2">
        <f t="shared" si="18"/>
        <v>#VALUE!</v>
      </c>
      <c r="J127" s="52" t="e" vm="2">
        <f t="shared" si="19"/>
        <v>#VALUE!</v>
      </c>
      <c r="K127" s="97" t="e" vm="2">
        <f t="shared" si="29"/>
        <v>#VALUE!</v>
      </c>
      <c r="L127" s="101">
        <v>19257</v>
      </c>
      <c r="M127" s="43">
        <v>2806</v>
      </c>
      <c r="N127" s="102">
        <v>1887</v>
      </c>
      <c r="O127" s="84">
        <f t="shared" ref="O127:O128" si="37">SUM(L127:N127)/3</f>
        <v>7983.333333333333</v>
      </c>
      <c r="P127" s="84">
        <f t="shared" ref="P127:P139" si="38">O127/D127</f>
        <v>2661.1111111111109</v>
      </c>
    </row>
    <row r="128" spans="1:18" x14ac:dyDescent="0.35">
      <c r="A128" s="53"/>
      <c r="B128" s="46" t="s">
        <v>79</v>
      </c>
      <c r="C128" s="46" t="s">
        <v>29</v>
      </c>
      <c r="D128" s="54">
        <v>3</v>
      </c>
      <c r="E128" s="48">
        <v>7294.826</v>
      </c>
      <c r="F128" s="49">
        <f t="shared" si="36"/>
        <v>21884.477999999999</v>
      </c>
      <c r="H128" s="50" t="e" vm="1">
        <f>'[18]CPA Fact'!$I$7</f>
        <v>#VALUE!</v>
      </c>
      <c r="I128" s="51" t="e" vm="2">
        <f t="shared" si="18"/>
        <v>#VALUE!</v>
      </c>
      <c r="J128" s="52" t="e" vm="2">
        <f t="shared" si="19"/>
        <v>#VALUE!</v>
      </c>
      <c r="K128" s="97" t="e" vm="2">
        <f t="shared" si="29"/>
        <v>#VALUE!</v>
      </c>
      <c r="L128" s="101">
        <v>6600</v>
      </c>
      <c r="M128" s="43">
        <v>18354</v>
      </c>
      <c r="N128" s="102">
        <v>2961</v>
      </c>
      <c r="O128" s="84">
        <f t="shared" si="37"/>
        <v>9305</v>
      </c>
      <c r="P128" s="84">
        <f t="shared" si="38"/>
        <v>3101.6666666666665</v>
      </c>
      <c r="R128" t="s">
        <v>23</v>
      </c>
    </row>
    <row r="129" spans="1:16" x14ac:dyDescent="0.35">
      <c r="A129" s="53"/>
      <c r="B129" s="46"/>
      <c r="C129" s="46"/>
      <c r="D129" s="54"/>
      <c r="E129" s="48"/>
      <c r="F129" s="49"/>
      <c r="H129" s="50"/>
      <c r="I129" s="51"/>
      <c r="J129" s="52"/>
      <c r="K129" s="97"/>
      <c r="L129" s="101"/>
      <c r="M129" s="43"/>
      <c r="N129" s="102"/>
      <c r="O129" s="84"/>
      <c r="P129" s="84" t="s">
        <v>23</v>
      </c>
    </row>
    <row r="130" spans="1:16" x14ac:dyDescent="0.35">
      <c r="A130" s="53">
        <v>12</v>
      </c>
      <c r="B130" s="45" t="s">
        <v>142</v>
      </c>
      <c r="C130" s="46"/>
      <c r="D130" s="57"/>
      <c r="E130" s="58"/>
      <c r="F130" s="59"/>
      <c r="H130" s="50"/>
      <c r="I130" s="51"/>
      <c r="J130" s="52"/>
      <c r="K130" s="97"/>
      <c r="L130" s="101"/>
      <c r="M130" s="43"/>
      <c r="N130" s="102"/>
      <c r="O130" s="84"/>
      <c r="P130" s="84" t="s">
        <v>23</v>
      </c>
    </row>
    <row r="131" spans="1:16" x14ac:dyDescent="0.35">
      <c r="A131" s="56"/>
      <c r="B131" s="46" t="s">
        <v>143</v>
      </c>
      <c r="C131" s="46" t="s">
        <v>29</v>
      </c>
      <c r="D131" s="57">
        <v>2</v>
      </c>
      <c r="E131" s="58">
        <v>6500</v>
      </c>
      <c r="F131" s="59">
        <f t="shared" si="36"/>
        <v>13000</v>
      </c>
      <c r="H131" s="50" t="e" vm="1">
        <f>'[18]CPA Fact'!$I$7</f>
        <v>#VALUE!</v>
      </c>
      <c r="I131" s="51" t="e" vm="2">
        <f t="shared" si="18"/>
        <v>#VALUE!</v>
      </c>
      <c r="J131" s="52" t="e" vm="2">
        <f t="shared" si="19"/>
        <v>#VALUE!</v>
      </c>
      <c r="K131" s="97" t="e" vm="2">
        <f t="shared" si="29"/>
        <v>#VALUE!</v>
      </c>
      <c r="L131" s="101">
        <v>6457565</v>
      </c>
      <c r="M131" s="43">
        <v>444000</v>
      </c>
      <c r="N131" s="102">
        <v>0</v>
      </c>
      <c r="O131" s="84">
        <f t="shared" ref="O131" si="39">SUM(L131:N131)/3</f>
        <v>2300521.6666666665</v>
      </c>
      <c r="P131" s="84">
        <f t="shared" si="38"/>
        <v>1150260.8333333333</v>
      </c>
    </row>
    <row r="132" spans="1:16" x14ac:dyDescent="0.35">
      <c r="A132" s="53"/>
      <c r="B132" s="46"/>
      <c r="C132" s="46"/>
      <c r="D132" s="57"/>
      <c r="E132" s="58"/>
      <c r="F132" s="59"/>
      <c r="H132" s="50"/>
      <c r="I132" s="51"/>
      <c r="J132" s="52"/>
      <c r="K132" s="97"/>
      <c r="L132" s="101"/>
      <c r="M132" s="43"/>
      <c r="N132" s="102"/>
      <c r="O132" s="84"/>
      <c r="P132" s="84" t="s">
        <v>23</v>
      </c>
    </row>
    <row r="133" spans="1:16" x14ac:dyDescent="0.35">
      <c r="A133" s="53">
        <v>13</v>
      </c>
      <c r="B133" s="45" t="s">
        <v>22</v>
      </c>
      <c r="C133" s="46" t="s">
        <v>24</v>
      </c>
      <c r="D133" s="54">
        <v>2620</v>
      </c>
      <c r="E133" s="48">
        <v>695.60666666666668</v>
      </c>
      <c r="F133" s="49">
        <f t="shared" si="36"/>
        <v>1822489.4666666668</v>
      </c>
      <c r="H133" s="50" t="e" vm="1">
        <f>'[18]CPA Fact'!$I$7</f>
        <v>#VALUE!</v>
      </c>
      <c r="I133" s="51" t="e" vm="2">
        <f t="shared" si="18"/>
        <v>#VALUE!</v>
      </c>
      <c r="J133" s="52" t="e" vm="2">
        <f t="shared" si="19"/>
        <v>#VALUE!</v>
      </c>
      <c r="K133" s="97" t="e" vm="2">
        <f t="shared" si="29"/>
        <v>#VALUE!</v>
      </c>
      <c r="L133" s="101">
        <v>1553178</v>
      </c>
      <c r="M133" s="43">
        <v>11422459</v>
      </c>
      <c r="N133" s="102">
        <v>1011320</v>
      </c>
      <c r="O133" s="84">
        <f t="shared" ref="O133" si="40">SUM(L133:N133)/3</f>
        <v>4662319</v>
      </c>
      <c r="P133" s="84">
        <f t="shared" si="38"/>
        <v>1779.51106870229</v>
      </c>
    </row>
    <row r="134" spans="1:16" x14ac:dyDescent="0.35">
      <c r="A134" s="53"/>
      <c r="B134" s="45"/>
      <c r="C134" s="46"/>
      <c r="D134" s="54"/>
      <c r="E134" s="48"/>
      <c r="F134" s="49"/>
      <c r="H134" s="50"/>
      <c r="I134" s="51"/>
      <c r="J134" s="52"/>
      <c r="K134" s="97"/>
      <c r="L134" s="101"/>
      <c r="M134" s="43"/>
      <c r="N134" s="102"/>
      <c r="O134" s="84"/>
      <c r="P134" s="84" t="s">
        <v>23</v>
      </c>
    </row>
    <row r="135" spans="1:16" x14ac:dyDescent="0.35">
      <c r="A135" s="53">
        <v>14</v>
      </c>
      <c r="B135" s="45" t="s">
        <v>80</v>
      </c>
      <c r="C135" s="46"/>
      <c r="D135" s="54"/>
      <c r="E135" s="48"/>
      <c r="F135" s="49"/>
      <c r="H135" s="50"/>
      <c r="I135" s="51"/>
      <c r="J135" s="52"/>
      <c r="K135" s="97"/>
      <c r="L135" s="101"/>
      <c r="M135" s="43"/>
      <c r="N135" s="102"/>
      <c r="O135" s="84"/>
      <c r="P135" s="84" t="s">
        <v>23</v>
      </c>
    </row>
    <row r="136" spans="1:16" ht="29" x14ac:dyDescent="0.35">
      <c r="A136" s="53"/>
      <c r="B136" s="62" t="s">
        <v>144</v>
      </c>
      <c r="C136" s="46" t="s">
        <v>83</v>
      </c>
      <c r="D136" s="54">
        <v>1</v>
      </c>
      <c r="E136" s="48">
        <v>136000</v>
      </c>
      <c r="F136" s="49">
        <f t="shared" ref="F136" si="41">E136*D136</f>
        <v>136000</v>
      </c>
      <c r="H136" s="50" t="e" vm="1">
        <f>'[18]CPA Fact'!$I$7</f>
        <v>#VALUE!</v>
      </c>
      <c r="I136" s="51" t="e" vm="2">
        <f t="shared" si="18"/>
        <v>#VALUE!</v>
      </c>
      <c r="J136" s="52" t="e" vm="2">
        <f t="shared" si="19"/>
        <v>#VALUE!</v>
      </c>
      <c r="K136" s="97" t="e" vm="2">
        <f t="shared" si="29"/>
        <v>#VALUE!</v>
      </c>
      <c r="L136" s="101">
        <v>8625000</v>
      </c>
      <c r="M136" s="43">
        <v>908655</v>
      </c>
      <c r="N136" s="102">
        <v>8854923</v>
      </c>
      <c r="O136" s="84">
        <f t="shared" ref="O136" si="42">SUM(L136:N136)/3</f>
        <v>6129526</v>
      </c>
      <c r="P136" s="84">
        <f t="shared" si="38"/>
        <v>6129526</v>
      </c>
    </row>
    <row r="137" spans="1:16" x14ac:dyDescent="0.35">
      <c r="A137" s="53"/>
      <c r="B137" s="46"/>
      <c r="C137" s="46"/>
      <c r="D137" s="47"/>
      <c r="E137" s="48"/>
      <c r="F137" s="49"/>
      <c r="H137" s="50"/>
      <c r="I137" s="51"/>
      <c r="J137" s="52"/>
      <c r="K137" s="97"/>
      <c r="L137" s="101"/>
      <c r="M137" s="43"/>
      <c r="N137" s="102"/>
      <c r="O137" s="84"/>
      <c r="P137" s="84" t="s">
        <v>23</v>
      </c>
    </row>
    <row r="138" spans="1:16" x14ac:dyDescent="0.35">
      <c r="A138" s="53">
        <v>15</v>
      </c>
      <c r="B138" s="45" t="s">
        <v>81</v>
      </c>
      <c r="C138" s="46"/>
      <c r="D138" s="47"/>
      <c r="E138" s="48"/>
      <c r="F138" s="49"/>
      <c r="H138" s="50"/>
      <c r="I138" s="51"/>
      <c r="J138" s="52"/>
      <c r="K138" s="97"/>
      <c r="L138" s="101"/>
      <c r="M138" s="43"/>
      <c r="N138" s="102"/>
      <c r="O138" s="84"/>
      <c r="P138" s="84" t="s">
        <v>23</v>
      </c>
    </row>
    <row r="139" spans="1:16" x14ac:dyDescent="0.35">
      <c r="A139" s="53"/>
      <c r="B139" s="46" t="s">
        <v>82</v>
      </c>
      <c r="C139" s="46" t="s">
        <v>83</v>
      </c>
      <c r="D139" s="54">
        <v>1</v>
      </c>
      <c r="E139" s="48">
        <v>54000</v>
      </c>
      <c r="F139" s="49">
        <f t="shared" ref="F139" si="43">E139*D139</f>
        <v>54000</v>
      </c>
      <c r="H139" s="50" t="e" vm="1">
        <f>'[18]CPA Fact'!$I$7</f>
        <v>#VALUE!</v>
      </c>
      <c r="I139" s="51" t="e" vm="2">
        <f t="shared" si="18"/>
        <v>#VALUE!</v>
      </c>
      <c r="J139" s="52" t="e" vm="2">
        <f t="shared" si="19"/>
        <v>#VALUE!</v>
      </c>
      <c r="K139" s="97" t="e" vm="2">
        <f t="shared" si="29"/>
        <v>#VALUE!</v>
      </c>
      <c r="L139" s="101">
        <v>1104825</v>
      </c>
      <c r="M139" s="43">
        <v>334101</v>
      </c>
      <c r="N139" s="102">
        <v>543890</v>
      </c>
      <c r="O139" s="84">
        <f t="shared" ref="O139" si="44">SUM(L139:N139)/3</f>
        <v>660938.66666666663</v>
      </c>
      <c r="P139" s="84">
        <f t="shared" si="38"/>
        <v>660938.66666666663</v>
      </c>
    </row>
    <row r="140" spans="1:16" x14ac:dyDescent="0.35">
      <c r="A140" s="63"/>
      <c r="B140" s="64"/>
      <c r="C140" s="64"/>
      <c r="D140" s="65"/>
      <c r="E140" s="66"/>
      <c r="F140" s="67"/>
      <c r="H140" s="68"/>
      <c r="I140" s="69"/>
      <c r="J140" s="70"/>
      <c r="K140" s="98"/>
      <c r="L140" s="101"/>
      <c r="M140" s="43"/>
      <c r="N140" s="102"/>
      <c r="O140" s="84"/>
      <c r="P140" s="83"/>
    </row>
    <row r="141" spans="1:16" ht="15" thickBot="1" x14ac:dyDescent="0.4">
      <c r="A141" s="63">
        <v>16</v>
      </c>
      <c r="B141" s="64" t="s">
        <v>145</v>
      </c>
      <c r="C141" s="64"/>
      <c r="D141" s="65"/>
      <c r="E141" s="66"/>
      <c r="F141" s="67"/>
      <c r="H141" s="68"/>
      <c r="I141" s="69"/>
      <c r="J141" s="70"/>
      <c r="K141" s="98"/>
      <c r="L141" s="101"/>
      <c r="M141" s="43">
        <v>4628407</v>
      </c>
      <c r="N141" s="102"/>
      <c r="O141" s="84"/>
      <c r="P141" s="83"/>
    </row>
    <row r="142" spans="1:16" ht="15" thickBot="1" x14ac:dyDescent="0.4">
      <c r="A142" s="71"/>
      <c r="B142" s="72" t="s">
        <v>146</v>
      </c>
      <c r="C142" s="73"/>
      <c r="D142" s="74"/>
      <c r="E142" s="75"/>
      <c r="F142" s="76">
        <f>SUM(F2:F139)</f>
        <v>16892179.274750322</v>
      </c>
      <c r="H142" s="77"/>
      <c r="I142" s="78"/>
      <c r="J142" s="78"/>
      <c r="K142" s="79" t="e" vm="2">
        <f>SUM(K4:K141)</f>
        <v>#VALUE!</v>
      </c>
      <c r="L142" s="103">
        <f>SUM(L4:L141)</f>
        <v>56116059.100000001</v>
      </c>
      <c r="M142" s="104">
        <f>SUM(M4:M141)</f>
        <v>51808015</v>
      </c>
      <c r="N142" s="105">
        <f>SUM(N4:N141)</f>
        <v>32727107</v>
      </c>
      <c r="O142" s="85">
        <f>SUM(O4:O141)</f>
        <v>45340924.700000003</v>
      </c>
      <c r="P142" s="86"/>
    </row>
  </sheetData>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9CBF1-B79B-4A88-B74B-30D65E54D4C9}">
  <dimension ref="A13:I27"/>
  <sheetViews>
    <sheetView view="pageBreakPreview" zoomScale="60" zoomScaleNormal="100" workbookViewId="0">
      <selection activeCell="U13" sqref="U13"/>
    </sheetView>
  </sheetViews>
  <sheetFormatPr defaultColWidth="9.1796875" defaultRowHeight="14.5" x14ac:dyDescent="0.35"/>
  <cols>
    <col min="1" max="16384" width="9.1796875" style="167"/>
  </cols>
  <sheetData>
    <row r="13" spans="1:9" x14ac:dyDescent="0.35">
      <c r="A13" s="263" t="s">
        <v>208</v>
      </c>
      <c r="B13" s="263"/>
      <c r="C13" s="263"/>
      <c r="D13" s="263"/>
      <c r="E13" s="263"/>
      <c r="F13" s="263"/>
      <c r="G13" s="263"/>
      <c r="H13" s="263"/>
      <c r="I13" s="263"/>
    </row>
    <row r="14" spans="1:9" x14ac:dyDescent="0.35">
      <c r="A14" s="263"/>
      <c r="B14" s="263"/>
      <c r="C14" s="263"/>
      <c r="D14" s="263"/>
      <c r="E14" s="263"/>
      <c r="F14" s="263"/>
      <c r="G14" s="263"/>
      <c r="H14" s="263"/>
      <c r="I14" s="263"/>
    </row>
    <row r="15" spans="1:9" x14ac:dyDescent="0.35">
      <c r="A15" s="263"/>
      <c r="B15" s="263"/>
      <c r="C15" s="263"/>
      <c r="D15" s="263"/>
      <c r="E15" s="263"/>
      <c r="F15" s="263"/>
      <c r="G15" s="263"/>
      <c r="H15" s="263"/>
      <c r="I15" s="263"/>
    </row>
    <row r="16" spans="1:9" x14ac:dyDescent="0.35">
      <c r="A16" s="263"/>
      <c r="B16" s="263"/>
      <c r="C16" s="263"/>
      <c r="D16" s="263"/>
      <c r="E16" s="263"/>
      <c r="F16" s="263"/>
      <c r="G16" s="263"/>
      <c r="H16" s="263"/>
      <c r="I16" s="263"/>
    </row>
    <row r="17" spans="1:9" x14ac:dyDescent="0.35">
      <c r="A17" s="263"/>
      <c r="B17" s="263"/>
      <c r="C17" s="263"/>
      <c r="D17" s="263"/>
      <c r="E17" s="263"/>
      <c r="F17" s="263"/>
      <c r="G17" s="263"/>
      <c r="H17" s="263"/>
      <c r="I17" s="263"/>
    </row>
    <row r="18" spans="1:9" x14ac:dyDescent="0.35">
      <c r="A18" s="263"/>
      <c r="B18" s="263"/>
      <c r="C18" s="263"/>
      <c r="D18" s="263"/>
      <c r="E18" s="263"/>
      <c r="F18" s="263"/>
      <c r="G18" s="263"/>
      <c r="H18" s="263"/>
      <c r="I18" s="263"/>
    </row>
    <row r="19" spans="1:9" x14ac:dyDescent="0.35">
      <c r="A19" s="263"/>
      <c r="B19" s="263"/>
      <c r="C19" s="263"/>
      <c r="D19" s="263"/>
      <c r="E19" s="263"/>
      <c r="F19" s="263"/>
      <c r="G19" s="263"/>
      <c r="H19" s="263"/>
      <c r="I19" s="263"/>
    </row>
    <row r="20" spans="1:9" x14ac:dyDescent="0.35">
      <c r="A20" s="263"/>
      <c r="B20" s="263"/>
      <c r="C20" s="263"/>
      <c r="D20" s="263"/>
      <c r="E20" s="263"/>
      <c r="F20" s="263"/>
      <c r="G20" s="263"/>
      <c r="H20" s="263"/>
      <c r="I20" s="263"/>
    </row>
    <row r="21" spans="1:9" x14ac:dyDescent="0.35">
      <c r="A21" s="263"/>
      <c r="B21" s="263"/>
      <c r="C21" s="263"/>
      <c r="D21" s="263"/>
      <c r="E21" s="263"/>
      <c r="F21" s="263"/>
      <c r="G21" s="263"/>
      <c r="H21" s="263"/>
      <c r="I21" s="263"/>
    </row>
    <row r="22" spans="1:9" x14ac:dyDescent="0.35">
      <c r="A22" s="263"/>
      <c r="B22" s="263"/>
      <c r="C22" s="263"/>
      <c r="D22" s="263"/>
      <c r="E22" s="263"/>
      <c r="F22" s="263"/>
      <c r="G22" s="263"/>
      <c r="H22" s="263"/>
      <c r="I22" s="263"/>
    </row>
    <row r="23" spans="1:9" x14ac:dyDescent="0.35">
      <c r="A23" s="263"/>
      <c r="B23" s="263"/>
      <c r="C23" s="263"/>
      <c r="D23" s="263"/>
      <c r="E23" s="263"/>
      <c r="F23" s="263"/>
      <c r="G23" s="263"/>
      <c r="H23" s="263"/>
      <c r="I23" s="263"/>
    </row>
    <row r="24" spans="1:9" x14ac:dyDescent="0.35">
      <c r="A24" s="263"/>
      <c r="B24" s="263"/>
      <c r="C24" s="263"/>
      <c r="D24" s="263"/>
      <c r="E24" s="263"/>
      <c r="F24" s="263"/>
      <c r="G24" s="263"/>
      <c r="H24" s="263"/>
      <c r="I24" s="263"/>
    </row>
    <row r="25" spans="1:9" x14ac:dyDescent="0.35">
      <c r="A25" s="263"/>
      <c r="B25" s="263"/>
      <c r="C25" s="263"/>
      <c r="D25" s="263"/>
      <c r="E25" s="263"/>
      <c r="F25" s="263"/>
      <c r="G25" s="263"/>
      <c r="H25" s="263"/>
      <c r="I25" s="263"/>
    </row>
    <row r="26" spans="1:9" x14ac:dyDescent="0.35">
      <c r="A26" s="263"/>
      <c r="B26" s="263"/>
      <c r="C26" s="263"/>
      <c r="D26" s="263"/>
      <c r="E26" s="263"/>
      <c r="F26" s="263"/>
      <c r="G26" s="263"/>
      <c r="H26" s="263"/>
      <c r="I26" s="263"/>
    </row>
    <row r="27" spans="1:9" x14ac:dyDescent="0.35">
      <c r="A27" s="263"/>
      <c r="B27" s="263"/>
      <c r="C27" s="263"/>
      <c r="D27" s="263"/>
      <c r="E27" s="263"/>
      <c r="F27" s="263"/>
      <c r="G27" s="263"/>
      <c r="H27" s="263"/>
      <c r="I27" s="263"/>
    </row>
  </sheetData>
  <mergeCells count="1">
    <mergeCell ref="A13:I2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2D22-8D5F-4219-8D56-CE9D56774D56}">
  <dimension ref="A1:S21"/>
  <sheetViews>
    <sheetView view="pageBreakPreview" zoomScale="60" zoomScaleNormal="100" workbookViewId="0">
      <selection activeCell="D14" sqref="D14"/>
    </sheetView>
  </sheetViews>
  <sheetFormatPr defaultColWidth="9.1796875" defaultRowHeight="14.5" x14ac:dyDescent="0.35"/>
  <cols>
    <col min="1" max="7" width="9.1796875" style="167"/>
    <col min="8" max="8" width="4" style="167" customWidth="1"/>
    <col min="9" max="9" width="14.7265625" style="167" customWidth="1"/>
    <col min="10" max="16384" width="9.1796875" style="167"/>
  </cols>
  <sheetData>
    <row r="1" spans="1:19" s="168" customFormat="1" ht="49.5" customHeight="1" x14ac:dyDescent="0.35">
      <c r="A1" s="264" t="str">
        <f>Cover!B13</f>
        <v xml:space="preserve"> THE INSTALLATION OF ASH WATER RETURN DAM PIPELINE (PIPELINE 2) FOR A PERIOD OF 12- MONTHS AT CAMDEN POWER STATION  - BILLS OF QUANTITIES </v>
      </c>
      <c r="B1" s="264"/>
      <c r="C1" s="264"/>
      <c r="D1" s="264"/>
      <c r="E1" s="264"/>
      <c r="F1" s="264"/>
      <c r="G1" s="264"/>
      <c r="H1" s="264"/>
      <c r="I1" s="264"/>
    </row>
    <row r="2" spans="1:19" ht="29.25" customHeight="1" x14ac:dyDescent="0.35">
      <c r="A2" s="169"/>
      <c r="B2" s="169"/>
      <c r="C2" s="169"/>
      <c r="D2" s="169"/>
      <c r="E2" s="169"/>
      <c r="F2" s="169"/>
      <c r="G2" s="169"/>
      <c r="H2" s="169"/>
      <c r="I2" s="169"/>
    </row>
    <row r="3" spans="1:19" ht="18" x14ac:dyDescent="0.4">
      <c r="A3" s="265" t="s">
        <v>208</v>
      </c>
      <c r="B3" s="265"/>
      <c r="C3" s="265"/>
      <c r="D3" s="265"/>
      <c r="E3" s="265"/>
      <c r="F3" s="265"/>
      <c r="G3" s="265"/>
      <c r="H3" s="265"/>
      <c r="I3" s="265"/>
    </row>
    <row r="4" spans="1:19" ht="26" x14ac:dyDescent="0.6">
      <c r="A4" s="170"/>
      <c r="B4" s="170"/>
      <c r="C4" s="170"/>
      <c r="D4" s="170"/>
      <c r="E4" s="170"/>
      <c r="F4" s="170"/>
      <c r="G4" s="170"/>
      <c r="H4" s="170"/>
      <c r="I4" s="170"/>
    </row>
    <row r="5" spans="1:19" ht="26" x14ac:dyDescent="0.6">
      <c r="A5" s="170"/>
      <c r="B5" s="171" t="s">
        <v>210</v>
      </c>
      <c r="C5" s="170"/>
      <c r="D5" s="170"/>
      <c r="E5" s="170"/>
      <c r="F5" s="170"/>
      <c r="G5" s="170"/>
      <c r="H5" s="170"/>
      <c r="I5" s="170"/>
    </row>
    <row r="6" spans="1:19" ht="26" x14ac:dyDescent="0.6">
      <c r="A6" s="170"/>
      <c r="B6" s="172"/>
      <c r="C6" s="170"/>
      <c r="D6" s="170"/>
      <c r="E6" s="170"/>
      <c r="F6" s="170"/>
      <c r="G6" s="170"/>
      <c r="H6" s="170"/>
      <c r="I6" s="170"/>
    </row>
    <row r="7" spans="1:19" ht="26" x14ac:dyDescent="0.6">
      <c r="A7" s="170"/>
      <c r="B7" s="173" t="s">
        <v>211</v>
      </c>
      <c r="C7" s="170"/>
      <c r="D7" s="174"/>
      <c r="E7" s="170"/>
      <c r="F7" s="170"/>
      <c r="G7" s="170"/>
      <c r="H7" s="174"/>
      <c r="I7" s="174"/>
    </row>
    <row r="8" spans="1:19" ht="26" x14ac:dyDescent="0.6">
      <c r="A8" s="170"/>
      <c r="B8" s="170"/>
      <c r="C8" s="170"/>
      <c r="D8" s="170"/>
      <c r="E8" s="170"/>
      <c r="F8" s="170"/>
      <c r="G8" s="170"/>
      <c r="H8" s="175"/>
      <c r="I8" s="175"/>
    </row>
    <row r="9" spans="1:19" ht="26" x14ac:dyDescent="0.6">
      <c r="A9" s="170"/>
      <c r="B9" s="171" t="s">
        <v>212</v>
      </c>
      <c r="C9" s="170"/>
      <c r="D9" s="170"/>
      <c r="E9" s="170"/>
      <c r="F9" s="170"/>
      <c r="G9" s="170"/>
      <c r="H9" s="175"/>
      <c r="I9" s="175"/>
    </row>
    <row r="10" spans="1:19" ht="26" x14ac:dyDescent="0.6">
      <c r="A10" s="170"/>
      <c r="B10" s="170"/>
      <c r="C10" s="170"/>
      <c r="D10" s="170"/>
      <c r="E10" s="170"/>
      <c r="F10" s="170"/>
      <c r="G10" s="170"/>
      <c r="H10" s="175"/>
      <c r="I10" s="175"/>
      <c r="S10" s="176"/>
    </row>
    <row r="11" spans="1:19" ht="26" x14ac:dyDescent="0.6">
      <c r="A11" s="170"/>
      <c r="B11" s="173" t="s">
        <v>213</v>
      </c>
      <c r="C11" s="174"/>
      <c r="D11" s="173" t="s">
        <v>214</v>
      </c>
      <c r="E11" s="170"/>
      <c r="F11" s="170"/>
      <c r="G11" s="170"/>
      <c r="H11" s="177"/>
      <c r="I11" s="177"/>
    </row>
    <row r="12" spans="1:19" ht="26" x14ac:dyDescent="0.6">
      <c r="A12" s="170"/>
      <c r="B12" s="173"/>
      <c r="C12" s="174"/>
      <c r="D12" s="173"/>
      <c r="E12" s="170"/>
      <c r="F12" s="170"/>
      <c r="G12" s="170"/>
      <c r="H12" s="177"/>
      <c r="I12" s="177"/>
    </row>
    <row r="13" spans="1:19" ht="26" x14ac:dyDescent="0.6">
      <c r="A13" s="170"/>
      <c r="B13" s="173" t="s">
        <v>215</v>
      </c>
      <c r="C13" s="174"/>
      <c r="D13" s="173" t="s">
        <v>292</v>
      </c>
      <c r="E13" s="170"/>
      <c r="F13" s="170"/>
      <c r="G13" s="170"/>
      <c r="H13" s="177"/>
      <c r="I13" s="177"/>
    </row>
    <row r="14" spans="1:19" ht="26" x14ac:dyDescent="0.6">
      <c r="A14" s="170"/>
      <c r="B14" s="174"/>
      <c r="C14" s="174"/>
      <c r="D14" s="170"/>
      <c r="E14" s="170"/>
      <c r="F14" s="170"/>
      <c r="G14" s="170"/>
      <c r="H14" s="175"/>
      <c r="I14" s="175"/>
    </row>
    <row r="15" spans="1:19" ht="26" x14ac:dyDescent="0.6">
      <c r="A15" s="170"/>
      <c r="B15" s="174"/>
      <c r="C15" s="174"/>
      <c r="D15" s="170"/>
      <c r="E15" s="170"/>
      <c r="F15" s="170"/>
      <c r="G15" s="170"/>
      <c r="H15" s="175"/>
      <c r="I15" s="175"/>
    </row>
    <row r="16" spans="1:19" ht="26" x14ac:dyDescent="0.6">
      <c r="A16" s="170"/>
      <c r="B16" s="173" t="s">
        <v>216</v>
      </c>
      <c r="C16" s="170"/>
      <c r="D16" s="170"/>
      <c r="E16" s="170"/>
      <c r="F16" s="170"/>
      <c r="G16" s="170"/>
      <c r="H16" s="170"/>
      <c r="I16" s="177" t="s">
        <v>23</v>
      </c>
    </row>
    <row r="17" spans="1:9" ht="26" x14ac:dyDescent="0.6">
      <c r="A17" s="170"/>
      <c r="B17" s="170"/>
      <c r="C17" s="170"/>
      <c r="D17" s="170"/>
      <c r="E17" s="170"/>
      <c r="F17" s="170"/>
      <c r="G17" s="170"/>
      <c r="H17" s="170"/>
      <c r="I17" s="170"/>
    </row>
    <row r="18" spans="1:9" ht="26" x14ac:dyDescent="0.6">
      <c r="A18" s="170"/>
      <c r="B18" s="170"/>
      <c r="C18" s="170"/>
      <c r="D18" s="170"/>
      <c r="E18" s="170"/>
      <c r="F18" s="170"/>
      <c r="G18" s="170"/>
      <c r="H18" s="170"/>
      <c r="I18" s="170"/>
    </row>
    <row r="19" spans="1:9" ht="26" x14ac:dyDescent="0.6">
      <c r="A19" s="170"/>
      <c r="B19" s="170"/>
      <c r="C19" s="170"/>
      <c r="D19" s="170"/>
      <c r="E19" s="170"/>
      <c r="F19" s="170"/>
      <c r="G19" s="170"/>
      <c r="H19" s="170"/>
      <c r="I19" s="170"/>
    </row>
    <row r="20" spans="1:9" ht="26" x14ac:dyDescent="0.6">
      <c r="A20" s="170"/>
      <c r="B20" s="170"/>
      <c r="C20" s="170"/>
      <c r="D20" s="170"/>
      <c r="E20" s="170"/>
      <c r="F20" s="170"/>
      <c r="G20" s="170"/>
      <c r="H20" s="170"/>
      <c r="I20" s="170"/>
    </row>
    <row r="21" spans="1:9" ht="26" x14ac:dyDescent="0.6">
      <c r="A21" s="170"/>
      <c r="B21" s="170"/>
      <c r="C21" s="170"/>
      <c r="D21" s="170"/>
      <c r="E21" s="170"/>
      <c r="F21" s="170"/>
      <c r="G21" s="170"/>
      <c r="H21" s="170"/>
      <c r="I21" s="170"/>
    </row>
  </sheetData>
  <mergeCells count="2">
    <mergeCell ref="A1:I1"/>
    <mergeCell ref="A3:I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85E4-835B-4AC5-9D02-E24B04F180F9}">
  <dimension ref="A12:I26"/>
  <sheetViews>
    <sheetView view="pageBreakPreview" zoomScale="60" zoomScaleNormal="100" workbookViewId="0">
      <selection activeCell="D33" sqref="D33"/>
    </sheetView>
  </sheetViews>
  <sheetFormatPr defaultColWidth="9.1796875" defaultRowHeight="14.5" x14ac:dyDescent="0.35"/>
  <cols>
    <col min="1" max="16384" width="9.1796875" style="167"/>
  </cols>
  <sheetData>
    <row r="12" spans="1:9" x14ac:dyDescent="0.35">
      <c r="A12" s="263" t="s">
        <v>217</v>
      </c>
      <c r="B12" s="263"/>
      <c r="C12" s="263"/>
      <c r="D12" s="263"/>
      <c r="E12" s="263"/>
      <c r="F12" s="263"/>
      <c r="G12" s="263"/>
      <c r="H12" s="263"/>
      <c r="I12" s="263"/>
    </row>
    <row r="13" spans="1:9" x14ac:dyDescent="0.35">
      <c r="A13" s="263"/>
      <c r="B13" s="263"/>
      <c r="C13" s="263"/>
      <c r="D13" s="263"/>
      <c r="E13" s="263"/>
      <c r="F13" s="263"/>
      <c r="G13" s="263"/>
      <c r="H13" s="263"/>
      <c r="I13" s="263"/>
    </row>
    <row r="14" spans="1:9" x14ac:dyDescent="0.35">
      <c r="A14" s="263"/>
      <c r="B14" s="263"/>
      <c r="C14" s="263"/>
      <c r="D14" s="263"/>
      <c r="E14" s="263"/>
      <c r="F14" s="263"/>
      <c r="G14" s="263"/>
      <c r="H14" s="263"/>
      <c r="I14" s="263"/>
    </row>
    <row r="15" spans="1:9" x14ac:dyDescent="0.35">
      <c r="A15" s="263"/>
      <c r="B15" s="263"/>
      <c r="C15" s="263"/>
      <c r="D15" s="263"/>
      <c r="E15" s="263"/>
      <c r="F15" s="263"/>
      <c r="G15" s="263"/>
      <c r="H15" s="263"/>
      <c r="I15" s="263"/>
    </row>
    <row r="16" spans="1:9" x14ac:dyDescent="0.35">
      <c r="A16" s="263"/>
      <c r="B16" s="263"/>
      <c r="C16" s="263"/>
      <c r="D16" s="263"/>
      <c r="E16" s="263"/>
      <c r="F16" s="263"/>
      <c r="G16" s="263"/>
      <c r="H16" s="263"/>
      <c r="I16" s="263"/>
    </row>
    <row r="17" spans="1:9" x14ac:dyDescent="0.35">
      <c r="A17" s="263"/>
      <c r="B17" s="263"/>
      <c r="C17" s="263"/>
      <c r="D17" s="263"/>
      <c r="E17" s="263"/>
      <c r="F17" s="263"/>
      <c r="G17" s="263"/>
      <c r="H17" s="263"/>
      <c r="I17" s="263"/>
    </row>
    <row r="18" spans="1:9" x14ac:dyDescent="0.35">
      <c r="A18" s="263"/>
      <c r="B18" s="263"/>
      <c r="C18" s="263"/>
      <c r="D18" s="263"/>
      <c r="E18" s="263"/>
      <c r="F18" s="263"/>
      <c r="G18" s="263"/>
      <c r="H18" s="263"/>
      <c r="I18" s="263"/>
    </row>
    <row r="19" spans="1:9" x14ac:dyDescent="0.35">
      <c r="A19" s="263"/>
      <c r="B19" s="263"/>
      <c r="C19" s="263"/>
      <c r="D19" s="263"/>
      <c r="E19" s="263"/>
      <c r="F19" s="263"/>
      <c r="G19" s="263"/>
      <c r="H19" s="263"/>
      <c r="I19" s="263"/>
    </row>
    <row r="20" spans="1:9" x14ac:dyDescent="0.35">
      <c r="A20" s="263"/>
      <c r="B20" s="263"/>
      <c r="C20" s="263"/>
      <c r="D20" s="263"/>
      <c r="E20" s="263"/>
      <c r="F20" s="263"/>
      <c r="G20" s="263"/>
      <c r="H20" s="263"/>
      <c r="I20" s="263"/>
    </row>
    <row r="21" spans="1:9" x14ac:dyDescent="0.35">
      <c r="A21" s="263"/>
      <c r="B21" s="263"/>
      <c r="C21" s="263"/>
      <c r="D21" s="263"/>
      <c r="E21" s="263"/>
      <c r="F21" s="263"/>
      <c r="G21" s="263"/>
      <c r="H21" s="263"/>
      <c r="I21" s="263"/>
    </row>
    <row r="22" spans="1:9" x14ac:dyDescent="0.35">
      <c r="A22" s="263"/>
      <c r="B22" s="263"/>
      <c r="C22" s="263"/>
      <c r="D22" s="263"/>
      <c r="E22" s="263"/>
      <c r="F22" s="263"/>
      <c r="G22" s="263"/>
      <c r="H22" s="263"/>
      <c r="I22" s="263"/>
    </row>
    <row r="23" spans="1:9" x14ac:dyDescent="0.35">
      <c r="A23" s="263"/>
      <c r="B23" s="263"/>
      <c r="C23" s="263"/>
      <c r="D23" s="263"/>
      <c r="E23" s="263"/>
      <c r="F23" s="263"/>
      <c r="G23" s="263"/>
      <c r="H23" s="263"/>
      <c r="I23" s="263"/>
    </row>
    <row r="24" spans="1:9" x14ac:dyDescent="0.35">
      <c r="A24" s="263"/>
      <c r="B24" s="263"/>
      <c r="C24" s="263"/>
      <c r="D24" s="263"/>
      <c r="E24" s="263"/>
      <c r="F24" s="263"/>
      <c r="G24" s="263"/>
      <c r="H24" s="263"/>
      <c r="I24" s="263"/>
    </row>
    <row r="25" spans="1:9" x14ac:dyDescent="0.35">
      <c r="A25" s="263"/>
      <c r="B25" s="263"/>
      <c r="C25" s="263"/>
      <c r="D25" s="263"/>
      <c r="E25" s="263"/>
      <c r="F25" s="263"/>
      <c r="G25" s="263"/>
      <c r="H25" s="263"/>
      <c r="I25" s="263"/>
    </row>
    <row r="26" spans="1:9" x14ac:dyDescent="0.35">
      <c r="A26" s="263"/>
      <c r="B26" s="263"/>
      <c r="C26" s="263"/>
      <c r="D26" s="263"/>
      <c r="E26" s="263"/>
      <c r="F26" s="263"/>
      <c r="G26" s="263"/>
      <c r="H26" s="263"/>
      <c r="I26" s="263"/>
    </row>
  </sheetData>
  <mergeCells count="1">
    <mergeCell ref="A12:I2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76E2-A4BE-4784-9326-D8D44A608A70}">
  <sheetPr>
    <pageSetUpPr fitToPage="1"/>
  </sheetPr>
  <dimension ref="A1:G117"/>
  <sheetViews>
    <sheetView view="pageBreakPreview" topLeftCell="B102" zoomScale="80" zoomScaleNormal="100" zoomScaleSheetLayoutView="80" workbookViewId="0">
      <selection activeCell="B66" sqref="B66"/>
    </sheetView>
  </sheetViews>
  <sheetFormatPr defaultRowHeight="12.5" x14ac:dyDescent="0.25"/>
  <cols>
    <col min="1" max="1" width="3.81640625" style="180" hidden="1" customWidth="1"/>
    <col min="2" max="2" width="136.7265625" style="202" customWidth="1"/>
    <col min="3" max="3" width="11.1796875" style="180" customWidth="1"/>
    <col min="4" max="4" width="13.1796875" style="180" customWidth="1"/>
    <col min="5" max="7" width="9.1796875" style="180"/>
    <col min="8" max="8" width="78.1796875" style="180" customWidth="1"/>
    <col min="9" max="9" width="54.1796875" style="180" customWidth="1"/>
    <col min="10" max="257" width="9.1796875" style="180"/>
    <col min="258" max="258" width="136.7265625" style="180" customWidth="1"/>
    <col min="259" max="259" width="74" style="180" customWidth="1"/>
    <col min="260" max="260" width="29.81640625" style="180" customWidth="1"/>
    <col min="261" max="263" width="9.1796875" style="180"/>
    <col min="264" max="264" width="78.1796875" style="180" customWidth="1"/>
    <col min="265" max="265" width="54.1796875" style="180" customWidth="1"/>
    <col min="266" max="513" width="9.1796875" style="180"/>
    <col min="514" max="514" width="136.7265625" style="180" customWidth="1"/>
    <col min="515" max="515" width="74" style="180" customWidth="1"/>
    <col min="516" max="516" width="29.81640625" style="180" customWidth="1"/>
    <col min="517" max="519" width="9.1796875" style="180"/>
    <col min="520" max="520" width="78.1796875" style="180" customWidth="1"/>
    <col min="521" max="521" width="54.1796875" style="180" customWidth="1"/>
    <col min="522" max="769" width="9.1796875" style="180"/>
    <col min="770" max="770" width="136.7265625" style="180" customWidth="1"/>
    <col min="771" max="771" width="74" style="180" customWidth="1"/>
    <col min="772" max="772" width="29.81640625" style="180" customWidth="1"/>
    <col min="773" max="775" width="9.1796875" style="180"/>
    <col min="776" max="776" width="78.1796875" style="180" customWidth="1"/>
    <col min="777" max="777" width="54.1796875" style="180" customWidth="1"/>
    <col min="778" max="1025" width="9.1796875" style="180"/>
    <col min="1026" max="1026" width="136.7265625" style="180" customWidth="1"/>
    <col min="1027" max="1027" width="74" style="180" customWidth="1"/>
    <col min="1028" max="1028" width="29.81640625" style="180" customWidth="1"/>
    <col min="1029" max="1031" width="9.1796875" style="180"/>
    <col min="1032" max="1032" width="78.1796875" style="180" customWidth="1"/>
    <col min="1033" max="1033" width="54.1796875" style="180" customWidth="1"/>
    <col min="1034" max="1281" width="9.1796875" style="180"/>
    <col min="1282" max="1282" width="136.7265625" style="180" customWidth="1"/>
    <col min="1283" max="1283" width="74" style="180" customWidth="1"/>
    <col min="1284" max="1284" width="29.81640625" style="180" customWidth="1"/>
    <col min="1285" max="1287" width="9.1796875" style="180"/>
    <col min="1288" max="1288" width="78.1796875" style="180" customWidth="1"/>
    <col min="1289" max="1289" width="54.1796875" style="180" customWidth="1"/>
    <col min="1290" max="1537" width="9.1796875" style="180"/>
    <col min="1538" max="1538" width="136.7265625" style="180" customWidth="1"/>
    <col min="1539" max="1539" width="74" style="180" customWidth="1"/>
    <col min="1540" max="1540" width="29.81640625" style="180" customWidth="1"/>
    <col min="1541" max="1543" width="9.1796875" style="180"/>
    <col min="1544" max="1544" width="78.1796875" style="180" customWidth="1"/>
    <col min="1545" max="1545" width="54.1796875" style="180" customWidth="1"/>
    <col min="1546" max="1793" width="9.1796875" style="180"/>
    <col min="1794" max="1794" width="136.7265625" style="180" customWidth="1"/>
    <col min="1795" max="1795" width="74" style="180" customWidth="1"/>
    <col min="1796" max="1796" width="29.81640625" style="180" customWidth="1"/>
    <col min="1797" max="1799" width="9.1796875" style="180"/>
    <col min="1800" max="1800" width="78.1796875" style="180" customWidth="1"/>
    <col min="1801" max="1801" width="54.1796875" style="180" customWidth="1"/>
    <col min="1802" max="2049" width="9.1796875" style="180"/>
    <col min="2050" max="2050" width="136.7265625" style="180" customWidth="1"/>
    <col min="2051" max="2051" width="74" style="180" customWidth="1"/>
    <col min="2052" max="2052" width="29.81640625" style="180" customWidth="1"/>
    <col min="2053" max="2055" width="9.1796875" style="180"/>
    <col min="2056" max="2056" width="78.1796875" style="180" customWidth="1"/>
    <col min="2057" max="2057" width="54.1796875" style="180" customWidth="1"/>
    <col min="2058" max="2305" width="9.1796875" style="180"/>
    <col min="2306" max="2306" width="136.7265625" style="180" customWidth="1"/>
    <col min="2307" max="2307" width="74" style="180" customWidth="1"/>
    <col min="2308" max="2308" width="29.81640625" style="180" customWidth="1"/>
    <col min="2309" max="2311" width="9.1796875" style="180"/>
    <col min="2312" max="2312" width="78.1796875" style="180" customWidth="1"/>
    <col min="2313" max="2313" width="54.1796875" style="180" customWidth="1"/>
    <col min="2314" max="2561" width="9.1796875" style="180"/>
    <col min="2562" max="2562" width="136.7265625" style="180" customWidth="1"/>
    <col min="2563" max="2563" width="74" style="180" customWidth="1"/>
    <col min="2564" max="2564" width="29.81640625" style="180" customWidth="1"/>
    <col min="2565" max="2567" width="9.1796875" style="180"/>
    <col min="2568" max="2568" width="78.1796875" style="180" customWidth="1"/>
    <col min="2569" max="2569" width="54.1796875" style="180" customWidth="1"/>
    <col min="2570" max="2817" width="9.1796875" style="180"/>
    <col min="2818" max="2818" width="136.7265625" style="180" customWidth="1"/>
    <col min="2819" max="2819" width="74" style="180" customWidth="1"/>
    <col min="2820" max="2820" width="29.81640625" style="180" customWidth="1"/>
    <col min="2821" max="2823" width="9.1796875" style="180"/>
    <col min="2824" max="2824" width="78.1796875" style="180" customWidth="1"/>
    <col min="2825" max="2825" width="54.1796875" style="180" customWidth="1"/>
    <col min="2826" max="3073" width="9.1796875" style="180"/>
    <col min="3074" max="3074" width="136.7265625" style="180" customWidth="1"/>
    <col min="3075" max="3075" width="74" style="180" customWidth="1"/>
    <col min="3076" max="3076" width="29.81640625" style="180" customWidth="1"/>
    <col min="3077" max="3079" width="9.1796875" style="180"/>
    <col min="3080" max="3080" width="78.1796875" style="180" customWidth="1"/>
    <col min="3081" max="3081" width="54.1796875" style="180" customWidth="1"/>
    <col min="3082" max="3329" width="9.1796875" style="180"/>
    <col min="3330" max="3330" width="136.7265625" style="180" customWidth="1"/>
    <col min="3331" max="3331" width="74" style="180" customWidth="1"/>
    <col min="3332" max="3332" width="29.81640625" style="180" customWidth="1"/>
    <col min="3333" max="3335" width="9.1796875" style="180"/>
    <col min="3336" max="3336" width="78.1796875" style="180" customWidth="1"/>
    <col min="3337" max="3337" width="54.1796875" style="180" customWidth="1"/>
    <col min="3338" max="3585" width="9.1796875" style="180"/>
    <col min="3586" max="3586" width="136.7265625" style="180" customWidth="1"/>
    <col min="3587" max="3587" width="74" style="180" customWidth="1"/>
    <col min="3588" max="3588" width="29.81640625" style="180" customWidth="1"/>
    <col min="3589" max="3591" width="9.1796875" style="180"/>
    <col min="3592" max="3592" width="78.1796875" style="180" customWidth="1"/>
    <col min="3593" max="3593" width="54.1796875" style="180" customWidth="1"/>
    <col min="3594" max="3841" width="9.1796875" style="180"/>
    <col min="3842" max="3842" width="136.7265625" style="180" customWidth="1"/>
    <col min="3843" max="3843" width="74" style="180" customWidth="1"/>
    <col min="3844" max="3844" width="29.81640625" style="180" customWidth="1"/>
    <col min="3845" max="3847" width="9.1796875" style="180"/>
    <col min="3848" max="3848" width="78.1796875" style="180" customWidth="1"/>
    <col min="3849" max="3849" width="54.1796875" style="180" customWidth="1"/>
    <col min="3850" max="4097" width="9.1796875" style="180"/>
    <col min="4098" max="4098" width="136.7265625" style="180" customWidth="1"/>
    <col min="4099" max="4099" width="74" style="180" customWidth="1"/>
    <col min="4100" max="4100" width="29.81640625" style="180" customWidth="1"/>
    <col min="4101" max="4103" width="9.1796875" style="180"/>
    <col min="4104" max="4104" width="78.1796875" style="180" customWidth="1"/>
    <col min="4105" max="4105" width="54.1796875" style="180" customWidth="1"/>
    <col min="4106" max="4353" width="9.1796875" style="180"/>
    <col min="4354" max="4354" width="136.7265625" style="180" customWidth="1"/>
    <col min="4355" max="4355" width="74" style="180" customWidth="1"/>
    <col min="4356" max="4356" width="29.81640625" style="180" customWidth="1"/>
    <col min="4357" max="4359" width="9.1796875" style="180"/>
    <col min="4360" max="4360" width="78.1796875" style="180" customWidth="1"/>
    <col min="4361" max="4361" width="54.1796875" style="180" customWidth="1"/>
    <col min="4362" max="4609" width="9.1796875" style="180"/>
    <col min="4610" max="4610" width="136.7265625" style="180" customWidth="1"/>
    <col min="4611" max="4611" width="74" style="180" customWidth="1"/>
    <col min="4612" max="4612" width="29.81640625" style="180" customWidth="1"/>
    <col min="4613" max="4615" width="9.1796875" style="180"/>
    <col min="4616" max="4616" width="78.1796875" style="180" customWidth="1"/>
    <col min="4617" max="4617" width="54.1796875" style="180" customWidth="1"/>
    <col min="4618" max="4865" width="9.1796875" style="180"/>
    <col min="4866" max="4866" width="136.7265625" style="180" customWidth="1"/>
    <col min="4867" max="4867" width="74" style="180" customWidth="1"/>
    <col min="4868" max="4868" width="29.81640625" style="180" customWidth="1"/>
    <col min="4869" max="4871" width="9.1796875" style="180"/>
    <col min="4872" max="4872" width="78.1796875" style="180" customWidth="1"/>
    <col min="4873" max="4873" width="54.1796875" style="180" customWidth="1"/>
    <col min="4874" max="5121" width="9.1796875" style="180"/>
    <col min="5122" max="5122" width="136.7265625" style="180" customWidth="1"/>
    <col min="5123" max="5123" width="74" style="180" customWidth="1"/>
    <col min="5124" max="5124" width="29.81640625" style="180" customWidth="1"/>
    <col min="5125" max="5127" width="9.1796875" style="180"/>
    <col min="5128" max="5128" width="78.1796875" style="180" customWidth="1"/>
    <col min="5129" max="5129" width="54.1796875" style="180" customWidth="1"/>
    <col min="5130" max="5377" width="9.1796875" style="180"/>
    <col min="5378" max="5378" width="136.7265625" style="180" customWidth="1"/>
    <col min="5379" max="5379" width="74" style="180" customWidth="1"/>
    <col min="5380" max="5380" width="29.81640625" style="180" customWidth="1"/>
    <col min="5381" max="5383" width="9.1796875" style="180"/>
    <col min="5384" max="5384" width="78.1796875" style="180" customWidth="1"/>
    <col min="5385" max="5385" width="54.1796875" style="180" customWidth="1"/>
    <col min="5386" max="5633" width="9.1796875" style="180"/>
    <col min="5634" max="5634" width="136.7265625" style="180" customWidth="1"/>
    <col min="5635" max="5635" width="74" style="180" customWidth="1"/>
    <col min="5636" max="5636" width="29.81640625" style="180" customWidth="1"/>
    <col min="5637" max="5639" width="9.1796875" style="180"/>
    <col min="5640" max="5640" width="78.1796875" style="180" customWidth="1"/>
    <col min="5641" max="5641" width="54.1796875" style="180" customWidth="1"/>
    <col min="5642" max="5889" width="9.1796875" style="180"/>
    <col min="5890" max="5890" width="136.7265625" style="180" customWidth="1"/>
    <col min="5891" max="5891" width="74" style="180" customWidth="1"/>
    <col min="5892" max="5892" width="29.81640625" style="180" customWidth="1"/>
    <col min="5893" max="5895" width="9.1796875" style="180"/>
    <col min="5896" max="5896" width="78.1796875" style="180" customWidth="1"/>
    <col min="5897" max="5897" width="54.1796875" style="180" customWidth="1"/>
    <col min="5898" max="6145" width="9.1796875" style="180"/>
    <col min="6146" max="6146" width="136.7265625" style="180" customWidth="1"/>
    <col min="6147" max="6147" width="74" style="180" customWidth="1"/>
    <col min="6148" max="6148" width="29.81640625" style="180" customWidth="1"/>
    <col min="6149" max="6151" width="9.1796875" style="180"/>
    <col min="6152" max="6152" width="78.1796875" style="180" customWidth="1"/>
    <col min="6153" max="6153" width="54.1796875" style="180" customWidth="1"/>
    <col min="6154" max="6401" width="9.1796875" style="180"/>
    <col min="6402" max="6402" width="136.7265625" style="180" customWidth="1"/>
    <col min="6403" max="6403" width="74" style="180" customWidth="1"/>
    <col min="6404" max="6404" width="29.81640625" style="180" customWidth="1"/>
    <col min="6405" max="6407" width="9.1796875" style="180"/>
    <col min="6408" max="6408" width="78.1796875" style="180" customWidth="1"/>
    <col min="6409" max="6409" width="54.1796875" style="180" customWidth="1"/>
    <col min="6410" max="6657" width="9.1796875" style="180"/>
    <col min="6658" max="6658" width="136.7265625" style="180" customWidth="1"/>
    <col min="6659" max="6659" width="74" style="180" customWidth="1"/>
    <col min="6660" max="6660" width="29.81640625" style="180" customWidth="1"/>
    <col min="6661" max="6663" width="9.1796875" style="180"/>
    <col min="6664" max="6664" width="78.1796875" style="180" customWidth="1"/>
    <col min="6665" max="6665" width="54.1796875" style="180" customWidth="1"/>
    <col min="6666" max="6913" width="9.1796875" style="180"/>
    <col min="6914" max="6914" width="136.7265625" style="180" customWidth="1"/>
    <col min="6915" max="6915" width="74" style="180" customWidth="1"/>
    <col min="6916" max="6916" width="29.81640625" style="180" customWidth="1"/>
    <col min="6917" max="6919" width="9.1796875" style="180"/>
    <col min="6920" max="6920" width="78.1796875" style="180" customWidth="1"/>
    <col min="6921" max="6921" width="54.1796875" style="180" customWidth="1"/>
    <col min="6922" max="7169" width="9.1796875" style="180"/>
    <col min="7170" max="7170" width="136.7265625" style="180" customWidth="1"/>
    <col min="7171" max="7171" width="74" style="180" customWidth="1"/>
    <col min="7172" max="7172" width="29.81640625" style="180" customWidth="1"/>
    <col min="7173" max="7175" width="9.1796875" style="180"/>
    <col min="7176" max="7176" width="78.1796875" style="180" customWidth="1"/>
    <col min="7177" max="7177" width="54.1796875" style="180" customWidth="1"/>
    <col min="7178" max="7425" width="9.1796875" style="180"/>
    <col min="7426" max="7426" width="136.7265625" style="180" customWidth="1"/>
    <col min="7427" max="7427" width="74" style="180" customWidth="1"/>
    <col min="7428" max="7428" width="29.81640625" style="180" customWidth="1"/>
    <col min="7429" max="7431" width="9.1796875" style="180"/>
    <col min="7432" max="7432" width="78.1796875" style="180" customWidth="1"/>
    <col min="7433" max="7433" width="54.1796875" style="180" customWidth="1"/>
    <col min="7434" max="7681" width="9.1796875" style="180"/>
    <col min="7682" max="7682" width="136.7265625" style="180" customWidth="1"/>
    <col min="7683" max="7683" width="74" style="180" customWidth="1"/>
    <col min="7684" max="7684" width="29.81640625" style="180" customWidth="1"/>
    <col min="7685" max="7687" width="9.1796875" style="180"/>
    <col min="7688" max="7688" width="78.1796875" style="180" customWidth="1"/>
    <col min="7689" max="7689" width="54.1796875" style="180" customWidth="1"/>
    <col min="7690" max="7937" width="9.1796875" style="180"/>
    <col min="7938" max="7938" width="136.7265625" style="180" customWidth="1"/>
    <col min="7939" max="7939" width="74" style="180" customWidth="1"/>
    <col min="7940" max="7940" width="29.81640625" style="180" customWidth="1"/>
    <col min="7941" max="7943" width="9.1796875" style="180"/>
    <col min="7944" max="7944" width="78.1796875" style="180" customWidth="1"/>
    <col min="7945" max="7945" width="54.1796875" style="180" customWidth="1"/>
    <col min="7946" max="8193" width="9.1796875" style="180"/>
    <col min="8194" max="8194" width="136.7265625" style="180" customWidth="1"/>
    <col min="8195" max="8195" width="74" style="180" customWidth="1"/>
    <col min="8196" max="8196" width="29.81640625" style="180" customWidth="1"/>
    <col min="8197" max="8199" width="9.1796875" style="180"/>
    <col min="8200" max="8200" width="78.1796875" style="180" customWidth="1"/>
    <col min="8201" max="8201" width="54.1796875" style="180" customWidth="1"/>
    <col min="8202" max="8449" width="9.1796875" style="180"/>
    <col min="8450" max="8450" width="136.7265625" style="180" customWidth="1"/>
    <col min="8451" max="8451" width="74" style="180" customWidth="1"/>
    <col min="8452" max="8452" width="29.81640625" style="180" customWidth="1"/>
    <col min="8453" max="8455" width="9.1796875" style="180"/>
    <col min="8456" max="8456" width="78.1796875" style="180" customWidth="1"/>
    <col min="8457" max="8457" width="54.1796875" style="180" customWidth="1"/>
    <col min="8458" max="8705" width="9.1796875" style="180"/>
    <col min="8706" max="8706" width="136.7265625" style="180" customWidth="1"/>
    <col min="8707" max="8707" width="74" style="180" customWidth="1"/>
    <col min="8708" max="8708" width="29.81640625" style="180" customWidth="1"/>
    <col min="8709" max="8711" width="9.1796875" style="180"/>
    <col min="8712" max="8712" width="78.1796875" style="180" customWidth="1"/>
    <col min="8713" max="8713" width="54.1796875" style="180" customWidth="1"/>
    <col min="8714" max="8961" width="9.1796875" style="180"/>
    <col min="8962" max="8962" width="136.7265625" style="180" customWidth="1"/>
    <col min="8963" max="8963" width="74" style="180" customWidth="1"/>
    <col min="8964" max="8964" width="29.81640625" style="180" customWidth="1"/>
    <col min="8965" max="8967" width="9.1796875" style="180"/>
    <col min="8968" max="8968" width="78.1796875" style="180" customWidth="1"/>
    <col min="8969" max="8969" width="54.1796875" style="180" customWidth="1"/>
    <col min="8970" max="9217" width="9.1796875" style="180"/>
    <col min="9218" max="9218" width="136.7265625" style="180" customWidth="1"/>
    <col min="9219" max="9219" width="74" style="180" customWidth="1"/>
    <col min="9220" max="9220" width="29.81640625" style="180" customWidth="1"/>
    <col min="9221" max="9223" width="9.1796875" style="180"/>
    <col min="9224" max="9224" width="78.1796875" style="180" customWidth="1"/>
    <col min="9225" max="9225" width="54.1796875" style="180" customWidth="1"/>
    <col min="9226" max="9473" width="9.1796875" style="180"/>
    <col min="9474" max="9474" width="136.7265625" style="180" customWidth="1"/>
    <col min="9475" max="9475" width="74" style="180" customWidth="1"/>
    <col min="9476" max="9476" width="29.81640625" style="180" customWidth="1"/>
    <col min="9477" max="9479" width="9.1796875" style="180"/>
    <col min="9480" max="9480" width="78.1796875" style="180" customWidth="1"/>
    <col min="9481" max="9481" width="54.1796875" style="180" customWidth="1"/>
    <col min="9482" max="9729" width="9.1796875" style="180"/>
    <col min="9730" max="9730" width="136.7265625" style="180" customWidth="1"/>
    <col min="9731" max="9731" width="74" style="180" customWidth="1"/>
    <col min="9732" max="9732" width="29.81640625" style="180" customWidth="1"/>
    <col min="9733" max="9735" width="9.1796875" style="180"/>
    <col min="9736" max="9736" width="78.1796875" style="180" customWidth="1"/>
    <col min="9737" max="9737" width="54.1796875" style="180" customWidth="1"/>
    <col min="9738" max="9985" width="9.1796875" style="180"/>
    <col min="9986" max="9986" width="136.7265625" style="180" customWidth="1"/>
    <col min="9987" max="9987" width="74" style="180" customWidth="1"/>
    <col min="9988" max="9988" width="29.81640625" style="180" customWidth="1"/>
    <col min="9989" max="9991" width="9.1796875" style="180"/>
    <col min="9992" max="9992" width="78.1796875" style="180" customWidth="1"/>
    <col min="9993" max="9993" width="54.1796875" style="180" customWidth="1"/>
    <col min="9994" max="10241" width="9.1796875" style="180"/>
    <col min="10242" max="10242" width="136.7265625" style="180" customWidth="1"/>
    <col min="10243" max="10243" width="74" style="180" customWidth="1"/>
    <col min="10244" max="10244" width="29.81640625" style="180" customWidth="1"/>
    <col min="10245" max="10247" width="9.1796875" style="180"/>
    <col min="10248" max="10248" width="78.1796875" style="180" customWidth="1"/>
    <col min="10249" max="10249" width="54.1796875" style="180" customWidth="1"/>
    <col min="10250" max="10497" width="9.1796875" style="180"/>
    <col min="10498" max="10498" width="136.7265625" style="180" customWidth="1"/>
    <col min="10499" max="10499" width="74" style="180" customWidth="1"/>
    <col min="10500" max="10500" width="29.81640625" style="180" customWidth="1"/>
    <col min="10501" max="10503" width="9.1796875" style="180"/>
    <col min="10504" max="10504" width="78.1796875" style="180" customWidth="1"/>
    <col min="10505" max="10505" width="54.1796875" style="180" customWidth="1"/>
    <col min="10506" max="10753" width="9.1796875" style="180"/>
    <col min="10754" max="10754" width="136.7265625" style="180" customWidth="1"/>
    <col min="10755" max="10755" width="74" style="180" customWidth="1"/>
    <col min="10756" max="10756" width="29.81640625" style="180" customWidth="1"/>
    <col min="10757" max="10759" width="9.1796875" style="180"/>
    <col min="10760" max="10760" width="78.1796875" style="180" customWidth="1"/>
    <col min="10761" max="10761" width="54.1796875" style="180" customWidth="1"/>
    <col min="10762" max="11009" width="9.1796875" style="180"/>
    <col min="11010" max="11010" width="136.7265625" style="180" customWidth="1"/>
    <col min="11011" max="11011" width="74" style="180" customWidth="1"/>
    <col min="11012" max="11012" width="29.81640625" style="180" customWidth="1"/>
    <col min="11013" max="11015" width="9.1796875" style="180"/>
    <col min="11016" max="11016" width="78.1796875" style="180" customWidth="1"/>
    <col min="11017" max="11017" width="54.1796875" style="180" customWidth="1"/>
    <col min="11018" max="11265" width="9.1796875" style="180"/>
    <col min="11266" max="11266" width="136.7265625" style="180" customWidth="1"/>
    <col min="11267" max="11267" width="74" style="180" customWidth="1"/>
    <col min="11268" max="11268" width="29.81640625" style="180" customWidth="1"/>
    <col min="11269" max="11271" width="9.1796875" style="180"/>
    <col min="11272" max="11272" width="78.1796875" style="180" customWidth="1"/>
    <col min="11273" max="11273" width="54.1796875" style="180" customWidth="1"/>
    <col min="11274" max="11521" width="9.1796875" style="180"/>
    <col min="11522" max="11522" width="136.7265625" style="180" customWidth="1"/>
    <col min="11523" max="11523" width="74" style="180" customWidth="1"/>
    <col min="11524" max="11524" width="29.81640625" style="180" customWidth="1"/>
    <col min="11525" max="11527" width="9.1796875" style="180"/>
    <col min="11528" max="11528" width="78.1796875" style="180" customWidth="1"/>
    <col min="11529" max="11529" width="54.1796875" style="180" customWidth="1"/>
    <col min="11530" max="11777" width="9.1796875" style="180"/>
    <col min="11778" max="11778" width="136.7265625" style="180" customWidth="1"/>
    <col min="11779" max="11779" width="74" style="180" customWidth="1"/>
    <col min="11780" max="11780" width="29.81640625" style="180" customWidth="1"/>
    <col min="11781" max="11783" width="9.1796875" style="180"/>
    <col min="11784" max="11784" width="78.1796875" style="180" customWidth="1"/>
    <col min="11785" max="11785" width="54.1796875" style="180" customWidth="1"/>
    <col min="11786" max="12033" width="9.1796875" style="180"/>
    <col min="12034" max="12034" width="136.7265625" style="180" customWidth="1"/>
    <col min="12035" max="12035" width="74" style="180" customWidth="1"/>
    <col min="12036" max="12036" width="29.81640625" style="180" customWidth="1"/>
    <col min="12037" max="12039" width="9.1796875" style="180"/>
    <col min="12040" max="12040" width="78.1796875" style="180" customWidth="1"/>
    <col min="12041" max="12041" width="54.1796875" style="180" customWidth="1"/>
    <col min="12042" max="12289" width="9.1796875" style="180"/>
    <col min="12290" max="12290" width="136.7265625" style="180" customWidth="1"/>
    <col min="12291" max="12291" width="74" style="180" customWidth="1"/>
    <col min="12292" max="12292" width="29.81640625" style="180" customWidth="1"/>
    <col min="12293" max="12295" width="9.1796875" style="180"/>
    <col min="12296" max="12296" width="78.1796875" style="180" customWidth="1"/>
    <col min="12297" max="12297" width="54.1796875" style="180" customWidth="1"/>
    <col min="12298" max="12545" width="9.1796875" style="180"/>
    <col min="12546" max="12546" width="136.7265625" style="180" customWidth="1"/>
    <col min="12547" max="12547" width="74" style="180" customWidth="1"/>
    <col min="12548" max="12548" width="29.81640625" style="180" customWidth="1"/>
    <col min="12549" max="12551" width="9.1796875" style="180"/>
    <col min="12552" max="12552" width="78.1796875" style="180" customWidth="1"/>
    <col min="12553" max="12553" width="54.1796875" style="180" customWidth="1"/>
    <col min="12554" max="12801" width="9.1796875" style="180"/>
    <col min="12802" max="12802" width="136.7265625" style="180" customWidth="1"/>
    <col min="12803" max="12803" width="74" style="180" customWidth="1"/>
    <col min="12804" max="12804" width="29.81640625" style="180" customWidth="1"/>
    <col min="12805" max="12807" width="9.1796875" style="180"/>
    <col min="12808" max="12808" width="78.1796875" style="180" customWidth="1"/>
    <col min="12809" max="12809" width="54.1796875" style="180" customWidth="1"/>
    <col min="12810" max="13057" width="9.1796875" style="180"/>
    <col min="13058" max="13058" width="136.7265625" style="180" customWidth="1"/>
    <col min="13059" max="13059" width="74" style="180" customWidth="1"/>
    <col min="13060" max="13060" width="29.81640625" style="180" customWidth="1"/>
    <col min="13061" max="13063" width="9.1796875" style="180"/>
    <col min="13064" max="13064" width="78.1796875" style="180" customWidth="1"/>
    <col min="13065" max="13065" width="54.1796875" style="180" customWidth="1"/>
    <col min="13066" max="13313" width="9.1796875" style="180"/>
    <col min="13314" max="13314" width="136.7265625" style="180" customWidth="1"/>
    <col min="13315" max="13315" width="74" style="180" customWidth="1"/>
    <col min="13316" max="13316" width="29.81640625" style="180" customWidth="1"/>
    <col min="13317" max="13319" width="9.1796875" style="180"/>
    <col min="13320" max="13320" width="78.1796875" style="180" customWidth="1"/>
    <col min="13321" max="13321" width="54.1796875" style="180" customWidth="1"/>
    <col min="13322" max="13569" width="9.1796875" style="180"/>
    <col min="13570" max="13570" width="136.7265625" style="180" customWidth="1"/>
    <col min="13571" max="13571" width="74" style="180" customWidth="1"/>
    <col min="13572" max="13572" width="29.81640625" style="180" customWidth="1"/>
    <col min="13573" max="13575" width="9.1796875" style="180"/>
    <col min="13576" max="13576" width="78.1796875" style="180" customWidth="1"/>
    <col min="13577" max="13577" width="54.1796875" style="180" customWidth="1"/>
    <col min="13578" max="13825" width="9.1796875" style="180"/>
    <col min="13826" max="13826" width="136.7265625" style="180" customWidth="1"/>
    <col min="13827" max="13827" width="74" style="180" customWidth="1"/>
    <col min="13828" max="13828" width="29.81640625" style="180" customWidth="1"/>
    <col min="13829" max="13831" width="9.1796875" style="180"/>
    <col min="13832" max="13832" width="78.1796875" style="180" customWidth="1"/>
    <col min="13833" max="13833" width="54.1796875" style="180" customWidth="1"/>
    <col min="13834" max="14081" width="9.1796875" style="180"/>
    <col min="14082" max="14082" width="136.7265625" style="180" customWidth="1"/>
    <col min="14083" max="14083" width="74" style="180" customWidth="1"/>
    <col min="14084" max="14084" width="29.81640625" style="180" customWidth="1"/>
    <col min="14085" max="14087" width="9.1796875" style="180"/>
    <col min="14088" max="14088" width="78.1796875" style="180" customWidth="1"/>
    <col min="14089" max="14089" width="54.1796875" style="180" customWidth="1"/>
    <col min="14090" max="14337" width="9.1796875" style="180"/>
    <col min="14338" max="14338" width="136.7265625" style="180" customWidth="1"/>
    <col min="14339" max="14339" width="74" style="180" customWidth="1"/>
    <col min="14340" max="14340" width="29.81640625" style="180" customWidth="1"/>
    <col min="14341" max="14343" width="9.1796875" style="180"/>
    <col min="14344" max="14344" width="78.1796875" style="180" customWidth="1"/>
    <col min="14345" max="14345" width="54.1796875" style="180" customWidth="1"/>
    <col min="14346" max="14593" width="9.1796875" style="180"/>
    <col min="14594" max="14594" width="136.7265625" style="180" customWidth="1"/>
    <col min="14595" max="14595" width="74" style="180" customWidth="1"/>
    <col min="14596" max="14596" width="29.81640625" style="180" customWidth="1"/>
    <col min="14597" max="14599" width="9.1796875" style="180"/>
    <col min="14600" max="14600" width="78.1796875" style="180" customWidth="1"/>
    <col min="14601" max="14601" width="54.1796875" style="180" customWidth="1"/>
    <col min="14602" max="14849" width="9.1796875" style="180"/>
    <col min="14850" max="14850" width="136.7265625" style="180" customWidth="1"/>
    <col min="14851" max="14851" width="74" style="180" customWidth="1"/>
    <col min="14852" max="14852" width="29.81640625" style="180" customWidth="1"/>
    <col min="14853" max="14855" width="9.1796875" style="180"/>
    <col min="14856" max="14856" width="78.1796875" style="180" customWidth="1"/>
    <col min="14857" max="14857" width="54.1796875" style="180" customWidth="1"/>
    <col min="14858" max="15105" width="9.1796875" style="180"/>
    <col min="15106" max="15106" width="136.7265625" style="180" customWidth="1"/>
    <col min="15107" max="15107" width="74" style="180" customWidth="1"/>
    <col min="15108" max="15108" width="29.81640625" style="180" customWidth="1"/>
    <col min="15109" max="15111" width="9.1796875" style="180"/>
    <col min="15112" max="15112" width="78.1796875" style="180" customWidth="1"/>
    <col min="15113" max="15113" width="54.1796875" style="180" customWidth="1"/>
    <col min="15114" max="15361" width="9.1796875" style="180"/>
    <col min="15362" max="15362" width="136.7265625" style="180" customWidth="1"/>
    <col min="15363" max="15363" width="74" style="180" customWidth="1"/>
    <col min="15364" max="15364" width="29.81640625" style="180" customWidth="1"/>
    <col min="15365" max="15367" width="9.1796875" style="180"/>
    <col min="15368" max="15368" width="78.1796875" style="180" customWidth="1"/>
    <col min="15369" max="15369" width="54.1796875" style="180" customWidth="1"/>
    <col min="15370" max="15617" width="9.1796875" style="180"/>
    <col min="15618" max="15618" width="136.7265625" style="180" customWidth="1"/>
    <col min="15619" max="15619" width="74" style="180" customWidth="1"/>
    <col min="15620" max="15620" width="29.81640625" style="180" customWidth="1"/>
    <col min="15621" max="15623" width="9.1796875" style="180"/>
    <col min="15624" max="15624" width="78.1796875" style="180" customWidth="1"/>
    <col min="15625" max="15625" width="54.1796875" style="180" customWidth="1"/>
    <col min="15626" max="15873" width="9.1796875" style="180"/>
    <col min="15874" max="15874" width="136.7265625" style="180" customWidth="1"/>
    <col min="15875" max="15875" width="74" style="180" customWidth="1"/>
    <col min="15876" max="15876" width="29.81640625" style="180" customWidth="1"/>
    <col min="15877" max="15879" width="9.1796875" style="180"/>
    <col min="15880" max="15880" width="78.1796875" style="180" customWidth="1"/>
    <col min="15881" max="15881" width="54.1796875" style="180" customWidth="1"/>
    <col min="15882" max="16129" width="9.1796875" style="180"/>
    <col min="16130" max="16130" width="136.7265625" style="180" customWidth="1"/>
    <col min="16131" max="16131" width="74" style="180" customWidth="1"/>
    <col min="16132" max="16132" width="29.81640625" style="180" customWidth="1"/>
    <col min="16133" max="16135" width="9.1796875" style="180"/>
    <col min="16136" max="16136" width="78.1796875" style="180" customWidth="1"/>
    <col min="16137" max="16137" width="54.1796875" style="180" customWidth="1"/>
    <col min="16138" max="16384" width="9.1796875" style="180"/>
  </cols>
  <sheetData>
    <row r="1" spans="2:6" ht="52.5" customHeight="1" x14ac:dyDescent="0.25">
      <c r="B1" s="256" t="str">
        <f>Contents!A1</f>
        <v xml:space="preserve"> THE INSTALLATION OF ASH WATER RETURN DAM PIPELINE (PIPELINE 2) FOR A PERIOD OF 12- MONTHS AT CAMDEN POWER STATION  - BILLS OF QUANTITIES </v>
      </c>
      <c r="C1" s="179"/>
      <c r="D1" s="179"/>
      <c r="E1" s="179"/>
      <c r="F1" s="179"/>
    </row>
    <row r="2" spans="2:6" ht="14" x14ac:dyDescent="0.25">
      <c r="B2" s="181" t="s">
        <v>217</v>
      </c>
    </row>
    <row r="3" spans="2:6" ht="13" x14ac:dyDescent="0.25">
      <c r="B3" s="182"/>
    </row>
    <row r="4" spans="2:6" ht="14" x14ac:dyDescent="0.25">
      <c r="B4" s="183" t="s">
        <v>218</v>
      </c>
      <c r="C4" s="184"/>
    </row>
    <row r="5" spans="2:6" x14ac:dyDescent="0.25">
      <c r="B5" s="185"/>
    </row>
    <row r="6" spans="2:6" ht="15.5" x14ac:dyDescent="0.25">
      <c r="B6" s="186" t="s">
        <v>219</v>
      </c>
    </row>
    <row r="7" spans="2:6" x14ac:dyDescent="0.25">
      <c r="B7" s="185"/>
    </row>
    <row r="8" spans="2:6" ht="21" customHeight="1" x14ac:dyDescent="0.25">
      <c r="B8" s="187" t="s">
        <v>220</v>
      </c>
    </row>
    <row r="9" spans="2:6" x14ac:dyDescent="0.25">
      <c r="B9" s="185"/>
    </row>
    <row r="10" spans="2:6" ht="14" x14ac:dyDescent="0.25">
      <c r="B10" s="183" t="s">
        <v>221</v>
      </c>
      <c r="C10" s="184"/>
    </row>
    <row r="11" spans="2:6" x14ac:dyDescent="0.25">
      <c r="B11" s="185"/>
    </row>
    <row r="12" spans="2:6" ht="15.5" x14ac:dyDescent="0.25">
      <c r="B12" s="186" t="s">
        <v>222</v>
      </c>
    </row>
    <row r="13" spans="2:6" ht="15.5" x14ac:dyDescent="0.25">
      <c r="B13" s="188"/>
    </row>
    <row r="14" spans="2:6" ht="15.5" x14ac:dyDescent="0.25">
      <c r="B14" s="186" t="s">
        <v>277</v>
      </c>
      <c r="D14" s="189"/>
    </row>
    <row r="15" spans="2:6" ht="15.5" x14ac:dyDescent="0.25">
      <c r="B15" s="186"/>
    </row>
    <row r="16" spans="2:6" ht="15.5" x14ac:dyDescent="0.25">
      <c r="B16" s="186" t="s">
        <v>223</v>
      </c>
    </row>
    <row r="17" spans="2:3" ht="15.5" x14ac:dyDescent="0.25">
      <c r="B17" s="186"/>
    </row>
    <row r="18" spans="2:3" ht="15" customHeight="1" x14ac:dyDescent="0.25">
      <c r="B18" s="186" t="s">
        <v>224</v>
      </c>
    </row>
    <row r="19" spans="2:3" ht="15.5" x14ac:dyDescent="0.25">
      <c r="B19" s="186"/>
    </row>
    <row r="20" spans="2:3" ht="15.5" x14ac:dyDescent="0.25">
      <c r="B20" s="186" t="s">
        <v>225</v>
      </c>
    </row>
    <row r="21" spans="2:3" ht="15.5" x14ac:dyDescent="0.25">
      <c r="B21" s="186"/>
    </row>
    <row r="22" spans="2:3" ht="15.5" x14ac:dyDescent="0.25">
      <c r="B22" s="186" t="s">
        <v>226</v>
      </c>
    </row>
    <row r="23" spans="2:3" ht="15.5" x14ac:dyDescent="0.25">
      <c r="B23" s="186"/>
    </row>
    <row r="24" spans="2:3" ht="15.5" x14ac:dyDescent="0.25">
      <c r="B24" s="186" t="s">
        <v>227</v>
      </c>
    </row>
    <row r="25" spans="2:3" ht="15.5" x14ac:dyDescent="0.25">
      <c r="B25" s="186"/>
    </row>
    <row r="26" spans="2:3" ht="14" x14ac:dyDescent="0.25">
      <c r="B26" s="183" t="s">
        <v>228</v>
      </c>
      <c r="C26" s="184"/>
    </row>
    <row r="27" spans="2:3" ht="15.5" x14ac:dyDescent="0.25">
      <c r="B27" s="178"/>
    </row>
    <row r="28" spans="2:3" ht="14" x14ac:dyDescent="0.25">
      <c r="B28" s="190" t="s">
        <v>229</v>
      </c>
    </row>
    <row r="29" spans="2:3" ht="14" x14ac:dyDescent="0.25">
      <c r="B29" s="190"/>
    </row>
    <row r="30" spans="2:3" ht="14" x14ac:dyDescent="0.25">
      <c r="B30" s="183" t="s">
        <v>230</v>
      </c>
    </row>
    <row r="31" spans="2:3" x14ac:dyDescent="0.25">
      <c r="B31" s="185"/>
    </row>
    <row r="32" spans="2:3" ht="28" x14ac:dyDescent="0.25">
      <c r="B32" s="191" t="s">
        <v>231</v>
      </c>
    </row>
    <row r="33" spans="2:3" x14ac:dyDescent="0.25">
      <c r="B33" s="185"/>
    </row>
    <row r="34" spans="2:3" ht="14" x14ac:dyDescent="0.25">
      <c r="B34" s="192" t="s">
        <v>232</v>
      </c>
    </row>
    <row r="35" spans="2:3" x14ac:dyDescent="0.25">
      <c r="B35" s="185"/>
    </row>
    <row r="36" spans="2:3" ht="14" x14ac:dyDescent="0.25">
      <c r="B36" s="191" t="s">
        <v>233</v>
      </c>
    </row>
    <row r="37" spans="2:3" ht="14" x14ac:dyDescent="0.25">
      <c r="B37" s="191"/>
    </row>
    <row r="38" spans="2:3" ht="14" x14ac:dyDescent="0.25">
      <c r="B38" s="191" t="s">
        <v>209</v>
      </c>
    </row>
    <row r="39" spans="2:3" ht="14" x14ac:dyDescent="0.25">
      <c r="B39" s="193"/>
    </row>
    <row r="40" spans="2:3" ht="14" x14ac:dyDescent="0.25">
      <c r="B40" s="183" t="s">
        <v>234</v>
      </c>
    </row>
    <row r="41" spans="2:3" ht="14" x14ac:dyDescent="0.25">
      <c r="B41" s="182"/>
      <c r="C41" s="184"/>
    </row>
    <row r="42" spans="2:3" ht="14" x14ac:dyDescent="0.25">
      <c r="B42" s="191" t="s">
        <v>235</v>
      </c>
      <c r="C42" s="184"/>
    </row>
    <row r="43" spans="2:3" x14ac:dyDescent="0.25">
      <c r="B43" s="185"/>
    </row>
    <row r="44" spans="2:3" ht="14" x14ac:dyDescent="0.25">
      <c r="B44" s="183" t="s">
        <v>236</v>
      </c>
    </row>
    <row r="45" spans="2:3" ht="14" x14ac:dyDescent="0.25">
      <c r="B45" s="185"/>
      <c r="C45" s="184"/>
    </row>
    <row r="46" spans="2:3" ht="14" x14ac:dyDescent="0.25">
      <c r="B46" s="191" t="s">
        <v>237</v>
      </c>
    </row>
    <row r="47" spans="2:3" ht="14" x14ac:dyDescent="0.25">
      <c r="B47" s="194"/>
    </row>
    <row r="48" spans="2:3" ht="14" x14ac:dyDescent="0.25">
      <c r="B48" s="183" t="s">
        <v>238</v>
      </c>
    </row>
    <row r="49" spans="2:7" ht="14" x14ac:dyDescent="0.25">
      <c r="B49" s="185"/>
      <c r="C49" s="184"/>
    </row>
    <row r="50" spans="2:7" ht="14" x14ac:dyDescent="0.25">
      <c r="B50" s="191" t="s">
        <v>239</v>
      </c>
    </row>
    <row r="51" spans="2:7" ht="14" x14ac:dyDescent="0.25">
      <c r="B51" s="191"/>
    </row>
    <row r="52" spans="2:7" ht="14" x14ac:dyDescent="0.25">
      <c r="B52" s="191" t="s">
        <v>278</v>
      </c>
      <c r="F52" s="189"/>
      <c r="G52" s="189"/>
    </row>
    <row r="53" spans="2:7" ht="14" x14ac:dyDescent="0.25">
      <c r="B53" s="191"/>
      <c r="F53" s="189"/>
      <c r="G53" s="189"/>
    </row>
    <row r="54" spans="2:7" ht="14" x14ac:dyDescent="0.25">
      <c r="B54" s="195" t="s">
        <v>240</v>
      </c>
      <c r="F54" s="189"/>
      <c r="G54" s="189"/>
    </row>
    <row r="55" spans="2:7" ht="14" x14ac:dyDescent="0.25">
      <c r="B55" s="196"/>
    </row>
    <row r="56" spans="2:7" ht="14" x14ac:dyDescent="0.25">
      <c r="B56" s="183" t="s">
        <v>241</v>
      </c>
    </row>
    <row r="57" spans="2:7" ht="14" x14ac:dyDescent="0.25">
      <c r="B57" s="191"/>
    </row>
    <row r="58" spans="2:7" ht="28" x14ac:dyDescent="0.25">
      <c r="B58" s="191" t="s">
        <v>242</v>
      </c>
    </row>
    <row r="59" spans="2:7" ht="14" x14ac:dyDescent="0.25">
      <c r="B59" s="191"/>
      <c r="C59" s="184"/>
    </row>
    <row r="60" spans="2:7" ht="16" customHeight="1" x14ac:dyDescent="0.25">
      <c r="B60" s="183" t="s">
        <v>243</v>
      </c>
    </row>
    <row r="61" spans="2:7" ht="14" x14ac:dyDescent="0.25">
      <c r="B61" s="191"/>
    </row>
    <row r="62" spans="2:7" ht="32.25" customHeight="1" x14ac:dyDescent="0.25">
      <c r="B62" s="191" t="s">
        <v>244</v>
      </c>
    </row>
    <row r="63" spans="2:7" ht="14" x14ac:dyDescent="0.25">
      <c r="B63" s="193"/>
      <c r="C63" s="184"/>
    </row>
    <row r="64" spans="2:7" ht="23.25" customHeight="1" x14ac:dyDescent="0.25">
      <c r="B64" s="183" t="s">
        <v>245</v>
      </c>
      <c r="C64" s="184"/>
    </row>
    <row r="65" spans="2:3" ht="14" x14ac:dyDescent="0.25">
      <c r="B65" s="197" t="s">
        <v>291</v>
      </c>
    </row>
    <row r="66" spans="2:3" ht="14" x14ac:dyDescent="0.25">
      <c r="B66" s="194"/>
      <c r="C66" s="184"/>
    </row>
    <row r="67" spans="2:3" ht="14" x14ac:dyDescent="0.25">
      <c r="B67" s="183" t="s">
        <v>246</v>
      </c>
    </row>
    <row r="68" spans="2:3" ht="14" x14ac:dyDescent="0.25">
      <c r="B68" s="191"/>
    </row>
    <row r="69" spans="2:3" ht="32.5" customHeight="1" x14ac:dyDescent="0.25">
      <c r="B69" s="191" t="s">
        <v>247</v>
      </c>
    </row>
    <row r="70" spans="2:3" ht="14" x14ac:dyDescent="0.25">
      <c r="B70" s="191"/>
    </row>
    <row r="71" spans="2:3" ht="15" customHeight="1" x14ac:dyDescent="0.25">
      <c r="B71" s="183" t="s">
        <v>248</v>
      </c>
    </row>
    <row r="72" spans="2:3" ht="14" x14ac:dyDescent="0.25">
      <c r="B72" s="191"/>
    </row>
    <row r="73" spans="2:3" ht="28" x14ac:dyDescent="0.25">
      <c r="B73" s="191" t="s">
        <v>249</v>
      </c>
    </row>
    <row r="74" spans="2:3" ht="14" x14ac:dyDescent="0.25">
      <c r="B74" s="194"/>
    </row>
    <row r="75" spans="2:3" ht="29.15" customHeight="1" x14ac:dyDescent="0.25">
      <c r="B75" s="191" t="s">
        <v>250</v>
      </c>
      <c r="C75" s="184"/>
    </row>
    <row r="76" spans="2:3" ht="14" x14ac:dyDescent="0.25">
      <c r="B76" s="191"/>
    </row>
    <row r="77" spans="2:3" ht="16.5" customHeight="1" x14ac:dyDescent="0.25">
      <c r="B77" s="191" t="s">
        <v>251</v>
      </c>
    </row>
    <row r="78" spans="2:3" ht="11.15" customHeight="1" x14ac:dyDescent="0.25">
      <c r="B78" s="191"/>
    </row>
    <row r="79" spans="2:3" ht="30" customHeight="1" x14ac:dyDescent="0.25">
      <c r="B79" s="191" t="s">
        <v>252</v>
      </c>
    </row>
    <row r="80" spans="2:3" ht="14" x14ac:dyDescent="0.25">
      <c r="B80" s="191"/>
    </row>
    <row r="81" spans="2:3" ht="20.25" customHeight="1" x14ac:dyDescent="0.25">
      <c r="B81" s="192" t="s">
        <v>253</v>
      </c>
    </row>
    <row r="82" spans="2:3" ht="14" x14ac:dyDescent="0.25">
      <c r="B82" s="192"/>
      <c r="C82" s="184"/>
    </row>
    <row r="83" spans="2:3" ht="85" customHeight="1" x14ac:dyDescent="0.25">
      <c r="B83" s="191" t="s">
        <v>254</v>
      </c>
    </row>
    <row r="84" spans="2:3" ht="14" x14ac:dyDescent="0.25">
      <c r="B84" s="191"/>
    </row>
    <row r="85" spans="2:3" ht="14" x14ac:dyDescent="0.25">
      <c r="B85" s="183" t="s">
        <v>255</v>
      </c>
    </row>
    <row r="86" spans="2:3" ht="14" x14ac:dyDescent="0.25">
      <c r="B86" s="191"/>
    </row>
    <row r="87" spans="2:3" ht="28" x14ac:dyDescent="0.25">
      <c r="B87" s="191" t="s">
        <v>256</v>
      </c>
      <c r="C87" s="189"/>
    </row>
    <row r="88" spans="2:3" ht="14" x14ac:dyDescent="0.25">
      <c r="B88" s="191"/>
    </row>
    <row r="89" spans="2:3" ht="14" x14ac:dyDescent="0.25">
      <c r="B89" s="183" t="s">
        <v>257</v>
      </c>
    </row>
    <row r="90" spans="2:3" ht="14" x14ac:dyDescent="0.25">
      <c r="B90" s="191"/>
    </row>
    <row r="91" spans="2:3" ht="44.25" customHeight="1" x14ac:dyDescent="0.25">
      <c r="B91" s="198" t="s">
        <v>258</v>
      </c>
    </row>
    <row r="92" spans="2:3" ht="14" x14ac:dyDescent="0.25">
      <c r="B92" s="194"/>
    </row>
    <row r="93" spans="2:3" ht="44.25" customHeight="1" x14ac:dyDescent="0.25">
      <c r="B93" s="191" t="s">
        <v>259</v>
      </c>
    </row>
    <row r="94" spans="2:3" ht="14" x14ac:dyDescent="0.25">
      <c r="B94" s="193"/>
    </row>
    <row r="95" spans="2:3" ht="56.25" customHeight="1" x14ac:dyDescent="0.25">
      <c r="B95" s="191" t="s">
        <v>260</v>
      </c>
    </row>
    <row r="96" spans="2:3" ht="14" x14ac:dyDescent="0.25">
      <c r="B96" s="191"/>
    </row>
    <row r="97" spans="2:2" ht="17.5" customHeight="1" x14ac:dyDescent="0.25">
      <c r="B97" s="191" t="s">
        <v>261</v>
      </c>
    </row>
    <row r="98" spans="2:2" ht="14" x14ac:dyDescent="0.25">
      <c r="B98" s="191"/>
    </row>
    <row r="99" spans="2:2" ht="14" x14ac:dyDescent="0.25">
      <c r="B99" s="191" t="s">
        <v>262</v>
      </c>
    </row>
    <row r="100" spans="2:2" ht="14" x14ac:dyDescent="0.25">
      <c r="B100" s="191"/>
    </row>
    <row r="101" spans="2:2" ht="28" x14ac:dyDescent="0.25">
      <c r="B101" s="191" t="s">
        <v>263</v>
      </c>
    </row>
    <row r="102" spans="2:2" ht="14" x14ac:dyDescent="0.25">
      <c r="B102" s="191"/>
    </row>
    <row r="103" spans="2:2" ht="31.5" customHeight="1" x14ac:dyDescent="0.25">
      <c r="B103" s="191" t="s">
        <v>264</v>
      </c>
    </row>
    <row r="104" spans="2:2" ht="14" x14ac:dyDescent="0.25">
      <c r="B104" s="191"/>
    </row>
    <row r="105" spans="2:2" ht="14" x14ac:dyDescent="0.25">
      <c r="B105" s="192" t="s">
        <v>265</v>
      </c>
    </row>
    <row r="106" spans="2:2" ht="14" x14ac:dyDescent="0.25">
      <c r="B106" s="191"/>
    </row>
    <row r="107" spans="2:2" ht="31.5" customHeight="1" x14ac:dyDescent="0.25">
      <c r="B107" s="191" t="s">
        <v>266</v>
      </c>
    </row>
    <row r="108" spans="2:2" ht="14" x14ac:dyDescent="0.25">
      <c r="B108" s="191"/>
    </row>
    <row r="109" spans="2:2" ht="16.5" customHeight="1" x14ac:dyDescent="0.25">
      <c r="B109" s="192" t="s">
        <v>267</v>
      </c>
    </row>
    <row r="110" spans="2:2" ht="14" x14ac:dyDescent="0.25">
      <c r="B110" s="191"/>
    </row>
    <row r="111" spans="2:2" ht="42" x14ac:dyDescent="0.25">
      <c r="B111" s="191" t="s">
        <v>268</v>
      </c>
    </row>
    <row r="112" spans="2:2" ht="14" x14ac:dyDescent="0.25">
      <c r="B112" s="191"/>
    </row>
    <row r="113" spans="2:3" ht="22.5" customHeight="1" x14ac:dyDescent="0.25">
      <c r="B113" s="183" t="s">
        <v>269</v>
      </c>
      <c r="C113" s="199"/>
    </row>
    <row r="114" spans="2:3" ht="14" x14ac:dyDescent="0.25">
      <c r="B114" s="200" t="s">
        <v>270</v>
      </c>
    </row>
    <row r="115" spans="2:3" ht="14" x14ac:dyDescent="0.25">
      <c r="B115" s="201"/>
    </row>
    <row r="116" spans="2:3" ht="14" x14ac:dyDescent="0.25">
      <c r="B116" s="195"/>
    </row>
    <row r="117" spans="2:3" ht="14" x14ac:dyDescent="0.25">
      <c r="B117" s="195"/>
    </row>
  </sheetData>
  <pageMargins left="0.7" right="0.7" top="0.75" bottom="0.75" header="0.3" footer="0.3"/>
  <pageSetup scale="66" fitToHeight="0" orientation="portrait" r:id="rId1"/>
  <rowBreaks count="1" manualBreakCount="1">
    <brk id="6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DEE6-65C3-4A14-8819-E4968C7BB57D}">
  <dimension ref="A13:I27"/>
  <sheetViews>
    <sheetView view="pageBreakPreview" zoomScale="60" zoomScaleNormal="100" workbookViewId="0">
      <selection activeCell="U13" sqref="U13"/>
    </sheetView>
  </sheetViews>
  <sheetFormatPr defaultColWidth="9.1796875" defaultRowHeight="14.5" x14ac:dyDescent="0.35"/>
  <cols>
    <col min="1" max="16384" width="9.1796875" style="167"/>
  </cols>
  <sheetData>
    <row r="13" spans="1:9" x14ac:dyDescent="0.35">
      <c r="A13" s="266" t="s">
        <v>271</v>
      </c>
      <c r="B13" s="266"/>
      <c r="C13" s="266"/>
      <c r="D13" s="266"/>
      <c r="E13" s="266"/>
      <c r="F13" s="266"/>
      <c r="G13" s="266"/>
      <c r="H13" s="266"/>
      <c r="I13" s="266"/>
    </row>
    <row r="14" spans="1:9" x14ac:dyDescent="0.35">
      <c r="A14" s="266"/>
      <c r="B14" s="266"/>
      <c r="C14" s="266"/>
      <c r="D14" s="266"/>
      <c r="E14" s="266"/>
      <c r="F14" s="266"/>
      <c r="G14" s="266"/>
      <c r="H14" s="266"/>
      <c r="I14" s="266"/>
    </row>
    <row r="15" spans="1:9" x14ac:dyDescent="0.35">
      <c r="A15" s="266"/>
      <c r="B15" s="266"/>
      <c r="C15" s="266"/>
      <c r="D15" s="266"/>
      <c r="E15" s="266"/>
      <c r="F15" s="266"/>
      <c r="G15" s="266"/>
      <c r="H15" s="266"/>
      <c r="I15" s="266"/>
    </row>
    <row r="16" spans="1:9" x14ac:dyDescent="0.35">
      <c r="A16" s="266"/>
      <c r="B16" s="266"/>
      <c r="C16" s="266"/>
      <c r="D16" s="266"/>
      <c r="E16" s="266"/>
      <c r="F16" s="266"/>
      <c r="G16" s="266"/>
      <c r="H16" s="266"/>
      <c r="I16" s="266"/>
    </row>
    <row r="17" spans="1:9" x14ac:dyDescent="0.35">
      <c r="A17" s="266"/>
      <c r="B17" s="266"/>
      <c r="C17" s="266"/>
      <c r="D17" s="266"/>
      <c r="E17" s="266"/>
      <c r="F17" s="266"/>
      <c r="G17" s="266"/>
      <c r="H17" s="266"/>
      <c r="I17" s="266"/>
    </row>
    <row r="18" spans="1:9" x14ac:dyDescent="0.35">
      <c r="A18" s="266"/>
      <c r="B18" s="266"/>
      <c r="C18" s="266"/>
      <c r="D18" s="266"/>
      <c r="E18" s="266"/>
      <c r="F18" s="266"/>
      <c r="G18" s="266"/>
      <c r="H18" s="266"/>
      <c r="I18" s="266"/>
    </row>
    <row r="19" spans="1:9" x14ac:dyDescent="0.35">
      <c r="A19" s="266"/>
      <c r="B19" s="266"/>
      <c r="C19" s="266"/>
      <c r="D19" s="266"/>
      <c r="E19" s="266"/>
      <c r="F19" s="266"/>
      <c r="G19" s="266"/>
      <c r="H19" s="266"/>
      <c r="I19" s="266"/>
    </row>
    <row r="20" spans="1:9" x14ac:dyDescent="0.35">
      <c r="A20" s="266"/>
      <c r="B20" s="266"/>
      <c r="C20" s="266"/>
      <c r="D20" s="266"/>
      <c r="E20" s="266"/>
      <c r="F20" s="266"/>
      <c r="G20" s="266"/>
      <c r="H20" s="266"/>
      <c r="I20" s="266"/>
    </row>
    <row r="21" spans="1:9" x14ac:dyDescent="0.35">
      <c r="A21" s="266"/>
      <c r="B21" s="266"/>
      <c r="C21" s="266"/>
      <c r="D21" s="266"/>
      <c r="E21" s="266"/>
      <c r="F21" s="266"/>
      <c r="G21" s="266"/>
      <c r="H21" s="266"/>
      <c r="I21" s="266"/>
    </row>
    <row r="22" spans="1:9" x14ac:dyDescent="0.35">
      <c r="A22" s="266"/>
      <c r="B22" s="266"/>
      <c r="C22" s="266"/>
      <c r="D22" s="266"/>
      <c r="E22" s="266"/>
      <c r="F22" s="266"/>
      <c r="G22" s="266"/>
      <c r="H22" s="266"/>
      <c r="I22" s="266"/>
    </row>
    <row r="23" spans="1:9" x14ac:dyDescent="0.35">
      <c r="A23" s="266"/>
      <c r="B23" s="266"/>
      <c r="C23" s="266"/>
      <c r="D23" s="266"/>
      <c r="E23" s="266"/>
      <c r="F23" s="266"/>
      <c r="G23" s="266"/>
      <c r="H23" s="266"/>
      <c r="I23" s="266"/>
    </row>
    <row r="24" spans="1:9" x14ac:dyDescent="0.35">
      <c r="A24" s="266"/>
      <c r="B24" s="266"/>
      <c r="C24" s="266"/>
      <c r="D24" s="266"/>
      <c r="E24" s="266"/>
      <c r="F24" s="266"/>
      <c r="G24" s="266"/>
      <c r="H24" s="266"/>
      <c r="I24" s="266"/>
    </row>
    <row r="25" spans="1:9" x14ac:dyDescent="0.35">
      <c r="A25" s="266"/>
      <c r="B25" s="266"/>
      <c r="C25" s="266"/>
      <c r="D25" s="266"/>
      <c r="E25" s="266"/>
      <c r="F25" s="266"/>
      <c r="G25" s="266"/>
      <c r="H25" s="266"/>
      <c r="I25" s="266"/>
    </row>
    <row r="26" spans="1:9" x14ac:dyDescent="0.35">
      <c r="A26" s="266"/>
      <c r="B26" s="266"/>
      <c r="C26" s="266"/>
      <c r="D26" s="266"/>
      <c r="E26" s="266"/>
      <c r="F26" s="266"/>
      <c r="G26" s="266"/>
      <c r="H26" s="266"/>
      <c r="I26" s="266"/>
    </row>
    <row r="27" spans="1:9" x14ac:dyDescent="0.35">
      <c r="A27" s="266"/>
      <c r="B27" s="266"/>
      <c r="C27" s="266"/>
      <c r="D27" s="266"/>
      <c r="E27" s="266"/>
      <c r="F27" s="266"/>
      <c r="G27" s="266"/>
      <c r="H27" s="266"/>
      <c r="I27" s="266"/>
    </row>
  </sheetData>
  <mergeCells count="1">
    <mergeCell ref="A13:I2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157"/>
  <sheetViews>
    <sheetView view="pageBreakPreview" topLeftCell="A90" zoomScale="70" zoomScaleNormal="100" zoomScaleSheetLayoutView="70" workbookViewId="0">
      <selection activeCell="B62" sqref="B62"/>
    </sheetView>
  </sheetViews>
  <sheetFormatPr defaultColWidth="9.1796875" defaultRowHeight="15.5" x14ac:dyDescent="0.35"/>
  <cols>
    <col min="1" max="1" width="9.1796875" style="9"/>
    <col min="2" max="2" width="81.54296875" style="7" customWidth="1"/>
    <col min="3" max="3" width="7" style="9" customWidth="1"/>
    <col min="4" max="4" width="7.54296875" style="10" customWidth="1"/>
    <col min="5" max="5" width="36" style="11" customWidth="1"/>
    <col min="6" max="6" width="48" style="11" customWidth="1"/>
    <col min="7" max="16384" width="9.1796875" style="7"/>
  </cols>
  <sheetData>
    <row r="1" spans="1:6" s="1" customFormat="1" ht="31.5" thickBot="1" x14ac:dyDescent="0.4">
      <c r="A1" s="15" t="s">
        <v>3</v>
      </c>
      <c r="B1" s="15" t="s">
        <v>0</v>
      </c>
      <c r="C1" s="124" t="s">
        <v>4</v>
      </c>
      <c r="D1" s="16" t="s">
        <v>5</v>
      </c>
      <c r="E1" s="17" t="s">
        <v>279</v>
      </c>
      <c r="F1" s="17" t="s">
        <v>149</v>
      </c>
    </row>
    <row r="2" spans="1:6" s="2" customFormat="1" x14ac:dyDescent="0.35">
      <c r="A2" s="12"/>
      <c r="B2" s="107"/>
      <c r="C2" s="113"/>
      <c r="D2" s="114"/>
      <c r="E2" s="115"/>
      <c r="F2" s="115"/>
    </row>
    <row r="3" spans="1:6" s="2" customFormat="1" x14ac:dyDescent="0.35">
      <c r="A3" s="12"/>
      <c r="B3" s="108" t="s">
        <v>280</v>
      </c>
      <c r="C3" s="3"/>
      <c r="D3" s="4"/>
      <c r="E3" s="116"/>
      <c r="F3" s="116"/>
    </row>
    <row r="4" spans="1:6" s="2" customFormat="1" x14ac:dyDescent="0.35">
      <c r="A4" s="12"/>
      <c r="B4" s="109"/>
      <c r="C4" s="3"/>
      <c r="D4" s="4"/>
      <c r="E4" s="116"/>
      <c r="F4" s="116"/>
    </row>
    <row r="5" spans="1:6" s="2" customFormat="1" x14ac:dyDescent="0.35">
      <c r="A5" s="12"/>
      <c r="B5" s="108" t="s">
        <v>6</v>
      </c>
      <c r="C5" s="3"/>
      <c r="D5" s="4"/>
      <c r="E5" s="116"/>
      <c r="F5" s="116"/>
    </row>
    <row r="6" spans="1:6" s="2" customFormat="1" x14ac:dyDescent="0.35">
      <c r="A6" s="12"/>
      <c r="B6" s="108"/>
      <c r="C6" s="3"/>
      <c r="D6" s="4"/>
      <c r="E6" s="116"/>
      <c r="F6" s="116"/>
    </row>
    <row r="7" spans="1:6" s="2" customFormat="1" ht="31" x14ac:dyDescent="0.35">
      <c r="A7" s="12"/>
      <c r="B7" s="109" t="s">
        <v>7</v>
      </c>
      <c r="C7" s="3"/>
      <c r="D7" s="4"/>
      <c r="E7" s="116"/>
      <c r="F7" s="116"/>
    </row>
    <row r="8" spans="1:6" s="2" customFormat="1" x14ac:dyDescent="0.35">
      <c r="A8" s="12"/>
      <c r="B8" s="109"/>
      <c r="C8" s="3"/>
      <c r="D8" s="4"/>
      <c r="E8" s="116"/>
      <c r="F8" s="116"/>
    </row>
    <row r="9" spans="1:6" s="2" customFormat="1" x14ac:dyDescent="0.35">
      <c r="A9" s="12"/>
      <c r="B9" s="108" t="s">
        <v>8</v>
      </c>
      <c r="C9" s="3"/>
      <c r="D9" s="4"/>
      <c r="E9" s="116"/>
      <c r="F9" s="116"/>
    </row>
    <row r="10" spans="1:6" s="2" customFormat="1" x14ac:dyDescent="0.35">
      <c r="A10" s="12"/>
      <c r="B10" s="108"/>
      <c r="C10" s="3"/>
      <c r="D10" s="4"/>
      <c r="E10" s="116"/>
      <c r="F10" s="116"/>
    </row>
    <row r="11" spans="1:6" s="2" customFormat="1" x14ac:dyDescent="0.35">
      <c r="A11" s="12"/>
      <c r="B11" s="108" t="s">
        <v>9</v>
      </c>
      <c r="C11" s="3"/>
      <c r="D11" s="4"/>
      <c r="E11" s="116"/>
      <c r="F11" s="116"/>
    </row>
    <row r="12" spans="1:6" s="2" customFormat="1" x14ac:dyDescent="0.35">
      <c r="A12" s="12"/>
      <c r="B12" s="108"/>
      <c r="C12" s="3"/>
      <c r="D12" s="4"/>
      <c r="E12" s="116"/>
      <c r="F12" s="116"/>
    </row>
    <row r="13" spans="1:6" s="2" customFormat="1" ht="31" x14ac:dyDescent="0.35">
      <c r="A13" s="12"/>
      <c r="B13" s="109" t="s">
        <v>10</v>
      </c>
      <c r="C13" s="3"/>
      <c r="D13" s="4"/>
      <c r="E13" s="116"/>
      <c r="F13" s="116"/>
    </row>
    <row r="14" spans="1:6" s="2" customFormat="1" x14ac:dyDescent="0.35">
      <c r="A14" s="12"/>
      <c r="B14" s="109"/>
      <c r="C14" s="3"/>
      <c r="D14" s="4"/>
      <c r="E14" s="116"/>
      <c r="F14" s="116"/>
    </row>
    <row r="15" spans="1:6" s="2" customFormat="1" x14ac:dyDescent="0.35">
      <c r="A15" s="12"/>
      <c r="B15" s="109" t="s">
        <v>11</v>
      </c>
      <c r="C15" s="3"/>
      <c r="D15" s="4"/>
      <c r="E15" s="116"/>
      <c r="F15" s="116"/>
    </row>
    <row r="16" spans="1:6" s="2" customFormat="1" x14ac:dyDescent="0.35">
      <c r="A16" s="12"/>
      <c r="B16" s="109"/>
      <c r="C16" s="3"/>
      <c r="D16" s="4"/>
      <c r="E16" s="116"/>
      <c r="F16" s="116"/>
    </row>
    <row r="17" spans="1:6" s="2" customFormat="1" x14ac:dyDescent="0.35">
      <c r="A17" s="12"/>
      <c r="B17" s="19" t="s">
        <v>12</v>
      </c>
      <c r="C17" s="3"/>
      <c r="D17" s="4"/>
      <c r="E17" s="116"/>
      <c r="F17" s="116"/>
    </row>
    <row r="18" spans="1:6" s="2" customFormat="1" x14ac:dyDescent="0.35">
      <c r="A18" s="12"/>
      <c r="B18" s="20"/>
      <c r="C18" s="3"/>
      <c r="D18" s="4"/>
      <c r="E18" s="116"/>
      <c r="F18" s="116"/>
    </row>
    <row r="19" spans="1:6" s="2" customFormat="1" ht="23.25" customHeight="1" x14ac:dyDescent="0.35">
      <c r="A19" s="12"/>
      <c r="B19" s="21" t="s">
        <v>13</v>
      </c>
      <c r="C19" s="3"/>
      <c r="D19" s="4"/>
      <c r="E19" s="116"/>
      <c r="F19" s="116"/>
    </row>
    <row r="20" spans="1:6" s="2" customFormat="1" ht="21.75" customHeight="1" x14ac:dyDescent="0.35">
      <c r="A20" s="12"/>
      <c r="B20" s="21" t="s">
        <v>14</v>
      </c>
      <c r="C20" s="3"/>
      <c r="D20" s="4"/>
      <c r="E20" s="116"/>
      <c r="F20" s="116"/>
    </row>
    <row r="21" spans="1:6" s="2" customFormat="1" x14ac:dyDescent="0.35">
      <c r="A21" s="12"/>
      <c r="B21" s="21" t="s">
        <v>15</v>
      </c>
      <c r="C21" s="3"/>
      <c r="D21" s="4"/>
      <c r="E21" s="116"/>
      <c r="F21" s="116"/>
    </row>
    <row r="22" spans="1:6" s="2" customFormat="1" ht="14.25" customHeight="1" x14ac:dyDescent="0.35">
      <c r="A22" s="12"/>
      <c r="B22" s="109"/>
      <c r="C22" s="3"/>
      <c r="D22" s="4"/>
      <c r="E22" s="116"/>
      <c r="F22" s="116"/>
    </row>
    <row r="23" spans="1:6" s="2" customFormat="1" x14ac:dyDescent="0.35">
      <c r="A23" s="12"/>
      <c r="B23" s="27" t="s">
        <v>16</v>
      </c>
      <c r="C23" s="3"/>
      <c r="D23" s="4"/>
      <c r="E23" s="116"/>
      <c r="F23" s="116"/>
    </row>
    <row r="24" spans="1:6" s="2" customFormat="1" x14ac:dyDescent="0.35">
      <c r="A24" s="12"/>
      <c r="B24" s="27"/>
      <c r="C24" s="3"/>
      <c r="D24" s="4"/>
      <c r="E24" s="116"/>
      <c r="F24" s="116"/>
    </row>
    <row r="25" spans="1:6" s="2" customFormat="1" ht="77.5" x14ac:dyDescent="0.35">
      <c r="A25" s="12"/>
      <c r="B25" s="109" t="s">
        <v>153</v>
      </c>
      <c r="C25" s="3"/>
      <c r="D25" s="4"/>
      <c r="E25" s="116"/>
      <c r="F25" s="116"/>
    </row>
    <row r="26" spans="1:6" s="2" customFormat="1" x14ac:dyDescent="0.35">
      <c r="A26" s="12"/>
      <c r="B26" s="13"/>
      <c r="C26" s="3"/>
      <c r="D26" s="4"/>
      <c r="E26" s="116"/>
      <c r="F26" s="116"/>
    </row>
    <row r="27" spans="1:6" s="2" customFormat="1" x14ac:dyDescent="0.35">
      <c r="A27" s="12"/>
      <c r="B27" s="24" t="s">
        <v>150</v>
      </c>
      <c r="C27" s="3"/>
      <c r="D27" s="4"/>
      <c r="E27" s="116"/>
      <c r="F27" s="116"/>
    </row>
    <row r="28" spans="1:6" s="2" customFormat="1" x14ac:dyDescent="0.35">
      <c r="A28" s="12"/>
      <c r="B28" s="24"/>
      <c r="C28" s="3"/>
      <c r="D28" s="4"/>
      <c r="E28" s="116"/>
      <c r="F28" s="116"/>
    </row>
    <row r="29" spans="1:6" s="2" customFormat="1" ht="31" x14ac:dyDescent="0.35">
      <c r="A29" s="12"/>
      <c r="B29" s="13" t="s">
        <v>151</v>
      </c>
      <c r="C29" s="3"/>
      <c r="D29" s="4"/>
      <c r="E29" s="116"/>
      <c r="F29" s="116"/>
    </row>
    <row r="30" spans="1:6" s="2" customFormat="1" x14ac:dyDescent="0.35">
      <c r="A30" s="12"/>
      <c r="B30" s="13"/>
      <c r="C30" s="3"/>
      <c r="D30" s="4"/>
      <c r="E30" s="116"/>
      <c r="F30" s="116"/>
    </row>
    <row r="31" spans="1:6" s="2" customFormat="1" ht="46.5" x14ac:dyDescent="0.35">
      <c r="A31" s="12"/>
      <c r="B31" s="7" t="s">
        <v>154</v>
      </c>
      <c r="C31" s="3"/>
      <c r="D31" s="4"/>
      <c r="E31" s="116"/>
      <c r="F31" s="116"/>
    </row>
    <row r="32" spans="1:6" s="2" customFormat="1" x14ac:dyDescent="0.35">
      <c r="A32" s="12"/>
      <c r="B32" s="13" t="s">
        <v>23</v>
      </c>
      <c r="C32" s="3"/>
      <c r="D32" s="4"/>
      <c r="E32" s="116"/>
      <c r="F32" s="116"/>
    </row>
    <row r="33" spans="1:6" s="2" customFormat="1" ht="31" x14ac:dyDescent="0.35">
      <c r="A33" s="12"/>
      <c r="B33" s="13" t="s">
        <v>152</v>
      </c>
      <c r="C33" s="3"/>
      <c r="D33" s="4"/>
      <c r="E33" s="116"/>
      <c r="F33" s="116"/>
    </row>
    <row r="34" spans="1:6" s="2" customFormat="1" x14ac:dyDescent="0.35">
      <c r="A34" s="12"/>
      <c r="B34" s="25"/>
      <c r="C34" s="3"/>
      <c r="D34" s="4"/>
      <c r="E34" s="116"/>
      <c r="F34" s="116"/>
    </row>
    <row r="35" spans="1:6" s="2" customFormat="1" x14ac:dyDescent="0.35">
      <c r="A35" s="12"/>
      <c r="B35" s="126" t="s">
        <v>188</v>
      </c>
      <c r="C35" s="117"/>
      <c r="D35" s="4"/>
      <c r="E35" s="116"/>
      <c r="F35" s="116"/>
    </row>
    <row r="36" spans="1:6" s="2" customFormat="1" x14ac:dyDescent="0.35">
      <c r="A36" s="12"/>
      <c r="B36" s="127"/>
      <c r="C36" s="117"/>
      <c r="D36" s="4"/>
      <c r="E36" s="116"/>
      <c r="F36" s="116"/>
    </row>
    <row r="37" spans="1:6" s="2" customFormat="1" ht="42.5" x14ac:dyDescent="0.35">
      <c r="A37" s="12"/>
      <c r="B37" s="128" t="s">
        <v>17</v>
      </c>
      <c r="C37" s="118"/>
      <c r="D37" s="4"/>
      <c r="E37" s="116"/>
      <c r="F37" s="116"/>
    </row>
    <row r="38" spans="1:6" s="2" customFormat="1" x14ac:dyDescent="0.35">
      <c r="A38" s="12"/>
      <c r="B38" s="128"/>
      <c r="C38" s="118"/>
      <c r="D38" s="4"/>
      <c r="E38" s="116"/>
      <c r="F38" s="116"/>
    </row>
    <row r="39" spans="1:6" s="2" customFormat="1" x14ac:dyDescent="0.35">
      <c r="A39" s="12"/>
      <c r="B39" s="128" t="s">
        <v>18</v>
      </c>
      <c r="C39" s="118"/>
      <c r="D39" s="4"/>
      <c r="E39" s="116"/>
      <c r="F39" s="116"/>
    </row>
    <row r="40" spans="1:6" s="2" customFormat="1" x14ac:dyDescent="0.35">
      <c r="A40" s="12"/>
      <c r="B40" s="128"/>
      <c r="C40" s="118"/>
      <c r="D40" s="4"/>
      <c r="E40" s="116"/>
      <c r="F40" s="116"/>
    </row>
    <row r="41" spans="1:6" s="2" customFormat="1" ht="28.5" x14ac:dyDescent="0.35">
      <c r="A41" s="12"/>
      <c r="B41" s="128" t="s">
        <v>19</v>
      </c>
      <c r="C41" s="118"/>
      <c r="D41" s="4"/>
      <c r="E41" s="116"/>
      <c r="F41" s="116"/>
    </row>
    <row r="42" spans="1:6" s="2" customFormat="1" x14ac:dyDescent="0.35">
      <c r="A42" s="12"/>
      <c r="B42" s="128"/>
      <c r="C42" s="118"/>
      <c r="D42" s="4"/>
      <c r="E42" s="116"/>
      <c r="F42" s="116"/>
    </row>
    <row r="43" spans="1:6" s="2" customFormat="1" x14ac:dyDescent="0.35">
      <c r="A43" s="12"/>
      <c r="B43" s="132" t="s">
        <v>187</v>
      </c>
      <c r="C43" s="118"/>
      <c r="D43" s="4"/>
      <c r="E43" s="116"/>
      <c r="F43" s="116"/>
    </row>
    <row r="44" spans="1:6" s="2" customFormat="1" x14ac:dyDescent="0.35">
      <c r="A44" s="12"/>
      <c r="B44" s="128"/>
      <c r="C44" s="118"/>
      <c r="D44" s="4"/>
      <c r="E44" s="116"/>
      <c r="F44" s="116"/>
    </row>
    <row r="45" spans="1:6" s="2" customFormat="1" x14ac:dyDescent="0.35">
      <c r="A45" s="12"/>
      <c r="B45" s="129" t="s">
        <v>20</v>
      </c>
      <c r="C45" s="118"/>
      <c r="D45" s="4"/>
      <c r="E45" s="116"/>
      <c r="F45" s="116"/>
    </row>
    <row r="46" spans="1:6" s="2" customFormat="1" x14ac:dyDescent="0.35">
      <c r="A46" s="12"/>
      <c r="B46" s="13"/>
      <c r="C46" s="3"/>
      <c r="D46" s="4"/>
      <c r="E46" s="116"/>
      <c r="F46" s="116"/>
    </row>
    <row r="47" spans="1:6" s="2" customFormat="1" x14ac:dyDescent="0.35">
      <c r="A47" s="12"/>
      <c r="B47" s="24" t="s">
        <v>189</v>
      </c>
      <c r="C47" s="3"/>
      <c r="D47" s="4"/>
      <c r="E47" s="116"/>
      <c r="F47" s="116"/>
    </row>
    <row r="48" spans="1:6" s="2" customFormat="1" x14ac:dyDescent="0.35">
      <c r="A48" s="12"/>
      <c r="B48" s="13"/>
      <c r="C48" s="3"/>
      <c r="D48" s="4"/>
      <c r="E48" s="116"/>
      <c r="F48" s="116"/>
    </row>
    <row r="49" spans="1:6" s="2" customFormat="1" x14ac:dyDescent="0.35">
      <c r="A49" s="12"/>
      <c r="B49" s="130" t="s">
        <v>190</v>
      </c>
      <c r="C49" s="3"/>
      <c r="D49" s="4"/>
      <c r="E49" s="116"/>
      <c r="F49" s="116"/>
    </row>
    <row r="50" spans="1:6" s="2" customFormat="1" x14ac:dyDescent="0.35">
      <c r="A50" s="12"/>
      <c r="B50" s="130" t="s">
        <v>191</v>
      </c>
      <c r="C50" s="3"/>
      <c r="D50" s="4"/>
      <c r="E50" s="116"/>
      <c r="F50" s="116"/>
    </row>
    <row r="51" spans="1:6" s="2" customFormat="1" x14ac:dyDescent="0.35">
      <c r="A51" s="12"/>
      <c r="B51" s="130" t="s">
        <v>192</v>
      </c>
      <c r="C51" s="3"/>
      <c r="D51" s="4"/>
      <c r="E51" s="116"/>
      <c r="F51" s="116"/>
    </row>
    <row r="52" spans="1:6" s="2" customFormat="1" ht="42.65" customHeight="1" x14ac:dyDescent="0.35">
      <c r="A52" s="12"/>
      <c r="B52" s="132" t="s">
        <v>193</v>
      </c>
      <c r="C52" s="3"/>
      <c r="D52" s="4"/>
      <c r="E52" s="116"/>
      <c r="F52" s="116"/>
    </row>
    <row r="53" spans="1:6" s="2" customFormat="1" x14ac:dyDescent="0.35">
      <c r="A53" s="12"/>
      <c r="B53" s="13"/>
      <c r="C53" s="3"/>
      <c r="D53" s="4"/>
      <c r="E53" s="116"/>
      <c r="F53" s="116"/>
    </row>
    <row r="54" spans="1:6" s="2" customFormat="1" x14ac:dyDescent="0.35">
      <c r="A54" s="12"/>
      <c r="B54" s="24" t="s">
        <v>281</v>
      </c>
      <c r="C54" s="3"/>
      <c r="D54" s="4"/>
      <c r="E54" s="116"/>
      <c r="F54" s="116"/>
    </row>
    <row r="55" spans="1:6" s="2" customFormat="1" x14ac:dyDescent="0.35">
      <c r="A55" s="12"/>
      <c r="B55" s="13"/>
      <c r="C55" s="3"/>
      <c r="D55" s="4"/>
      <c r="E55" s="116"/>
      <c r="F55" s="116"/>
    </row>
    <row r="56" spans="1:6" s="2" customFormat="1" x14ac:dyDescent="0.35">
      <c r="A56" s="14">
        <v>1</v>
      </c>
      <c r="B56" s="13" t="s">
        <v>282</v>
      </c>
      <c r="C56" s="5" t="s">
        <v>83</v>
      </c>
      <c r="D56" s="272">
        <v>1</v>
      </c>
      <c r="E56" s="116"/>
      <c r="F56" s="116">
        <f>E56*D56</f>
        <v>0</v>
      </c>
    </row>
    <row r="57" spans="1:6" s="2" customFormat="1" x14ac:dyDescent="0.35">
      <c r="A57" s="14">
        <v>2</v>
      </c>
      <c r="B57" s="13" t="s">
        <v>283</v>
      </c>
      <c r="C57" s="5" t="s">
        <v>83</v>
      </c>
      <c r="D57" s="272">
        <v>1</v>
      </c>
      <c r="E57" s="116"/>
      <c r="F57" s="116">
        <f t="shared" ref="F57:F61" si="0">E57*D57</f>
        <v>0</v>
      </c>
    </row>
    <row r="58" spans="1:6" s="2" customFormat="1" x14ac:dyDescent="0.35">
      <c r="A58" s="14">
        <v>3</v>
      </c>
      <c r="B58" s="13" t="s">
        <v>114</v>
      </c>
      <c r="C58" s="5" t="s">
        <v>83</v>
      </c>
      <c r="D58" s="272">
        <v>1</v>
      </c>
      <c r="E58" s="116"/>
      <c r="F58" s="116">
        <f t="shared" si="0"/>
        <v>0</v>
      </c>
    </row>
    <row r="59" spans="1:6" s="2" customFormat="1" x14ac:dyDescent="0.35">
      <c r="A59" s="14">
        <v>4</v>
      </c>
      <c r="B59" s="13" t="s">
        <v>284</v>
      </c>
      <c r="C59" s="5" t="s">
        <v>83</v>
      </c>
      <c r="D59" s="272">
        <v>1</v>
      </c>
      <c r="E59" s="116"/>
      <c r="F59" s="116">
        <f t="shared" si="0"/>
        <v>0</v>
      </c>
    </row>
    <row r="60" spans="1:6" s="2" customFormat="1" x14ac:dyDescent="0.35">
      <c r="A60" s="14">
        <v>5</v>
      </c>
      <c r="B60" s="13" t="s">
        <v>285</v>
      </c>
      <c r="C60" s="5" t="s">
        <v>83</v>
      </c>
      <c r="D60" s="272">
        <v>1</v>
      </c>
      <c r="E60" s="116"/>
      <c r="F60" s="116">
        <f t="shared" si="0"/>
        <v>0</v>
      </c>
    </row>
    <row r="61" spans="1:6" s="2" customFormat="1" x14ac:dyDescent="0.35">
      <c r="A61" s="14">
        <v>6</v>
      </c>
      <c r="B61" s="13" t="s">
        <v>286</v>
      </c>
      <c r="C61" s="5" t="s">
        <v>83</v>
      </c>
      <c r="D61" s="272">
        <v>1</v>
      </c>
      <c r="E61" s="116"/>
      <c r="F61" s="116">
        <f t="shared" si="0"/>
        <v>0</v>
      </c>
    </row>
    <row r="62" spans="1:6" s="2" customFormat="1" x14ac:dyDescent="0.35">
      <c r="A62" s="14"/>
      <c r="B62" s="13"/>
      <c r="C62" s="3"/>
      <c r="D62" s="4"/>
      <c r="E62" s="116"/>
      <c r="F62" s="116"/>
    </row>
    <row r="63" spans="1:6" s="2" customFormat="1" x14ac:dyDescent="0.35">
      <c r="A63" s="12"/>
      <c r="B63" s="273" t="s">
        <v>288</v>
      </c>
      <c r="C63" s="3"/>
      <c r="D63" s="4"/>
      <c r="E63" s="274"/>
      <c r="F63" s="274">
        <f>SUM(F56:F62)</f>
        <v>0</v>
      </c>
    </row>
    <row r="64" spans="1:6" s="2" customFormat="1" x14ac:dyDescent="0.35">
      <c r="A64" s="12"/>
      <c r="B64" s="13"/>
      <c r="C64" s="3"/>
      <c r="D64" s="4"/>
      <c r="E64" s="116"/>
      <c r="F64" s="116"/>
    </row>
    <row r="65" spans="1:8" s="2" customFormat="1" x14ac:dyDescent="0.35">
      <c r="A65" s="12">
        <v>1</v>
      </c>
      <c r="B65" s="110" t="s">
        <v>287</v>
      </c>
      <c r="C65" s="5" t="s">
        <v>23</v>
      </c>
      <c r="D65" s="8" t="s">
        <v>23</v>
      </c>
      <c r="E65" s="116"/>
      <c r="F65" s="116"/>
    </row>
    <row r="66" spans="1:8" s="2" customFormat="1" x14ac:dyDescent="0.35">
      <c r="A66" s="12"/>
      <c r="B66" s="13"/>
      <c r="C66" s="5"/>
      <c r="D66" s="6"/>
      <c r="E66" s="116"/>
      <c r="F66" s="116"/>
    </row>
    <row r="67" spans="1:8" x14ac:dyDescent="0.35">
      <c r="A67" s="14">
        <v>1.1000000000000001</v>
      </c>
      <c r="B67" s="258" t="s">
        <v>156</v>
      </c>
      <c r="C67" s="5" t="s">
        <v>24</v>
      </c>
      <c r="D67" s="8">
        <v>20</v>
      </c>
      <c r="E67" s="119"/>
      <c r="F67" s="116">
        <f t="shared" ref="F67" si="1">E67*D67</f>
        <v>0</v>
      </c>
      <c r="G67" s="106"/>
      <c r="H67" s="106"/>
    </row>
    <row r="68" spans="1:8" x14ac:dyDescent="0.35">
      <c r="A68" s="14"/>
      <c r="B68" s="111"/>
      <c r="C68" s="5"/>
      <c r="D68" s="8"/>
      <c r="E68" s="120"/>
      <c r="F68" s="116"/>
      <c r="G68" s="18"/>
      <c r="H68" s="18"/>
    </row>
    <row r="69" spans="1:8" x14ac:dyDescent="0.35">
      <c r="A69" s="14"/>
      <c r="B69" s="110" t="s">
        <v>25</v>
      </c>
      <c r="C69" s="5"/>
      <c r="D69" s="8"/>
      <c r="E69" s="119"/>
      <c r="F69" s="116"/>
      <c r="G69" s="18"/>
      <c r="H69" s="18"/>
    </row>
    <row r="70" spans="1:8" x14ac:dyDescent="0.35">
      <c r="A70" s="14"/>
      <c r="C70" s="5"/>
      <c r="D70" s="8"/>
      <c r="E70" s="119"/>
      <c r="F70" s="116"/>
      <c r="G70" s="18"/>
      <c r="H70" s="18"/>
    </row>
    <row r="71" spans="1:8" ht="28.5" x14ac:dyDescent="0.35">
      <c r="A71" s="14">
        <v>1.2</v>
      </c>
      <c r="B71" s="125" t="s">
        <v>155</v>
      </c>
      <c r="C71" s="5" t="s">
        <v>21</v>
      </c>
      <c r="D71" s="8">
        <v>1</v>
      </c>
      <c r="E71" s="119"/>
      <c r="F71" s="116">
        <f t="shared" ref="F71" si="2">E71*D71</f>
        <v>0</v>
      </c>
      <c r="G71" s="18"/>
      <c r="H71" s="18"/>
    </row>
    <row r="72" spans="1:8" x14ac:dyDescent="0.35">
      <c r="A72" s="14"/>
      <c r="B72" s="28"/>
      <c r="C72" s="5"/>
      <c r="D72" s="8"/>
      <c r="E72" s="119"/>
      <c r="F72" s="116"/>
      <c r="G72" s="18"/>
      <c r="H72" s="18"/>
    </row>
    <row r="73" spans="1:8" ht="70.5" x14ac:dyDescent="0.35">
      <c r="A73" s="14"/>
      <c r="B73" s="26" t="s">
        <v>26</v>
      </c>
      <c r="C73" s="5"/>
      <c r="D73" s="8"/>
      <c r="E73" s="119"/>
      <c r="F73" s="116"/>
      <c r="G73" s="18"/>
      <c r="H73" s="18"/>
    </row>
    <row r="74" spans="1:8" x14ac:dyDescent="0.35">
      <c r="A74" s="14"/>
      <c r="B74" s="111"/>
      <c r="C74" s="5"/>
      <c r="D74" s="8"/>
      <c r="E74" s="119"/>
      <c r="F74" s="116"/>
      <c r="G74" s="18"/>
      <c r="H74" s="18"/>
    </row>
    <row r="75" spans="1:8" x14ac:dyDescent="0.35">
      <c r="A75" s="14">
        <v>2</v>
      </c>
      <c r="B75" s="110" t="s">
        <v>27</v>
      </c>
      <c r="C75" s="5"/>
      <c r="D75" s="6"/>
      <c r="E75" s="119"/>
      <c r="F75" s="116"/>
    </row>
    <row r="76" spans="1:8" x14ac:dyDescent="0.35">
      <c r="A76" s="14"/>
      <c r="B76" s="110"/>
      <c r="C76" s="5"/>
      <c r="D76" s="6"/>
      <c r="E76" s="119"/>
      <c r="F76" s="116"/>
    </row>
    <row r="77" spans="1:8" ht="28.5" x14ac:dyDescent="0.35">
      <c r="A77" s="14"/>
      <c r="B77" s="131" t="s">
        <v>194</v>
      </c>
      <c r="C77" s="5"/>
      <c r="D77" s="6"/>
      <c r="E77" s="119"/>
      <c r="F77" s="116"/>
    </row>
    <row r="78" spans="1:8" x14ac:dyDescent="0.35">
      <c r="A78" s="14"/>
      <c r="B78" s="112"/>
      <c r="C78" s="5"/>
      <c r="D78" s="6"/>
      <c r="E78" s="119"/>
      <c r="F78" s="116"/>
    </row>
    <row r="79" spans="1:8" x14ac:dyDescent="0.35">
      <c r="A79" s="14">
        <v>2.1</v>
      </c>
      <c r="B79" s="133" t="s">
        <v>164</v>
      </c>
      <c r="C79" s="134"/>
      <c r="D79" s="135"/>
      <c r="E79" s="136"/>
      <c r="F79" s="137"/>
    </row>
    <row r="80" spans="1:8" x14ac:dyDescent="0.35">
      <c r="A80" s="14"/>
      <c r="B80" s="138"/>
      <c r="C80" s="134"/>
      <c r="D80" s="135"/>
      <c r="E80" s="136"/>
      <c r="F80" s="137"/>
    </row>
    <row r="81" spans="1:6" x14ac:dyDescent="0.35">
      <c r="A81" s="14"/>
      <c r="B81" s="139" t="s">
        <v>157</v>
      </c>
      <c r="C81" s="134" t="s">
        <v>29</v>
      </c>
      <c r="D81" s="140">
        <v>2</v>
      </c>
      <c r="E81" s="136"/>
      <c r="F81" s="137">
        <f t="shared" ref="F81:F83" si="3">E81*D81</f>
        <v>0</v>
      </c>
    </row>
    <row r="82" spans="1:6" x14ac:dyDescent="0.35">
      <c r="A82" s="14"/>
      <c r="B82" s="139" t="s">
        <v>158</v>
      </c>
      <c r="C82" s="134" t="s">
        <v>29</v>
      </c>
      <c r="D82" s="140">
        <v>4</v>
      </c>
      <c r="E82" s="136"/>
      <c r="F82" s="137">
        <f t="shared" si="3"/>
        <v>0</v>
      </c>
    </row>
    <row r="83" spans="1:6" x14ac:dyDescent="0.35">
      <c r="A83" s="14"/>
      <c r="B83" s="139" t="s">
        <v>159</v>
      </c>
      <c r="C83" s="134" t="s">
        <v>29</v>
      </c>
      <c r="D83" s="140">
        <v>248</v>
      </c>
      <c r="E83" s="136"/>
      <c r="F83" s="137">
        <f t="shared" si="3"/>
        <v>0</v>
      </c>
    </row>
    <row r="84" spans="1:6" x14ac:dyDescent="0.35">
      <c r="A84" s="14"/>
      <c r="B84" s="111"/>
      <c r="C84" s="5"/>
      <c r="D84" s="6"/>
      <c r="E84" s="119"/>
      <c r="F84" s="116"/>
    </row>
    <row r="85" spans="1:6" x14ac:dyDescent="0.35">
      <c r="A85" s="14">
        <v>3</v>
      </c>
      <c r="B85" s="133" t="s">
        <v>163</v>
      </c>
      <c r="C85" s="134"/>
      <c r="D85" s="135"/>
      <c r="E85" s="136"/>
      <c r="F85" s="137"/>
    </row>
    <row r="86" spans="1:6" x14ac:dyDescent="0.35">
      <c r="A86" s="14"/>
      <c r="B86" s="143"/>
      <c r="C86" s="134"/>
      <c r="D86" s="135"/>
      <c r="E86" s="136"/>
      <c r="F86" s="137"/>
    </row>
    <row r="87" spans="1:6" ht="28.5" x14ac:dyDescent="0.35">
      <c r="A87" s="14"/>
      <c r="B87" s="144" t="s">
        <v>173</v>
      </c>
      <c r="C87" s="134"/>
      <c r="D87" s="135"/>
      <c r="E87" s="136"/>
      <c r="F87" s="137"/>
    </row>
    <row r="88" spans="1:6" x14ac:dyDescent="0.35">
      <c r="A88" s="14"/>
      <c r="B88" s="142"/>
      <c r="C88" s="134"/>
      <c r="D88" s="135"/>
      <c r="E88" s="136"/>
      <c r="F88" s="137"/>
    </row>
    <row r="89" spans="1:6" x14ac:dyDescent="0.35">
      <c r="A89" s="14"/>
      <c r="B89" s="139" t="s">
        <v>33</v>
      </c>
      <c r="C89" s="134" t="s">
        <v>29</v>
      </c>
      <c r="D89" s="140">
        <v>4</v>
      </c>
      <c r="E89" s="136"/>
      <c r="F89" s="137">
        <f t="shared" ref="F89:F92" si="4">E89*D89</f>
        <v>0</v>
      </c>
    </row>
    <row r="90" spans="1:6" x14ac:dyDescent="0.35">
      <c r="A90" s="14"/>
      <c r="B90" s="139" t="s">
        <v>160</v>
      </c>
      <c r="C90" s="134" t="s">
        <v>29</v>
      </c>
      <c r="D90" s="140">
        <v>6</v>
      </c>
      <c r="E90" s="136"/>
      <c r="F90" s="137">
        <f t="shared" si="4"/>
        <v>0</v>
      </c>
    </row>
    <row r="91" spans="1:6" x14ac:dyDescent="0.35">
      <c r="A91" s="14"/>
      <c r="B91" s="139" t="s">
        <v>161</v>
      </c>
      <c r="C91" s="134" t="s">
        <v>29</v>
      </c>
      <c r="D91" s="140">
        <v>10</v>
      </c>
      <c r="E91" s="136"/>
      <c r="F91" s="137">
        <f t="shared" si="4"/>
        <v>0</v>
      </c>
    </row>
    <row r="92" spans="1:6" x14ac:dyDescent="0.35">
      <c r="A92" s="14"/>
      <c r="B92" s="139" t="s">
        <v>162</v>
      </c>
      <c r="C92" s="134" t="s">
        <v>29</v>
      </c>
      <c r="D92" s="140">
        <v>36</v>
      </c>
      <c r="E92" s="136"/>
      <c r="F92" s="137">
        <f t="shared" si="4"/>
        <v>0</v>
      </c>
    </row>
    <row r="93" spans="1:6" x14ac:dyDescent="0.35">
      <c r="A93" s="14"/>
      <c r="B93" s="139"/>
      <c r="C93" s="134"/>
      <c r="D93" s="140"/>
      <c r="E93" s="136"/>
      <c r="F93" s="137"/>
    </row>
    <row r="94" spans="1:6" x14ac:dyDescent="0.35">
      <c r="A94" s="14">
        <v>4</v>
      </c>
      <c r="B94" s="133" t="s">
        <v>38</v>
      </c>
      <c r="C94" s="134"/>
      <c r="D94" s="140"/>
      <c r="E94" s="136"/>
      <c r="F94" s="137"/>
    </row>
    <row r="95" spans="1:6" x14ac:dyDescent="0.35">
      <c r="A95" s="14"/>
      <c r="B95" s="138"/>
      <c r="C95" s="134"/>
      <c r="D95" s="140"/>
      <c r="E95" s="136"/>
      <c r="F95" s="137"/>
    </row>
    <row r="96" spans="1:6" x14ac:dyDescent="0.35">
      <c r="A96" s="14">
        <v>4.0999999999999996</v>
      </c>
      <c r="B96" s="139" t="s">
        <v>39</v>
      </c>
      <c r="C96" s="134" t="s">
        <v>24</v>
      </c>
      <c r="D96" s="145">
        <v>56</v>
      </c>
      <c r="E96" s="136"/>
      <c r="F96" s="137">
        <f t="shared" ref="F96" si="5">E96*D96</f>
        <v>0</v>
      </c>
    </row>
    <row r="97" spans="1:6" x14ac:dyDescent="0.35">
      <c r="A97" s="14"/>
      <c r="B97" s="139"/>
      <c r="C97" s="134"/>
      <c r="D97" s="140"/>
      <c r="E97" s="136"/>
      <c r="F97" s="137"/>
    </row>
    <row r="98" spans="1:6" x14ac:dyDescent="0.35">
      <c r="A98" s="14"/>
      <c r="B98" s="133" t="s">
        <v>169</v>
      </c>
      <c r="C98" s="134"/>
      <c r="D98" s="140"/>
      <c r="E98" s="136"/>
      <c r="F98" s="137"/>
    </row>
    <row r="99" spans="1:6" x14ac:dyDescent="0.35">
      <c r="A99" s="14"/>
      <c r="B99" s="133"/>
      <c r="C99" s="134" t="s">
        <v>168</v>
      </c>
      <c r="D99" s="140" t="s">
        <v>23</v>
      </c>
      <c r="E99" s="136"/>
      <c r="F99" s="137"/>
    </row>
    <row r="100" spans="1:6" x14ac:dyDescent="0.35">
      <c r="A100" s="14"/>
      <c r="B100" s="139" t="s">
        <v>166</v>
      </c>
      <c r="C100" s="134" t="s">
        <v>167</v>
      </c>
      <c r="D100" s="140">
        <v>248</v>
      </c>
      <c r="E100" s="136"/>
      <c r="F100" s="137">
        <f t="shared" ref="F100" si="6">E100*D100</f>
        <v>0</v>
      </c>
    </row>
    <row r="101" spans="1:6" x14ac:dyDescent="0.35">
      <c r="A101" s="14"/>
      <c r="B101" s="139"/>
      <c r="C101" s="134"/>
      <c r="D101" s="140"/>
      <c r="E101" s="136"/>
      <c r="F101" s="137"/>
    </row>
    <row r="102" spans="1:6" ht="31" x14ac:dyDescent="0.35">
      <c r="A102" s="14">
        <v>5</v>
      </c>
      <c r="B102" s="133" t="s">
        <v>170</v>
      </c>
      <c r="C102" s="134"/>
      <c r="D102" s="140"/>
      <c r="E102" s="136"/>
      <c r="F102" s="137"/>
    </row>
    <row r="103" spans="1:6" x14ac:dyDescent="0.35">
      <c r="A103" s="14"/>
      <c r="B103" s="138"/>
      <c r="C103" s="134"/>
      <c r="D103" s="140"/>
      <c r="E103" s="136"/>
      <c r="F103" s="137"/>
    </row>
    <row r="104" spans="1:6" x14ac:dyDescent="0.35">
      <c r="A104" s="14"/>
      <c r="B104" s="139" t="s">
        <v>199</v>
      </c>
      <c r="C104" s="134" t="s">
        <v>29</v>
      </c>
      <c r="D104" s="140">
        <v>32</v>
      </c>
      <c r="E104" s="136"/>
      <c r="F104" s="137">
        <f t="shared" ref="F104:F106" si="7">E104*D104</f>
        <v>0</v>
      </c>
    </row>
    <row r="105" spans="1:6" x14ac:dyDescent="0.35">
      <c r="A105" s="14"/>
      <c r="B105" s="139" t="s">
        <v>200</v>
      </c>
      <c r="C105" s="134" t="s">
        <v>29</v>
      </c>
      <c r="D105" s="140">
        <v>64</v>
      </c>
      <c r="E105" s="136"/>
      <c r="F105" s="137">
        <f t="shared" si="7"/>
        <v>0</v>
      </c>
    </row>
    <row r="106" spans="1:6" x14ac:dyDescent="0.35">
      <c r="A106" s="14"/>
      <c r="B106" s="139" t="s">
        <v>196</v>
      </c>
      <c r="C106" s="134" t="s">
        <v>29</v>
      </c>
      <c r="D106" s="140">
        <v>3472</v>
      </c>
      <c r="E106" s="136"/>
      <c r="F106" s="137">
        <f t="shared" si="7"/>
        <v>0</v>
      </c>
    </row>
    <row r="107" spans="1:6" x14ac:dyDescent="0.35">
      <c r="A107" s="14"/>
      <c r="B107" s="139"/>
      <c r="C107" s="134"/>
      <c r="D107" s="140"/>
      <c r="E107" s="136"/>
      <c r="F107" s="137"/>
    </row>
    <row r="108" spans="1:6" ht="31" x14ac:dyDescent="0.35">
      <c r="A108" s="14">
        <v>6</v>
      </c>
      <c r="B108" s="133" t="s">
        <v>171</v>
      </c>
      <c r="C108" s="134"/>
      <c r="D108" s="140"/>
      <c r="E108" s="136"/>
      <c r="F108" s="137"/>
    </row>
    <row r="109" spans="1:6" x14ac:dyDescent="0.35">
      <c r="A109" s="14"/>
      <c r="B109" s="138"/>
      <c r="C109" s="134"/>
      <c r="D109" s="140"/>
      <c r="E109" s="136"/>
      <c r="F109" s="137"/>
    </row>
    <row r="110" spans="1:6" x14ac:dyDescent="0.35">
      <c r="A110" s="14"/>
      <c r="B110" s="139" t="s">
        <v>201</v>
      </c>
      <c r="C110" s="134" t="s">
        <v>29</v>
      </c>
      <c r="D110" s="140">
        <v>32</v>
      </c>
      <c r="E110" s="136"/>
      <c r="F110" s="137">
        <f t="shared" ref="F110:F112" si="8">E110*D110</f>
        <v>0</v>
      </c>
    </row>
    <row r="111" spans="1:6" x14ac:dyDescent="0.35">
      <c r="A111" s="14"/>
      <c r="B111" s="139" t="s">
        <v>202</v>
      </c>
      <c r="C111" s="134" t="s">
        <v>29</v>
      </c>
      <c r="D111" s="140">
        <v>64</v>
      </c>
      <c r="E111" s="136"/>
      <c r="F111" s="137">
        <f t="shared" si="8"/>
        <v>0</v>
      </c>
    </row>
    <row r="112" spans="1:6" x14ac:dyDescent="0.35">
      <c r="A112" s="14"/>
      <c r="B112" s="139" t="s">
        <v>195</v>
      </c>
      <c r="C112" s="134" t="s">
        <v>29</v>
      </c>
      <c r="D112" s="140">
        <v>3472</v>
      </c>
      <c r="E112" s="136"/>
      <c r="F112" s="137">
        <f t="shared" si="8"/>
        <v>0</v>
      </c>
    </row>
    <row r="113" spans="1:6" x14ac:dyDescent="0.35">
      <c r="A113" s="14"/>
      <c r="B113" s="139"/>
      <c r="C113" s="134"/>
      <c r="D113" s="140"/>
      <c r="E113" s="136"/>
      <c r="F113" s="137"/>
    </row>
    <row r="114" spans="1:6" ht="31" x14ac:dyDescent="0.35">
      <c r="A114" s="14">
        <v>7</v>
      </c>
      <c r="B114" s="133" t="s">
        <v>172</v>
      </c>
      <c r="C114" s="134"/>
      <c r="D114" s="140"/>
      <c r="E114" s="136"/>
      <c r="F114" s="137"/>
    </row>
    <row r="115" spans="1:6" x14ac:dyDescent="0.35">
      <c r="A115" s="14"/>
      <c r="B115" s="138"/>
      <c r="C115" s="134"/>
      <c r="D115" s="140"/>
      <c r="E115" s="136"/>
      <c r="F115" s="137"/>
    </row>
    <row r="116" spans="1:6" x14ac:dyDescent="0.35">
      <c r="A116" s="14"/>
      <c r="B116" s="139" t="s">
        <v>49</v>
      </c>
      <c r="C116" s="134" t="s">
        <v>29</v>
      </c>
      <c r="D116" s="140">
        <v>32</v>
      </c>
      <c r="E116" s="136"/>
      <c r="F116" s="137">
        <f t="shared" ref="F116:F118" si="9">E116*D116</f>
        <v>0</v>
      </c>
    </row>
    <row r="117" spans="1:6" x14ac:dyDescent="0.35">
      <c r="A117" s="14"/>
      <c r="B117" s="139" t="s">
        <v>198</v>
      </c>
      <c r="C117" s="134" t="s">
        <v>29</v>
      </c>
      <c r="D117" s="140">
        <v>64</v>
      </c>
      <c r="E117" s="136"/>
      <c r="F117" s="137">
        <f t="shared" si="9"/>
        <v>0</v>
      </c>
    </row>
    <row r="118" spans="1:6" x14ac:dyDescent="0.35">
      <c r="A118" s="14"/>
      <c r="B118" s="139" t="s">
        <v>197</v>
      </c>
      <c r="C118" s="134" t="s">
        <v>29</v>
      </c>
      <c r="D118" s="140">
        <v>3472</v>
      </c>
      <c r="E118" s="136"/>
      <c r="F118" s="137">
        <f t="shared" si="9"/>
        <v>0</v>
      </c>
    </row>
    <row r="119" spans="1:6" x14ac:dyDescent="0.35">
      <c r="A119" s="14"/>
      <c r="B119" s="139"/>
      <c r="C119" s="134"/>
      <c r="D119" s="140"/>
      <c r="E119" s="136"/>
      <c r="F119" s="137"/>
    </row>
    <row r="120" spans="1:6" x14ac:dyDescent="0.35">
      <c r="A120" s="14">
        <v>8</v>
      </c>
      <c r="B120" s="133" t="s">
        <v>174</v>
      </c>
      <c r="C120" s="134"/>
      <c r="D120" s="135"/>
      <c r="E120" s="136"/>
      <c r="F120" s="137"/>
    </row>
    <row r="121" spans="1:6" x14ac:dyDescent="0.35">
      <c r="A121" s="14"/>
      <c r="B121" s="138"/>
      <c r="C121" s="134"/>
      <c r="D121" s="135"/>
      <c r="E121" s="136"/>
      <c r="F121" s="137"/>
    </row>
    <row r="122" spans="1:6" x14ac:dyDescent="0.35">
      <c r="A122" s="14"/>
      <c r="B122" s="139" t="s">
        <v>165</v>
      </c>
      <c r="C122" s="134" t="s">
        <v>29</v>
      </c>
      <c r="D122" s="140">
        <v>2</v>
      </c>
      <c r="E122" s="146"/>
      <c r="F122" s="147">
        <f t="shared" ref="F122" si="10">E122*D122</f>
        <v>0</v>
      </c>
    </row>
    <row r="123" spans="1:6" x14ac:dyDescent="0.35">
      <c r="A123" s="14"/>
      <c r="B123" s="139"/>
      <c r="C123" s="134"/>
      <c r="D123" s="140"/>
      <c r="E123" s="136"/>
      <c r="F123" s="137"/>
    </row>
    <row r="124" spans="1:6" x14ac:dyDescent="0.35">
      <c r="A124" s="14">
        <v>9</v>
      </c>
      <c r="B124" s="133" t="s">
        <v>175</v>
      </c>
      <c r="C124" s="134"/>
      <c r="D124" s="140"/>
      <c r="E124" s="136"/>
      <c r="F124" s="137"/>
    </row>
    <row r="125" spans="1:6" x14ac:dyDescent="0.35">
      <c r="A125" s="14"/>
      <c r="B125" s="138"/>
      <c r="C125" s="134"/>
      <c r="D125" s="140"/>
      <c r="E125" s="136"/>
      <c r="F125" s="137"/>
    </row>
    <row r="126" spans="1:6" x14ac:dyDescent="0.35">
      <c r="A126" s="14"/>
      <c r="B126" s="139" t="s">
        <v>176</v>
      </c>
      <c r="C126" s="134" t="s">
        <v>29</v>
      </c>
      <c r="D126" s="140">
        <v>4</v>
      </c>
      <c r="E126" s="136"/>
      <c r="F126" s="137">
        <f t="shared" ref="F126" si="11">E126*D126</f>
        <v>0</v>
      </c>
    </row>
    <row r="127" spans="1:6" x14ac:dyDescent="0.35">
      <c r="A127" s="14"/>
      <c r="B127" s="139"/>
      <c r="C127" s="134"/>
      <c r="D127" s="140"/>
      <c r="E127" s="136"/>
      <c r="F127" s="137"/>
    </row>
    <row r="128" spans="1:6" x14ac:dyDescent="0.35">
      <c r="A128" s="29">
        <v>10</v>
      </c>
      <c r="B128" s="148" t="s">
        <v>178</v>
      </c>
      <c r="C128" s="134"/>
      <c r="D128" s="135"/>
      <c r="E128" s="136"/>
      <c r="F128" s="137"/>
    </row>
    <row r="129" spans="1:6" x14ac:dyDescent="0.35">
      <c r="A129" s="14"/>
      <c r="B129" s="138"/>
      <c r="C129" s="134"/>
      <c r="D129" s="135"/>
      <c r="E129" s="136"/>
      <c r="F129" s="137"/>
    </row>
    <row r="130" spans="1:6" x14ac:dyDescent="0.35">
      <c r="A130" s="14">
        <v>10.199999999999999</v>
      </c>
      <c r="B130" s="139" t="s">
        <v>177</v>
      </c>
      <c r="C130" s="134" t="s">
        <v>29</v>
      </c>
      <c r="D130" s="140">
        <v>20</v>
      </c>
      <c r="E130" s="136"/>
      <c r="F130" s="137">
        <f t="shared" ref="F130" si="12">E130*D130</f>
        <v>0</v>
      </c>
    </row>
    <row r="131" spans="1:6" x14ac:dyDescent="0.35">
      <c r="A131" s="14"/>
      <c r="B131" s="139"/>
      <c r="C131" s="134"/>
      <c r="D131" s="140"/>
      <c r="E131" s="136"/>
      <c r="F131" s="137"/>
    </row>
    <row r="132" spans="1:6" ht="31" x14ac:dyDescent="0.35">
      <c r="A132" s="29">
        <v>11</v>
      </c>
      <c r="B132" s="149" t="s">
        <v>182</v>
      </c>
      <c r="C132" s="134"/>
      <c r="D132" s="135"/>
      <c r="E132" s="136"/>
      <c r="F132" s="137"/>
    </row>
    <row r="133" spans="1:6" x14ac:dyDescent="0.35">
      <c r="A133" s="14"/>
      <c r="B133" s="138"/>
      <c r="C133" s="134"/>
      <c r="D133" s="135"/>
      <c r="E133" s="136"/>
      <c r="F133" s="137"/>
    </row>
    <row r="134" spans="1:6" x14ac:dyDescent="0.35">
      <c r="A134" s="14"/>
      <c r="B134" s="150" t="s">
        <v>179</v>
      </c>
      <c r="C134" s="134"/>
      <c r="D134" s="135"/>
      <c r="E134" s="136"/>
      <c r="F134" s="137"/>
    </row>
    <row r="135" spans="1:6" ht="28.5" x14ac:dyDescent="0.35">
      <c r="A135" s="14"/>
      <c r="B135" s="144" t="s">
        <v>180</v>
      </c>
      <c r="C135" s="134"/>
      <c r="D135" s="135"/>
      <c r="E135" s="136"/>
      <c r="F135" s="137"/>
    </row>
    <row r="136" spans="1:6" x14ac:dyDescent="0.35">
      <c r="A136" s="14"/>
      <c r="B136" s="138"/>
      <c r="C136" s="134"/>
      <c r="D136" s="135"/>
      <c r="E136" s="136"/>
      <c r="F136" s="137"/>
    </row>
    <row r="137" spans="1:6" x14ac:dyDescent="0.35">
      <c r="A137" s="14">
        <v>11.3</v>
      </c>
      <c r="B137" s="139" t="s">
        <v>181</v>
      </c>
      <c r="C137" s="134" t="s">
        <v>29</v>
      </c>
      <c r="D137" s="140">
        <v>4</v>
      </c>
      <c r="E137" s="136"/>
      <c r="F137" s="137">
        <f t="shared" ref="F137" si="13">E137*D137</f>
        <v>0</v>
      </c>
    </row>
    <row r="138" spans="1:6" x14ac:dyDescent="0.35">
      <c r="A138" s="14"/>
      <c r="B138" s="139"/>
      <c r="C138" s="134"/>
      <c r="D138" s="140"/>
      <c r="E138" s="136"/>
      <c r="F138" s="137"/>
    </row>
    <row r="139" spans="1:6" x14ac:dyDescent="0.35">
      <c r="A139" s="29"/>
      <c r="B139" s="139" t="s">
        <v>183</v>
      </c>
      <c r="C139" s="134" t="s">
        <v>29</v>
      </c>
      <c r="D139" s="140">
        <v>4</v>
      </c>
      <c r="E139" s="136"/>
      <c r="F139" s="137">
        <f t="shared" ref="F139" si="14">E139*D139</f>
        <v>0</v>
      </c>
    </row>
    <row r="140" spans="1:6" x14ac:dyDescent="0.35">
      <c r="A140" s="29"/>
      <c r="B140" s="151"/>
      <c r="C140" s="134"/>
      <c r="D140" s="140"/>
      <c r="E140" s="136"/>
      <c r="F140" s="137"/>
    </row>
    <row r="141" spans="1:6" x14ac:dyDescent="0.35">
      <c r="A141" s="29"/>
      <c r="B141" s="139" t="s">
        <v>184</v>
      </c>
      <c r="C141" s="134" t="s">
        <v>29</v>
      </c>
      <c r="D141" s="140">
        <v>1</v>
      </c>
      <c r="E141" s="136"/>
      <c r="F141" s="137">
        <f t="shared" ref="F141" si="15">E141*D141</f>
        <v>0</v>
      </c>
    </row>
    <row r="142" spans="1:6" x14ac:dyDescent="0.35">
      <c r="A142" s="29"/>
      <c r="B142" s="151"/>
      <c r="C142" s="134"/>
      <c r="D142" s="140"/>
      <c r="E142" s="136"/>
      <c r="F142" s="137"/>
    </row>
    <row r="143" spans="1:6" x14ac:dyDescent="0.35">
      <c r="A143" s="29">
        <v>12</v>
      </c>
      <c r="B143" s="141" t="s">
        <v>185</v>
      </c>
      <c r="C143" s="134"/>
      <c r="D143" s="140"/>
      <c r="E143" s="136"/>
      <c r="F143" s="137"/>
    </row>
    <row r="144" spans="1:6" x14ac:dyDescent="0.35">
      <c r="A144" s="29"/>
      <c r="B144" s="141"/>
      <c r="C144" s="134"/>
      <c r="D144" s="140"/>
      <c r="E144" s="136"/>
      <c r="F144" s="137"/>
    </row>
    <row r="145" spans="1:6" x14ac:dyDescent="0.35">
      <c r="A145" s="29"/>
      <c r="B145" s="151" t="s">
        <v>186</v>
      </c>
      <c r="C145" s="134" t="s">
        <v>167</v>
      </c>
      <c r="D145" s="140">
        <v>4</v>
      </c>
      <c r="E145" s="136"/>
      <c r="F145" s="137">
        <f t="shared" ref="F145" si="16">E145*D145</f>
        <v>0</v>
      </c>
    </row>
    <row r="146" spans="1:6" x14ac:dyDescent="0.35">
      <c r="A146" s="14"/>
      <c r="B146" s="138"/>
      <c r="C146" s="134"/>
      <c r="D146" s="140"/>
      <c r="E146" s="136"/>
      <c r="F146" s="137"/>
    </row>
    <row r="147" spans="1:6" x14ac:dyDescent="0.35">
      <c r="A147" s="14">
        <v>16</v>
      </c>
      <c r="B147" s="110" t="s">
        <v>81</v>
      </c>
      <c r="C147" s="5"/>
      <c r="D147" s="6"/>
      <c r="E147" s="119"/>
      <c r="F147" s="116"/>
    </row>
    <row r="148" spans="1:6" x14ac:dyDescent="0.35">
      <c r="A148" s="14"/>
      <c r="B148" s="112"/>
      <c r="C148" s="5"/>
      <c r="D148" s="6"/>
      <c r="E148" s="119"/>
      <c r="F148" s="116"/>
    </row>
    <row r="149" spans="1:6" x14ac:dyDescent="0.35">
      <c r="A149" s="14">
        <v>16.100000000000001</v>
      </c>
      <c r="B149" s="111" t="s">
        <v>82</v>
      </c>
      <c r="C149" s="5" t="s">
        <v>83</v>
      </c>
      <c r="D149" s="8">
        <v>1</v>
      </c>
      <c r="E149" s="119"/>
      <c r="F149" s="116">
        <f t="shared" ref="F149" si="17">E149*D149</f>
        <v>0</v>
      </c>
    </row>
    <row r="150" spans="1:6" x14ac:dyDescent="0.35">
      <c r="A150" s="14"/>
      <c r="B150" s="111"/>
      <c r="C150" s="5"/>
      <c r="D150" s="8"/>
      <c r="E150" s="119"/>
      <c r="F150" s="116"/>
    </row>
    <row r="151" spans="1:6" x14ac:dyDescent="0.35">
      <c r="A151" s="14"/>
      <c r="B151" s="22" t="s">
        <v>84</v>
      </c>
      <c r="C151" s="5"/>
      <c r="D151" s="8"/>
      <c r="E151" s="119"/>
      <c r="F151" s="116"/>
    </row>
    <row r="152" spans="1:6" x14ac:dyDescent="0.35">
      <c r="A152" s="14"/>
      <c r="B152" s="20"/>
      <c r="C152" s="5"/>
      <c r="D152" s="8"/>
      <c r="E152" s="119"/>
      <c r="F152" s="116"/>
    </row>
    <row r="153" spans="1:6" ht="31" x14ac:dyDescent="0.35">
      <c r="A153" s="14"/>
      <c r="B153" s="23" t="s">
        <v>85</v>
      </c>
      <c r="C153" s="5" t="s">
        <v>83</v>
      </c>
      <c r="D153" s="8">
        <v>1</v>
      </c>
      <c r="E153" s="119"/>
      <c r="F153" s="116">
        <f t="shared" ref="F153" si="18">E153*D153</f>
        <v>0</v>
      </c>
    </row>
    <row r="154" spans="1:6" x14ac:dyDescent="0.35">
      <c r="A154" s="14"/>
      <c r="B154" s="111"/>
      <c r="C154" s="5"/>
      <c r="D154" s="8"/>
      <c r="E154" s="119"/>
      <c r="F154" s="119"/>
    </row>
    <row r="155" spans="1:6" s="2" customFormat="1" x14ac:dyDescent="0.35">
      <c r="A155" s="12"/>
      <c r="B155" s="112" t="s">
        <v>288</v>
      </c>
      <c r="C155" s="3"/>
      <c r="D155" s="275"/>
      <c r="E155" s="276"/>
      <c r="F155" s="276">
        <f>SUM(F67:F154)</f>
        <v>0</v>
      </c>
    </row>
    <row r="156" spans="1:6" ht="16" thickBot="1" x14ac:dyDescent="0.4">
      <c r="A156" s="14"/>
      <c r="B156" s="111"/>
      <c r="C156" s="121"/>
      <c r="D156" s="122"/>
      <c r="E156" s="123"/>
      <c r="F156" s="123"/>
    </row>
    <row r="157" spans="1:6" s="1" customFormat="1" ht="38.25" customHeight="1" thickBot="1" x14ac:dyDescent="0.4">
      <c r="A157" s="15"/>
      <c r="B157" s="267" t="s">
        <v>86</v>
      </c>
      <c r="C157" s="268"/>
      <c r="D157" s="268"/>
      <c r="E157" s="269"/>
      <c r="F157" s="257">
        <f>F155+F63</f>
        <v>0</v>
      </c>
    </row>
  </sheetData>
  <mergeCells count="1">
    <mergeCell ref="B157:E157"/>
  </mergeCells>
  <phoneticPr fontId="30" type="noConversion"/>
  <pageMargins left="0.7" right="0.7" top="0.75" bottom="0.75" header="0.3" footer="0.3"/>
  <pageSetup scale="47" fitToHeight="0" orientation="portrait" r:id="rId1"/>
  <rowBreaks count="2" manualBreakCount="2">
    <brk id="46" max="5" man="1"/>
    <brk id="11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D0AB-2BFF-42F5-93B7-51D780FD4920}">
  <dimension ref="A12:I26"/>
  <sheetViews>
    <sheetView view="pageBreakPreview" zoomScale="60" zoomScaleNormal="100" workbookViewId="0">
      <selection activeCell="U13" sqref="U13"/>
    </sheetView>
  </sheetViews>
  <sheetFormatPr defaultColWidth="9.1796875" defaultRowHeight="14.5" x14ac:dyDescent="0.35"/>
  <cols>
    <col min="1" max="16384" width="9.1796875" style="167"/>
  </cols>
  <sheetData>
    <row r="12" spans="1:9" x14ac:dyDescent="0.35">
      <c r="A12" s="263" t="s">
        <v>87</v>
      </c>
      <c r="B12" s="263"/>
      <c r="C12" s="263"/>
      <c r="D12" s="263"/>
      <c r="E12" s="263"/>
      <c r="F12" s="263"/>
      <c r="G12" s="263"/>
      <c r="H12" s="263"/>
      <c r="I12" s="263"/>
    </row>
    <row r="13" spans="1:9" x14ac:dyDescent="0.35">
      <c r="A13" s="263"/>
      <c r="B13" s="263"/>
      <c r="C13" s="263"/>
      <c r="D13" s="263"/>
      <c r="E13" s="263"/>
      <c r="F13" s="263"/>
      <c r="G13" s="263"/>
      <c r="H13" s="263"/>
      <c r="I13" s="263"/>
    </row>
    <row r="14" spans="1:9" x14ac:dyDescent="0.35">
      <c r="A14" s="263"/>
      <c r="B14" s="263"/>
      <c r="C14" s="263"/>
      <c r="D14" s="263"/>
      <c r="E14" s="263"/>
      <c r="F14" s="263"/>
      <c r="G14" s="263"/>
      <c r="H14" s="263"/>
      <c r="I14" s="263"/>
    </row>
    <row r="15" spans="1:9" x14ac:dyDescent="0.35">
      <c r="A15" s="263"/>
      <c r="B15" s="263"/>
      <c r="C15" s="263"/>
      <c r="D15" s="263"/>
      <c r="E15" s="263"/>
      <c r="F15" s="263"/>
      <c r="G15" s="263"/>
      <c r="H15" s="263"/>
      <c r="I15" s="263"/>
    </row>
    <row r="16" spans="1:9" x14ac:dyDescent="0.35">
      <c r="A16" s="263"/>
      <c r="B16" s="263"/>
      <c r="C16" s="263"/>
      <c r="D16" s="263"/>
      <c r="E16" s="263"/>
      <c r="F16" s="263"/>
      <c r="G16" s="263"/>
      <c r="H16" s="263"/>
      <c r="I16" s="263"/>
    </row>
    <row r="17" spans="1:9" x14ac:dyDescent="0.35">
      <c r="A17" s="263"/>
      <c r="B17" s="263"/>
      <c r="C17" s="263"/>
      <c r="D17" s="263"/>
      <c r="E17" s="263"/>
      <c r="F17" s="263"/>
      <c r="G17" s="263"/>
      <c r="H17" s="263"/>
      <c r="I17" s="263"/>
    </row>
    <row r="18" spans="1:9" x14ac:dyDescent="0.35">
      <c r="A18" s="263"/>
      <c r="B18" s="263"/>
      <c r="C18" s="263"/>
      <c r="D18" s="263"/>
      <c r="E18" s="263"/>
      <c r="F18" s="263"/>
      <c r="G18" s="263"/>
      <c r="H18" s="263"/>
      <c r="I18" s="263"/>
    </row>
    <row r="19" spans="1:9" x14ac:dyDescent="0.35">
      <c r="A19" s="263"/>
      <c r="B19" s="263"/>
      <c r="C19" s="263"/>
      <c r="D19" s="263"/>
      <c r="E19" s="263"/>
      <c r="F19" s="263"/>
      <c r="G19" s="263"/>
      <c r="H19" s="263"/>
      <c r="I19" s="263"/>
    </row>
    <row r="20" spans="1:9" x14ac:dyDescent="0.35">
      <c r="A20" s="263"/>
      <c r="B20" s="263"/>
      <c r="C20" s="263"/>
      <c r="D20" s="263"/>
      <c r="E20" s="263"/>
      <c r="F20" s="263"/>
      <c r="G20" s="263"/>
      <c r="H20" s="263"/>
      <c r="I20" s="263"/>
    </row>
    <row r="21" spans="1:9" x14ac:dyDescent="0.35">
      <c r="A21" s="263"/>
      <c r="B21" s="263"/>
      <c r="C21" s="263"/>
      <c r="D21" s="263"/>
      <c r="E21" s="263"/>
      <c r="F21" s="263"/>
      <c r="G21" s="263"/>
      <c r="H21" s="263"/>
      <c r="I21" s="263"/>
    </row>
    <row r="22" spans="1:9" x14ac:dyDescent="0.35">
      <c r="A22" s="263"/>
      <c r="B22" s="263"/>
      <c r="C22" s="263"/>
      <c r="D22" s="263"/>
      <c r="E22" s="263"/>
      <c r="F22" s="263"/>
      <c r="G22" s="263"/>
      <c r="H22" s="263"/>
      <c r="I22" s="263"/>
    </row>
    <row r="23" spans="1:9" x14ac:dyDescent="0.35">
      <c r="A23" s="263"/>
      <c r="B23" s="263"/>
      <c r="C23" s="263"/>
      <c r="D23" s="263"/>
      <c r="E23" s="263"/>
      <c r="F23" s="263"/>
      <c r="G23" s="263"/>
      <c r="H23" s="263"/>
      <c r="I23" s="263"/>
    </row>
    <row r="24" spans="1:9" x14ac:dyDescent="0.35">
      <c r="A24" s="263"/>
      <c r="B24" s="263"/>
      <c r="C24" s="263"/>
      <c r="D24" s="263"/>
      <c r="E24" s="263"/>
      <c r="F24" s="263"/>
      <c r="G24" s="263"/>
      <c r="H24" s="263"/>
      <c r="I24" s="263"/>
    </row>
    <row r="25" spans="1:9" x14ac:dyDescent="0.35">
      <c r="A25" s="263"/>
      <c r="B25" s="263"/>
      <c r="C25" s="263"/>
      <c r="D25" s="263"/>
      <c r="E25" s="263"/>
      <c r="F25" s="263"/>
      <c r="G25" s="263"/>
      <c r="H25" s="263"/>
      <c r="I25" s="263"/>
    </row>
    <row r="26" spans="1:9" x14ac:dyDescent="0.35">
      <c r="A26" s="263"/>
      <c r="B26" s="263"/>
      <c r="C26" s="263"/>
      <c r="D26" s="263"/>
      <c r="E26" s="263"/>
      <c r="F26" s="263"/>
      <c r="G26" s="263"/>
      <c r="H26" s="263"/>
      <c r="I26" s="263"/>
    </row>
  </sheetData>
  <mergeCells count="1">
    <mergeCell ref="A12:I2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464B3-FC11-4A06-9F6F-EF43B7497AC6}">
  <sheetPr>
    <pageSetUpPr fitToPage="1"/>
  </sheetPr>
  <dimension ref="A1:F176"/>
  <sheetViews>
    <sheetView view="pageBreakPreview" topLeftCell="A11" zoomScale="70" zoomScaleNormal="100" zoomScaleSheetLayoutView="70" workbookViewId="0">
      <selection activeCell="B25" sqref="B25"/>
    </sheetView>
  </sheetViews>
  <sheetFormatPr defaultColWidth="9.26953125" defaultRowHeight="17.5" x14ac:dyDescent="0.35"/>
  <cols>
    <col min="1" max="1" width="8.54296875" style="206" customWidth="1"/>
    <col min="2" max="2" width="78.1796875" style="234" customWidth="1"/>
    <col min="3" max="3" width="0.54296875" style="208" customWidth="1"/>
    <col min="4" max="4" width="50.453125" style="208" customWidth="1"/>
    <col min="5" max="5" width="9.26953125" style="206"/>
    <col min="6" max="6" width="21.453125" style="206" bestFit="1" customWidth="1"/>
    <col min="7" max="16384" width="9.26953125" style="206"/>
  </cols>
  <sheetData>
    <row r="1" spans="1:6" ht="6.65" customHeight="1" x14ac:dyDescent="0.35">
      <c r="A1" s="203"/>
      <c r="B1" s="204"/>
      <c r="C1" s="205"/>
      <c r="D1" s="205"/>
    </row>
    <row r="2" spans="1:6" ht="44.15" customHeight="1" x14ac:dyDescent="0.35">
      <c r="A2" s="270" t="str">
        <f>Contents!A1</f>
        <v xml:space="preserve"> THE INSTALLATION OF ASH WATER RETURN DAM PIPELINE (PIPELINE 2) FOR A PERIOD OF 12- MONTHS AT CAMDEN POWER STATION  - BILLS OF QUANTITIES </v>
      </c>
      <c r="B2" s="270"/>
      <c r="C2" s="270"/>
      <c r="D2" s="270"/>
    </row>
    <row r="3" spans="1:6" ht="21.65" customHeight="1" x14ac:dyDescent="0.35">
      <c r="A3" s="203"/>
      <c r="B3" s="207"/>
      <c r="C3" s="205"/>
      <c r="D3" s="205"/>
    </row>
    <row r="4" spans="1:6" ht="21.65" customHeight="1" x14ac:dyDescent="0.35">
      <c r="A4" s="203"/>
      <c r="B4" s="207"/>
      <c r="C4" s="205"/>
      <c r="D4" s="205"/>
    </row>
    <row r="5" spans="1:6" ht="28" customHeight="1" x14ac:dyDescent="0.35">
      <c r="A5" s="271" t="s">
        <v>87</v>
      </c>
      <c r="B5" s="271"/>
      <c r="C5" s="271"/>
      <c r="D5" s="271"/>
    </row>
    <row r="6" spans="1:6" ht="18.5" thickBot="1" x14ac:dyDescent="0.4">
      <c r="A6" s="208"/>
      <c r="B6" s="209"/>
    </row>
    <row r="7" spans="1:6" s="213" customFormat="1" ht="20.5" customHeight="1" thickBot="1" x14ac:dyDescent="0.4">
      <c r="A7" s="210" t="s">
        <v>272</v>
      </c>
      <c r="B7" s="211" t="s">
        <v>0</v>
      </c>
      <c r="C7" s="212"/>
      <c r="D7" s="212" t="s">
        <v>88</v>
      </c>
    </row>
    <row r="8" spans="1:6" ht="19" customHeight="1" x14ac:dyDescent="0.35">
      <c r="A8" s="214"/>
      <c r="B8" s="215"/>
      <c r="C8" s="214"/>
      <c r="D8" s="216"/>
    </row>
    <row r="9" spans="1:6" ht="69" customHeight="1" x14ac:dyDescent="0.35">
      <c r="A9" s="214">
        <v>1</v>
      </c>
      <c r="B9" s="217" t="s">
        <v>289</v>
      </c>
      <c r="C9" s="214"/>
      <c r="D9" s="218" t="s">
        <v>2</v>
      </c>
    </row>
    <row r="10" spans="1:6" ht="14.5" customHeight="1" x14ac:dyDescent="0.35">
      <c r="A10" s="214"/>
      <c r="B10" s="217"/>
      <c r="C10" s="214"/>
      <c r="D10" s="218"/>
    </row>
    <row r="11" spans="1:6" ht="19" customHeight="1" x14ac:dyDescent="0.35">
      <c r="A11" s="214"/>
      <c r="B11" s="215"/>
      <c r="C11" s="214"/>
      <c r="D11" s="219"/>
    </row>
    <row r="12" spans="1:6" ht="67.5" customHeight="1" x14ac:dyDescent="0.35">
      <c r="A12" s="214">
        <v>2</v>
      </c>
      <c r="B12" s="217" t="s">
        <v>290</v>
      </c>
      <c r="C12" s="214"/>
      <c r="D12" s="218" t="s">
        <v>2</v>
      </c>
      <c r="F12" s="220"/>
    </row>
    <row r="13" spans="1:6" ht="17.149999999999999" customHeight="1" x14ac:dyDescent="0.35">
      <c r="A13" s="214"/>
      <c r="B13" s="217"/>
      <c r="C13" s="214"/>
      <c r="D13" s="218"/>
      <c r="F13" s="220"/>
    </row>
    <row r="14" spans="1:6" ht="64" customHeight="1" x14ac:dyDescent="0.35">
      <c r="A14" s="214"/>
      <c r="B14" s="223" t="s">
        <v>273</v>
      </c>
      <c r="C14" s="214"/>
      <c r="D14" s="224" t="s">
        <v>2</v>
      </c>
    </row>
    <row r="15" spans="1:6" ht="23.5" customHeight="1" x14ac:dyDescent="0.35">
      <c r="A15" s="214"/>
      <c r="B15" s="223"/>
      <c r="C15" s="214"/>
      <c r="D15" s="221"/>
    </row>
    <row r="16" spans="1:6" ht="63" customHeight="1" x14ac:dyDescent="0.35">
      <c r="A16" s="214">
        <v>3</v>
      </c>
      <c r="B16" s="222" t="s">
        <v>274</v>
      </c>
      <c r="C16" s="214"/>
      <c r="D16" s="218" t="s">
        <v>2</v>
      </c>
    </row>
    <row r="17" spans="1:4" ht="17.149999999999999" customHeight="1" x14ac:dyDescent="0.35">
      <c r="A17" s="214"/>
      <c r="B17" s="222"/>
      <c r="C17" s="214"/>
      <c r="D17" s="218"/>
    </row>
    <row r="18" spans="1:4" ht="24.65" customHeight="1" thickBot="1" x14ac:dyDescent="0.4">
      <c r="A18" s="214"/>
      <c r="B18" s="225"/>
      <c r="C18" s="214"/>
      <c r="D18" s="226"/>
    </row>
    <row r="19" spans="1:4" ht="79" customHeight="1" thickBot="1" x14ac:dyDescent="0.4">
      <c r="A19" s="227">
        <v>4</v>
      </c>
      <c r="B19" s="228" t="s">
        <v>275</v>
      </c>
      <c r="C19" s="227"/>
      <c r="D19" s="229" t="s">
        <v>2</v>
      </c>
    </row>
    <row r="20" spans="1:4" ht="4" customHeight="1" thickBot="1" x14ac:dyDescent="0.4">
      <c r="A20" s="230"/>
      <c r="B20" s="231"/>
      <c r="C20" s="232"/>
      <c r="D20" s="233"/>
    </row>
    <row r="21" spans="1:4" ht="19.5" customHeight="1" x14ac:dyDescent="0.35">
      <c r="A21" s="208"/>
    </row>
    <row r="22" spans="1:4" x14ac:dyDescent="0.35">
      <c r="A22" s="208"/>
    </row>
    <row r="23" spans="1:4" x14ac:dyDescent="0.35">
      <c r="A23" s="208"/>
    </row>
    <row r="24" spans="1:4" x14ac:dyDescent="0.35">
      <c r="A24" s="208"/>
    </row>
    <row r="25" spans="1:4" x14ac:dyDescent="0.35">
      <c r="A25" s="208"/>
    </row>
    <row r="26" spans="1:4" ht="19" customHeight="1" x14ac:dyDescent="0.35">
      <c r="A26" s="208"/>
    </row>
    <row r="27" spans="1:4" ht="25.5" customHeight="1" x14ac:dyDescent="0.35">
      <c r="A27" s="208"/>
    </row>
    <row r="28" spans="1:4" ht="16.5" customHeight="1" x14ac:dyDescent="0.35">
      <c r="A28" s="208"/>
    </row>
    <row r="29" spans="1:4" ht="25.5" customHeight="1" x14ac:dyDescent="0.35">
      <c r="A29" s="208"/>
      <c r="B29" s="235"/>
    </row>
    <row r="30" spans="1:4" ht="20.149999999999999" customHeight="1" x14ac:dyDescent="0.35">
      <c r="A30" s="208"/>
    </row>
    <row r="31" spans="1:4" s="238" customFormat="1" ht="24" customHeight="1" x14ac:dyDescent="0.35">
      <c r="A31" s="236"/>
      <c r="B31" s="237"/>
      <c r="C31" s="236"/>
      <c r="D31" s="236"/>
    </row>
    <row r="32" spans="1:4" s="238" customFormat="1" ht="24" customHeight="1" x14ac:dyDescent="0.35">
      <c r="A32" s="208"/>
      <c r="B32" s="237"/>
      <c r="C32" s="236"/>
      <c r="D32" s="236"/>
    </row>
    <row r="33" spans="1:4" s="238" customFormat="1" ht="24" customHeight="1" x14ac:dyDescent="0.35">
      <c r="A33" s="236"/>
      <c r="B33" s="237"/>
      <c r="C33" s="236"/>
      <c r="D33" s="236"/>
    </row>
    <row r="34" spans="1:4" s="238" customFormat="1" ht="16.5" customHeight="1" x14ac:dyDescent="0.35">
      <c r="A34" s="236"/>
      <c r="B34" s="237"/>
      <c r="C34" s="236"/>
      <c r="D34" s="236"/>
    </row>
    <row r="35" spans="1:4" s="238" customFormat="1" ht="24" customHeight="1" x14ac:dyDescent="0.35">
      <c r="A35" s="236"/>
      <c r="B35" s="239"/>
      <c r="C35" s="236"/>
      <c r="D35" s="236"/>
    </row>
    <row r="36" spans="1:4" s="238" customFormat="1" ht="24" customHeight="1" x14ac:dyDescent="0.35">
      <c r="A36" s="236"/>
      <c r="B36" s="237"/>
      <c r="C36" s="236"/>
      <c r="D36" s="236"/>
    </row>
    <row r="37" spans="1:4" s="240" customFormat="1" ht="24" customHeight="1" x14ac:dyDescent="0.35">
      <c r="A37" s="236"/>
      <c r="B37" s="237"/>
      <c r="C37" s="236"/>
      <c r="D37" s="236"/>
    </row>
    <row r="38" spans="1:4" s="238" customFormat="1" ht="16.5" customHeight="1" x14ac:dyDescent="0.35">
      <c r="A38" s="236"/>
      <c r="B38" s="237"/>
      <c r="C38" s="236"/>
      <c r="D38" s="236"/>
    </row>
    <row r="39" spans="1:4" s="238" customFormat="1" ht="37.5" customHeight="1" x14ac:dyDescent="0.35">
      <c r="A39" s="203"/>
      <c r="B39" s="241"/>
      <c r="C39" s="203"/>
      <c r="D39" s="203"/>
    </row>
    <row r="40" spans="1:4" ht="24" customHeight="1" x14ac:dyDescent="0.35">
      <c r="A40" s="236"/>
    </row>
    <row r="41" spans="1:4" ht="24" customHeight="1" x14ac:dyDescent="0.35">
      <c r="A41" s="203"/>
      <c r="B41" s="242"/>
    </row>
    <row r="42" spans="1:4" ht="24" customHeight="1" x14ac:dyDescent="0.35">
      <c r="A42" s="208"/>
    </row>
    <row r="43" spans="1:4" x14ac:dyDescent="0.35">
      <c r="A43" s="208"/>
    </row>
    <row r="44" spans="1:4" ht="18" x14ac:dyDescent="0.35">
      <c r="A44" s="208"/>
      <c r="B44" s="235"/>
    </row>
    <row r="45" spans="1:4" ht="18" x14ac:dyDescent="0.35">
      <c r="A45" s="208"/>
      <c r="B45" s="209"/>
    </row>
    <row r="46" spans="1:4" ht="18" x14ac:dyDescent="0.35">
      <c r="A46" s="208"/>
      <c r="B46" s="243"/>
    </row>
    <row r="47" spans="1:4" ht="18" x14ac:dyDescent="0.35">
      <c r="A47" s="208"/>
      <c r="B47" s="209"/>
    </row>
    <row r="48" spans="1:4" ht="15.65" customHeight="1" x14ac:dyDescent="0.35">
      <c r="A48" s="208"/>
      <c r="B48" s="244"/>
    </row>
    <row r="49" spans="1:2" ht="15.65" customHeight="1" x14ac:dyDescent="0.35">
      <c r="A49" s="208"/>
      <c r="B49" s="244"/>
    </row>
    <row r="50" spans="1:2" ht="15.65" customHeight="1" x14ac:dyDescent="0.35">
      <c r="A50" s="208"/>
      <c r="B50" s="244"/>
    </row>
    <row r="51" spans="1:2" ht="21.65" customHeight="1" x14ac:dyDescent="0.35">
      <c r="A51" s="208"/>
      <c r="B51" s="244"/>
    </row>
    <row r="52" spans="1:2" ht="12.65" customHeight="1" x14ac:dyDescent="0.35">
      <c r="A52" s="208"/>
      <c r="B52" s="244"/>
    </row>
    <row r="53" spans="1:2" ht="45.65" customHeight="1" x14ac:dyDescent="0.35">
      <c r="A53" s="208"/>
      <c r="B53" s="245"/>
    </row>
    <row r="54" spans="1:2" ht="22" customHeight="1" x14ac:dyDescent="0.35">
      <c r="A54" s="208"/>
      <c r="B54" s="244"/>
    </row>
    <row r="55" spans="1:2" x14ac:dyDescent="0.35">
      <c r="A55" s="208"/>
      <c r="B55" s="244"/>
    </row>
    <row r="56" spans="1:2" x14ac:dyDescent="0.35">
      <c r="A56" s="208"/>
      <c r="B56" s="244"/>
    </row>
    <row r="57" spans="1:2" x14ac:dyDescent="0.35">
      <c r="A57" s="208"/>
      <c r="B57" s="244"/>
    </row>
    <row r="58" spans="1:2" ht="18" x14ac:dyDescent="0.35">
      <c r="A58" s="208"/>
      <c r="B58" s="243"/>
    </row>
    <row r="59" spans="1:2" ht="18" x14ac:dyDescent="0.35">
      <c r="A59" s="208"/>
      <c r="B59" s="209"/>
    </row>
    <row r="60" spans="1:2" x14ac:dyDescent="0.35">
      <c r="A60" s="208"/>
      <c r="B60" s="240"/>
    </row>
    <row r="61" spans="1:2" x14ac:dyDescent="0.35">
      <c r="A61" s="208"/>
      <c r="B61" s="240"/>
    </row>
    <row r="62" spans="1:2" x14ac:dyDescent="0.35">
      <c r="A62" s="208"/>
      <c r="B62" s="240"/>
    </row>
    <row r="63" spans="1:2" x14ac:dyDescent="0.35">
      <c r="A63" s="208"/>
      <c r="B63" s="240"/>
    </row>
    <row r="64" spans="1:2" x14ac:dyDescent="0.35">
      <c r="A64" s="208"/>
      <c r="B64" s="240"/>
    </row>
    <row r="65" spans="1:4" x14ac:dyDescent="0.35">
      <c r="A65" s="208"/>
      <c r="B65" s="240"/>
    </row>
    <row r="66" spans="1:4" x14ac:dyDescent="0.35">
      <c r="A66" s="208"/>
      <c r="B66" s="240"/>
    </row>
    <row r="67" spans="1:4" x14ac:dyDescent="0.35">
      <c r="A67" s="208"/>
      <c r="B67" s="240"/>
    </row>
    <row r="68" spans="1:4" x14ac:dyDescent="0.35">
      <c r="A68" s="208"/>
      <c r="B68" s="240"/>
    </row>
    <row r="69" spans="1:4" x14ac:dyDescent="0.35">
      <c r="A69" s="208"/>
      <c r="B69" s="240"/>
    </row>
    <row r="70" spans="1:4" x14ac:dyDescent="0.35">
      <c r="A70" s="208"/>
      <c r="B70" s="240"/>
    </row>
    <row r="71" spans="1:4" x14ac:dyDescent="0.35">
      <c r="A71" s="208"/>
      <c r="B71" s="240"/>
    </row>
    <row r="72" spans="1:4" x14ac:dyDescent="0.35">
      <c r="A72" s="208"/>
      <c r="B72" s="240"/>
    </row>
    <row r="73" spans="1:4" x14ac:dyDescent="0.35">
      <c r="A73" s="208"/>
      <c r="B73" s="240"/>
    </row>
    <row r="74" spans="1:4" x14ac:dyDescent="0.35">
      <c r="A74" s="208"/>
      <c r="B74" s="240"/>
    </row>
    <row r="75" spans="1:4" x14ac:dyDescent="0.35">
      <c r="A75" s="208"/>
      <c r="B75" s="240"/>
    </row>
    <row r="76" spans="1:4" s="238" customFormat="1" x14ac:dyDescent="0.35">
      <c r="A76" s="208"/>
      <c r="B76" s="240"/>
      <c r="C76" s="208"/>
      <c r="D76" s="208"/>
    </row>
    <row r="77" spans="1:4" s="238" customFormat="1" x14ac:dyDescent="0.35">
      <c r="A77" s="208"/>
      <c r="B77" s="240"/>
      <c r="C77" s="208"/>
      <c r="D77" s="208"/>
    </row>
    <row r="78" spans="1:4" s="238" customFormat="1" x14ac:dyDescent="0.35">
      <c r="A78" s="236"/>
      <c r="C78" s="236"/>
      <c r="D78" s="236"/>
    </row>
    <row r="79" spans="1:4" s="238" customFormat="1" x14ac:dyDescent="0.35">
      <c r="A79" s="236"/>
      <c r="C79" s="236"/>
      <c r="D79" s="236"/>
    </row>
    <row r="80" spans="1:4" s="238" customFormat="1" x14ac:dyDescent="0.35">
      <c r="A80" s="236"/>
      <c r="C80" s="236"/>
      <c r="D80" s="236"/>
    </row>
    <row r="81" spans="1:4" s="238" customFormat="1" x14ac:dyDescent="0.35">
      <c r="A81" s="236"/>
      <c r="C81" s="236"/>
      <c r="D81" s="236"/>
    </row>
    <row r="82" spans="1:4" x14ac:dyDescent="0.35">
      <c r="A82" s="236"/>
      <c r="B82" s="238"/>
      <c r="C82" s="236"/>
      <c r="D82" s="236"/>
    </row>
    <row r="83" spans="1:4" ht="18" x14ac:dyDescent="0.35">
      <c r="A83" s="236"/>
      <c r="B83" s="243"/>
      <c r="C83" s="236"/>
      <c r="D83" s="236"/>
    </row>
    <row r="84" spans="1:4" x14ac:dyDescent="0.35">
      <c r="A84" s="208"/>
      <c r="B84" s="240"/>
    </row>
    <row r="85" spans="1:4" x14ac:dyDescent="0.35">
      <c r="A85" s="208"/>
    </row>
    <row r="86" spans="1:4" x14ac:dyDescent="0.35">
      <c r="A86" s="208"/>
      <c r="B86" s="240"/>
    </row>
    <row r="87" spans="1:4" ht="29.5" customHeight="1" x14ac:dyDescent="0.35">
      <c r="A87" s="208"/>
      <c r="B87" s="240"/>
    </row>
    <row r="88" spans="1:4" x14ac:dyDescent="0.35">
      <c r="A88" s="208"/>
    </row>
    <row r="89" spans="1:4" ht="18" x14ac:dyDescent="0.35">
      <c r="A89" s="208"/>
      <c r="B89" s="246"/>
      <c r="C89" s="213"/>
      <c r="D89" s="213"/>
    </row>
    <row r="90" spans="1:4" x14ac:dyDescent="0.35">
      <c r="A90" s="208"/>
      <c r="B90" s="237"/>
    </row>
    <row r="91" spans="1:4" ht="18" x14ac:dyDescent="0.35">
      <c r="A91" s="208"/>
      <c r="B91" s="207"/>
    </row>
    <row r="92" spans="1:4" ht="20" x14ac:dyDescent="0.35">
      <c r="A92" s="208"/>
      <c r="B92" s="247"/>
    </row>
    <row r="93" spans="1:4" ht="20" x14ac:dyDescent="0.35">
      <c r="A93" s="208"/>
      <c r="B93" s="247"/>
    </row>
    <row r="94" spans="1:4" ht="18" x14ac:dyDescent="0.35">
      <c r="A94" s="208"/>
      <c r="B94" s="209"/>
    </row>
    <row r="95" spans="1:4" ht="60.65" customHeight="1" x14ac:dyDescent="0.35">
      <c r="A95" s="208"/>
      <c r="B95" s="209"/>
    </row>
    <row r="96" spans="1:4" x14ac:dyDescent="0.35">
      <c r="A96" s="208"/>
      <c r="B96" s="206"/>
    </row>
    <row r="97" spans="1:2" x14ac:dyDescent="0.35">
      <c r="A97" s="208"/>
    </row>
    <row r="98" spans="1:2" x14ac:dyDescent="0.35">
      <c r="A98" s="208"/>
      <c r="B98" s="240"/>
    </row>
    <row r="99" spans="1:2" ht="18" x14ac:dyDescent="0.35">
      <c r="A99" s="208"/>
      <c r="B99" s="209"/>
    </row>
    <row r="100" spans="1:2" x14ac:dyDescent="0.35">
      <c r="A100" s="208"/>
      <c r="B100" s="248"/>
    </row>
    <row r="101" spans="1:2" x14ac:dyDescent="0.35">
      <c r="A101" s="208"/>
    </row>
    <row r="102" spans="1:2" x14ac:dyDescent="0.35">
      <c r="A102" s="208"/>
      <c r="B102" s="240"/>
    </row>
    <row r="103" spans="1:2" ht="18" x14ac:dyDescent="0.35">
      <c r="A103" s="208"/>
      <c r="B103" s="249"/>
    </row>
    <row r="104" spans="1:2" x14ac:dyDescent="0.35">
      <c r="A104" s="208"/>
      <c r="B104" s="248"/>
    </row>
    <row r="105" spans="1:2" x14ac:dyDescent="0.35">
      <c r="A105" s="208"/>
    </row>
    <row r="106" spans="1:2" x14ac:dyDescent="0.35">
      <c r="A106" s="208"/>
    </row>
    <row r="107" spans="1:2" x14ac:dyDescent="0.35">
      <c r="A107" s="208"/>
    </row>
    <row r="108" spans="1:2" x14ac:dyDescent="0.35">
      <c r="A108" s="208"/>
    </row>
    <row r="109" spans="1:2" x14ac:dyDescent="0.35">
      <c r="A109" s="208"/>
    </row>
    <row r="110" spans="1:2" x14ac:dyDescent="0.35">
      <c r="A110" s="208"/>
    </row>
    <row r="111" spans="1:2" x14ac:dyDescent="0.35">
      <c r="A111" s="208"/>
    </row>
    <row r="112" spans="1:2" x14ac:dyDescent="0.35">
      <c r="A112" s="208"/>
      <c r="B112" s="240"/>
    </row>
    <row r="113" spans="1:2" ht="18" x14ac:dyDescent="0.35">
      <c r="A113" s="208"/>
      <c r="B113" s="250"/>
    </row>
    <row r="114" spans="1:2" x14ac:dyDescent="0.35">
      <c r="A114" s="208"/>
      <c r="B114" s="248"/>
    </row>
    <row r="115" spans="1:2" x14ac:dyDescent="0.35">
      <c r="A115" s="208"/>
    </row>
    <row r="116" spans="1:2" x14ac:dyDescent="0.35">
      <c r="A116" s="208"/>
    </row>
    <row r="117" spans="1:2" x14ac:dyDescent="0.35">
      <c r="A117" s="208"/>
    </row>
    <row r="118" spans="1:2" x14ac:dyDescent="0.35">
      <c r="A118" s="208"/>
      <c r="B118" s="240"/>
    </row>
    <row r="119" spans="1:2" x14ac:dyDescent="0.35">
      <c r="A119" s="208"/>
      <c r="B119" s="240"/>
    </row>
    <row r="120" spans="1:2" x14ac:dyDescent="0.35">
      <c r="A120" s="208"/>
      <c r="B120" s="240"/>
    </row>
    <row r="121" spans="1:2" x14ac:dyDescent="0.35">
      <c r="A121" s="208"/>
      <c r="B121" s="240"/>
    </row>
    <row r="122" spans="1:2" x14ac:dyDescent="0.35">
      <c r="A122" s="208"/>
      <c r="B122" s="240"/>
    </row>
    <row r="123" spans="1:2" x14ac:dyDescent="0.35">
      <c r="A123" s="208"/>
      <c r="B123" s="240"/>
    </row>
    <row r="124" spans="1:2" ht="18" x14ac:dyDescent="0.35">
      <c r="A124" s="208"/>
      <c r="B124" s="250"/>
    </row>
    <row r="125" spans="1:2" x14ac:dyDescent="0.35">
      <c r="A125" s="208"/>
      <c r="B125" s="240"/>
    </row>
    <row r="126" spans="1:2" x14ac:dyDescent="0.35">
      <c r="A126" s="208"/>
    </row>
    <row r="127" spans="1:2" x14ac:dyDescent="0.35">
      <c r="A127" s="208"/>
    </row>
    <row r="128" spans="1:2" x14ac:dyDescent="0.35">
      <c r="A128" s="208"/>
      <c r="B128" s="206"/>
    </row>
    <row r="129" spans="1:4" x14ac:dyDescent="0.35">
      <c r="A129" s="208"/>
      <c r="B129" s="240"/>
    </row>
    <row r="130" spans="1:4" ht="43" customHeight="1" x14ac:dyDescent="0.35">
      <c r="A130" s="208"/>
      <c r="B130" s="250"/>
    </row>
    <row r="131" spans="1:4" ht="22.5" customHeight="1" x14ac:dyDescent="0.35">
      <c r="A131" s="208"/>
      <c r="B131" s="240"/>
    </row>
    <row r="132" spans="1:4" s="251" customFormat="1" ht="20.149999999999999" customHeight="1" x14ac:dyDescent="0.35">
      <c r="A132" s="208"/>
      <c r="B132" s="234"/>
      <c r="C132" s="208"/>
      <c r="D132" s="208"/>
    </row>
    <row r="133" spans="1:4" ht="22.5" customHeight="1" x14ac:dyDescent="0.35">
      <c r="A133" s="208"/>
    </row>
    <row r="134" spans="1:4" x14ac:dyDescent="0.35">
      <c r="A134" s="236"/>
      <c r="B134" s="237"/>
      <c r="C134" s="236"/>
      <c r="D134" s="236"/>
    </row>
    <row r="135" spans="1:4" x14ac:dyDescent="0.35">
      <c r="A135" s="208"/>
    </row>
    <row r="136" spans="1:4" x14ac:dyDescent="0.35">
      <c r="A136" s="208"/>
      <c r="B136" s="240"/>
    </row>
    <row r="137" spans="1:4" ht="54.65" customHeight="1" x14ac:dyDescent="0.35">
      <c r="A137" s="208"/>
      <c r="B137" s="250"/>
    </row>
    <row r="138" spans="1:4" ht="22" customHeight="1" x14ac:dyDescent="0.35">
      <c r="A138" s="208"/>
      <c r="B138" s="240"/>
    </row>
    <row r="139" spans="1:4" ht="35.15" customHeight="1" x14ac:dyDescent="0.35">
      <c r="A139" s="208"/>
      <c r="B139" s="242"/>
    </row>
    <row r="140" spans="1:4" ht="23.5" customHeight="1" x14ac:dyDescent="0.35">
      <c r="A140" s="208"/>
      <c r="B140" s="242"/>
    </row>
    <row r="141" spans="1:4" x14ac:dyDescent="0.35">
      <c r="A141" s="208"/>
      <c r="B141" s="242"/>
    </row>
    <row r="142" spans="1:4" x14ac:dyDescent="0.35">
      <c r="A142" s="208"/>
      <c r="B142" s="242"/>
    </row>
    <row r="143" spans="1:4" ht="18" x14ac:dyDescent="0.35">
      <c r="A143" s="208"/>
      <c r="B143" s="249"/>
      <c r="C143" s="213"/>
      <c r="D143" s="213"/>
    </row>
    <row r="144" spans="1:4" ht="18" x14ac:dyDescent="0.35">
      <c r="A144" s="208"/>
      <c r="B144" s="249"/>
      <c r="C144" s="213"/>
      <c r="D144" s="213"/>
    </row>
    <row r="145" spans="1:4" ht="18" x14ac:dyDescent="0.35">
      <c r="A145" s="208"/>
      <c r="B145" s="249"/>
      <c r="C145" s="213"/>
      <c r="D145" s="213"/>
    </row>
    <row r="146" spans="1:4" ht="29.15" customHeight="1" x14ac:dyDescent="0.35">
      <c r="A146" s="208"/>
      <c r="B146" s="252"/>
    </row>
    <row r="147" spans="1:4" ht="18" x14ac:dyDescent="0.35">
      <c r="A147" s="208"/>
      <c r="B147" s="209"/>
    </row>
    <row r="148" spans="1:4" ht="18" x14ac:dyDescent="0.35">
      <c r="A148" s="208"/>
      <c r="B148" s="246"/>
    </row>
    <row r="149" spans="1:4" ht="20.149999999999999" customHeight="1" x14ac:dyDescent="0.35">
      <c r="A149" s="208"/>
      <c r="B149" s="240"/>
    </row>
    <row r="150" spans="1:4" x14ac:dyDescent="0.35">
      <c r="A150" s="208"/>
      <c r="B150" s="253"/>
    </row>
    <row r="151" spans="1:4" x14ac:dyDescent="0.35">
      <c r="A151" s="208"/>
    </row>
    <row r="152" spans="1:4" ht="42" customHeight="1" x14ac:dyDescent="0.35">
      <c r="A152" s="208"/>
      <c r="B152" s="240"/>
    </row>
    <row r="153" spans="1:4" x14ac:dyDescent="0.35">
      <c r="A153" s="208"/>
      <c r="B153" s="253"/>
    </row>
    <row r="154" spans="1:4" x14ac:dyDescent="0.35">
      <c r="A154" s="208"/>
    </row>
    <row r="155" spans="1:4" x14ac:dyDescent="0.35">
      <c r="A155" s="208"/>
      <c r="B155" s="240"/>
    </row>
    <row r="156" spans="1:4" x14ac:dyDescent="0.35">
      <c r="A156" s="208"/>
      <c r="B156" s="253"/>
    </row>
    <row r="157" spans="1:4" x14ac:dyDescent="0.35">
      <c r="A157" s="208"/>
      <c r="B157" s="206"/>
    </row>
    <row r="158" spans="1:4" ht="31" customHeight="1" x14ac:dyDescent="0.35">
      <c r="A158" s="208"/>
      <c r="B158" s="240"/>
    </row>
    <row r="159" spans="1:4" x14ac:dyDescent="0.35">
      <c r="A159" s="208"/>
      <c r="B159" s="253"/>
    </row>
    <row r="160" spans="1:4" x14ac:dyDescent="0.35">
      <c r="A160" s="208"/>
    </row>
    <row r="161" spans="1:4" x14ac:dyDescent="0.35">
      <c r="A161" s="208"/>
      <c r="B161" s="240"/>
    </row>
    <row r="162" spans="1:4" x14ac:dyDescent="0.35">
      <c r="A162" s="208"/>
      <c r="B162" s="253"/>
    </row>
    <row r="163" spans="1:4" x14ac:dyDescent="0.35">
      <c r="A163" s="208"/>
      <c r="B163" s="206"/>
    </row>
    <row r="164" spans="1:4" x14ac:dyDescent="0.35">
      <c r="A164" s="208"/>
      <c r="B164" s="240"/>
    </row>
    <row r="165" spans="1:4" x14ac:dyDescent="0.35">
      <c r="A165" s="208"/>
      <c r="B165" s="253"/>
    </row>
    <row r="166" spans="1:4" x14ac:dyDescent="0.35">
      <c r="A166" s="208"/>
      <c r="B166" s="206"/>
    </row>
    <row r="167" spans="1:4" s="254" customFormat="1" ht="18" x14ac:dyDescent="0.35">
      <c r="A167" s="208"/>
      <c r="B167" s="206"/>
      <c r="C167" s="208"/>
      <c r="D167" s="208"/>
    </row>
    <row r="168" spans="1:4" s="254" customFormat="1" ht="18" x14ac:dyDescent="0.35">
      <c r="A168" s="208"/>
      <c r="B168" s="206"/>
      <c r="C168" s="208"/>
      <c r="D168" s="208"/>
    </row>
    <row r="169" spans="1:4" s="254" customFormat="1" ht="18" x14ac:dyDescent="0.35">
      <c r="A169" s="255"/>
      <c r="C169" s="255"/>
      <c r="D169" s="255"/>
    </row>
    <row r="170" spans="1:4" ht="18" x14ac:dyDescent="0.35">
      <c r="A170" s="255"/>
      <c r="B170" s="254"/>
      <c r="C170" s="255"/>
      <c r="D170" s="255"/>
    </row>
    <row r="171" spans="1:4" ht="18" x14ac:dyDescent="0.35">
      <c r="A171" s="255"/>
      <c r="B171" s="237"/>
      <c r="C171" s="236"/>
      <c r="D171" s="236"/>
    </row>
    <row r="172" spans="1:4" s="250" customFormat="1" ht="26.5" customHeight="1" x14ac:dyDescent="0.35">
      <c r="A172" s="208"/>
      <c r="B172" s="206"/>
      <c r="C172" s="208"/>
      <c r="D172" s="208"/>
    </row>
    <row r="173" spans="1:4" x14ac:dyDescent="0.35">
      <c r="A173" s="208"/>
      <c r="B173" s="240"/>
    </row>
    <row r="174" spans="1:4" s="250" customFormat="1" ht="27.65" customHeight="1" x14ac:dyDescent="0.35">
      <c r="A174" s="208"/>
      <c r="B174" s="209"/>
      <c r="C174" s="213"/>
      <c r="D174" s="213"/>
    </row>
    <row r="176" spans="1:4" ht="18" x14ac:dyDescent="0.35">
      <c r="B176" s="246"/>
      <c r="C176" s="213"/>
      <c r="D176" s="213"/>
    </row>
  </sheetData>
  <mergeCells count="2">
    <mergeCell ref="A2:D2"/>
    <mergeCell ref="A5:D5"/>
  </mergeCells>
  <pageMargins left="0.7" right="0.7" top="0.75" bottom="0.75" header="0.3" footer="0.3"/>
  <pageSetup scale="65" fitToHeight="0" orientation="portrait" r:id="rId1"/>
  <rowBreaks count="2" manualBreakCount="2">
    <brk id="47" max="10" man="1"/>
    <brk id="10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vt:lpstr>
      <vt:lpstr>Flyer 1</vt:lpstr>
      <vt:lpstr>Contents</vt:lpstr>
      <vt:lpstr>Flyer 2</vt:lpstr>
      <vt:lpstr>Notes to Tenderers</vt:lpstr>
      <vt:lpstr>Flyer 3</vt:lpstr>
      <vt:lpstr>BOQ</vt:lpstr>
      <vt:lpstr>Flyer 4</vt:lpstr>
      <vt:lpstr>Final Summary (2)</vt:lpstr>
      <vt:lpstr>SOURCE DOC</vt:lpstr>
      <vt:lpstr>BOQ!Print_Area</vt:lpstr>
      <vt:lpstr>Cover!Print_Area</vt:lpstr>
      <vt:lpstr>'Final Summary (2)'!Print_Area</vt:lpstr>
      <vt:lpstr>'Notes to Tenderers'!Print_Area</vt:lpstr>
      <vt:lpstr>'SOURCE DOC'!Print_Area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Altak4</dc:creator>
  <cp:keywords/>
  <dc:description/>
  <cp:lastModifiedBy>Alan Govender</cp:lastModifiedBy>
  <cp:revision/>
  <cp:lastPrinted>2025-05-02T09:45:56Z</cp:lastPrinted>
  <dcterms:created xsi:type="dcterms:W3CDTF">2023-06-21T09:37:06Z</dcterms:created>
  <dcterms:modified xsi:type="dcterms:W3CDTF">2025-05-02T09:47:14Z</dcterms:modified>
  <cp:category/>
  <cp:contentStatus/>
</cp:coreProperties>
</file>