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irports-my.sharepoint.com/personal/skhumbuzo_mkhasibe_airports_co_za/Documents/4627 - George Terminal Expansion/7. Procurement/Temporary Ablutions/Re-advertisement/"/>
    </mc:Choice>
  </mc:AlternateContent>
  <xr:revisionPtr revIDLastSave="12" documentId="13_ncr:1_{BFC6777B-13F3-4EE8-9F5F-DC1B752524A0}" xr6:coauthVersionLast="47" xr6:coauthVersionMax="47" xr10:uidLastSave="{268C1BDA-249F-4A7C-8A6B-2702293B48FB}"/>
  <bookViews>
    <workbookView xWindow="-110" yWindow="-110" windowWidth="19420" windowHeight="10300" xr2:uid="{00000000-000D-0000-FFFF-FFFF00000000}"/>
  </bookViews>
  <sheets>
    <sheet name="Builders Work1" sheetId="6" r:id="rId1"/>
    <sheet name="Electrical" sheetId="3" r:id="rId2"/>
    <sheet name="Final Summary" sheetId="5" r:id="rId3"/>
  </sheets>
  <definedNames>
    <definedName name="_xlnm._FilterDatabase" localSheetId="0" hidden="1">'Builders Work1'!$C$1:$C$621</definedName>
    <definedName name="_xlnm._FilterDatabase" localSheetId="2" hidden="1">'Final Summary'!$C$1:$C$11</definedName>
    <definedName name="_xlnm.Print_Area" localSheetId="0">'Builders Work1'!$A$1:$F$622</definedName>
    <definedName name="_xlnm.Print_Area" localSheetId="1">Electrical!$A$1:$BL$241</definedName>
    <definedName name="_xlnm.Print_Area" localSheetId="2">'Final Summary'!$A$1:$F$13</definedName>
    <definedName name="_xlnm.Print_Titles" localSheetId="2">'Final Summary'!$1:$5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BL224" i="3"/>
  <c r="BH224" i="3"/>
  <c r="BD224" i="3"/>
  <c r="AZ224" i="3"/>
  <c r="AV224" i="3"/>
  <c r="AR224" i="3"/>
  <c r="AN224" i="3"/>
  <c r="AJ224" i="3"/>
  <c r="AF224" i="3"/>
  <c r="AB224" i="3"/>
  <c r="X224" i="3"/>
  <c r="T224" i="3"/>
  <c r="O224" i="3"/>
  <c r="N224" i="3"/>
  <c r="M224" i="3"/>
  <c r="K224" i="3"/>
  <c r="J224" i="3"/>
  <c r="I224" i="3"/>
  <c r="G224" i="3"/>
  <c r="BL223" i="3"/>
  <c r="BH223" i="3"/>
  <c r="BD223" i="3"/>
  <c r="AZ223" i="3"/>
  <c r="AV223" i="3"/>
  <c r="AR223" i="3"/>
  <c r="AN223" i="3"/>
  <c r="AJ223" i="3"/>
  <c r="AF223" i="3"/>
  <c r="AB223" i="3"/>
  <c r="X223" i="3"/>
  <c r="T223" i="3"/>
  <c r="O223" i="3"/>
  <c r="N223" i="3"/>
  <c r="J223" i="3"/>
  <c r="I223" i="3"/>
  <c r="G223" i="3"/>
  <c r="M223" i="3" s="1"/>
  <c r="BL218" i="3"/>
  <c r="BH218" i="3"/>
  <c r="BD218" i="3"/>
  <c r="AZ218" i="3"/>
  <c r="AV218" i="3"/>
  <c r="AR218" i="3"/>
  <c r="AN218" i="3"/>
  <c r="AJ218" i="3"/>
  <c r="AF218" i="3"/>
  <c r="AB218" i="3"/>
  <c r="X218" i="3"/>
  <c r="T218" i="3"/>
  <c r="O218" i="3"/>
  <c r="N218" i="3"/>
  <c r="J218" i="3"/>
  <c r="I218" i="3"/>
  <c r="G218" i="3"/>
  <c r="BL217" i="3"/>
  <c r="BH217" i="3"/>
  <c r="BD217" i="3"/>
  <c r="AZ217" i="3"/>
  <c r="AV217" i="3"/>
  <c r="AR217" i="3"/>
  <c r="AN217" i="3"/>
  <c r="AJ217" i="3"/>
  <c r="AF217" i="3"/>
  <c r="AB217" i="3"/>
  <c r="X217" i="3"/>
  <c r="T217" i="3"/>
  <c r="O217" i="3"/>
  <c r="N217" i="3"/>
  <c r="J217" i="3"/>
  <c r="I217" i="3"/>
  <c r="G217" i="3"/>
  <c r="M217" i="3" s="1"/>
  <c r="BL213" i="3"/>
  <c r="BH213" i="3"/>
  <c r="BD213" i="3"/>
  <c r="AZ213" i="3"/>
  <c r="AV213" i="3"/>
  <c r="AR213" i="3"/>
  <c r="AN213" i="3"/>
  <c r="AJ213" i="3"/>
  <c r="AF213" i="3"/>
  <c r="AB213" i="3"/>
  <c r="X213" i="3"/>
  <c r="T213" i="3"/>
  <c r="O213" i="3"/>
  <c r="N213" i="3"/>
  <c r="J213" i="3"/>
  <c r="I213" i="3"/>
  <c r="G213" i="3"/>
  <c r="M213" i="3" s="1"/>
  <c r="BL212" i="3"/>
  <c r="BH212" i="3"/>
  <c r="BD212" i="3"/>
  <c r="AZ212" i="3"/>
  <c r="AV212" i="3"/>
  <c r="AR212" i="3"/>
  <c r="AN212" i="3"/>
  <c r="AJ212" i="3"/>
  <c r="AF212" i="3"/>
  <c r="AB212" i="3"/>
  <c r="X212" i="3"/>
  <c r="T212" i="3"/>
  <c r="O212" i="3"/>
  <c r="N212" i="3"/>
  <c r="J212" i="3"/>
  <c r="I212" i="3"/>
  <c r="G212" i="3"/>
  <c r="M212" i="3" s="1"/>
  <c r="BL211" i="3"/>
  <c r="BH211" i="3"/>
  <c r="BD211" i="3"/>
  <c r="AZ211" i="3"/>
  <c r="AV211" i="3"/>
  <c r="AR211" i="3"/>
  <c r="AN211" i="3"/>
  <c r="AJ211" i="3"/>
  <c r="AF211" i="3"/>
  <c r="AB211" i="3"/>
  <c r="X211" i="3"/>
  <c r="T211" i="3"/>
  <c r="O211" i="3"/>
  <c r="N211" i="3"/>
  <c r="J211" i="3"/>
  <c r="I211" i="3"/>
  <c r="G211" i="3"/>
  <c r="M211" i="3" s="1"/>
  <c r="BL210" i="3"/>
  <c r="BH210" i="3"/>
  <c r="BD210" i="3"/>
  <c r="AZ210" i="3"/>
  <c r="AV210" i="3"/>
  <c r="AR210" i="3"/>
  <c r="AN210" i="3"/>
  <c r="AJ210" i="3"/>
  <c r="AF210" i="3"/>
  <c r="AB210" i="3"/>
  <c r="X210" i="3"/>
  <c r="T210" i="3"/>
  <c r="O210" i="3"/>
  <c r="N210" i="3"/>
  <c r="J210" i="3"/>
  <c r="I210" i="3"/>
  <c r="G210" i="3"/>
  <c r="M210" i="3" s="1"/>
  <c r="BL209" i="3"/>
  <c r="BH209" i="3"/>
  <c r="BD209" i="3"/>
  <c r="AZ209" i="3"/>
  <c r="AV209" i="3"/>
  <c r="AR209" i="3"/>
  <c r="AN209" i="3"/>
  <c r="AJ209" i="3"/>
  <c r="AF209" i="3"/>
  <c r="AB209" i="3"/>
  <c r="X209" i="3"/>
  <c r="T209" i="3"/>
  <c r="O209" i="3"/>
  <c r="N209" i="3"/>
  <c r="J209" i="3"/>
  <c r="I209" i="3"/>
  <c r="G209" i="3"/>
  <c r="BL208" i="3"/>
  <c r="BH208" i="3"/>
  <c r="BD208" i="3"/>
  <c r="AZ208" i="3"/>
  <c r="AV208" i="3"/>
  <c r="AR208" i="3"/>
  <c r="AN208" i="3"/>
  <c r="AJ208" i="3"/>
  <c r="AF208" i="3"/>
  <c r="AB208" i="3"/>
  <c r="X208" i="3"/>
  <c r="T208" i="3"/>
  <c r="O208" i="3"/>
  <c r="N208" i="3"/>
  <c r="J208" i="3"/>
  <c r="I208" i="3"/>
  <c r="G208" i="3"/>
  <c r="M208" i="3" s="1"/>
  <c r="BL204" i="3"/>
  <c r="BH204" i="3"/>
  <c r="BD204" i="3"/>
  <c r="AZ204" i="3"/>
  <c r="AV204" i="3"/>
  <c r="AR204" i="3"/>
  <c r="AN204" i="3"/>
  <c r="AJ204" i="3"/>
  <c r="AF204" i="3"/>
  <c r="AB204" i="3"/>
  <c r="X204" i="3"/>
  <c r="T204" i="3"/>
  <c r="O204" i="3"/>
  <c r="N204" i="3"/>
  <c r="J204" i="3"/>
  <c r="I204" i="3"/>
  <c r="G204" i="3"/>
  <c r="M204" i="3" s="1"/>
  <c r="BL203" i="3"/>
  <c r="BH203" i="3"/>
  <c r="BD203" i="3"/>
  <c r="AZ203" i="3"/>
  <c r="AV203" i="3"/>
  <c r="AR203" i="3"/>
  <c r="AN203" i="3"/>
  <c r="AJ203" i="3"/>
  <c r="AF203" i="3"/>
  <c r="AB203" i="3"/>
  <c r="X203" i="3"/>
  <c r="T203" i="3"/>
  <c r="O203" i="3"/>
  <c r="N203" i="3"/>
  <c r="J203" i="3"/>
  <c r="I203" i="3"/>
  <c r="G203" i="3"/>
  <c r="M203" i="3" s="1"/>
  <c r="BL202" i="3"/>
  <c r="BH202" i="3"/>
  <c r="BD202" i="3"/>
  <c r="AZ202" i="3"/>
  <c r="AV202" i="3"/>
  <c r="AR202" i="3"/>
  <c r="AN202" i="3"/>
  <c r="AJ202" i="3"/>
  <c r="AF202" i="3"/>
  <c r="AB202" i="3"/>
  <c r="X202" i="3"/>
  <c r="T202" i="3"/>
  <c r="O202" i="3"/>
  <c r="N202" i="3"/>
  <c r="J202" i="3"/>
  <c r="I202" i="3"/>
  <c r="G202" i="3"/>
  <c r="M202" i="3" s="1"/>
  <c r="BL201" i="3"/>
  <c r="BH201" i="3"/>
  <c r="BD201" i="3"/>
  <c r="AZ201" i="3"/>
  <c r="AV201" i="3"/>
  <c r="AR201" i="3"/>
  <c r="AN201" i="3"/>
  <c r="AJ201" i="3"/>
  <c r="AF201" i="3"/>
  <c r="AB201" i="3"/>
  <c r="X201" i="3"/>
  <c r="T201" i="3"/>
  <c r="O201" i="3"/>
  <c r="N201" i="3"/>
  <c r="J201" i="3"/>
  <c r="I201" i="3"/>
  <c r="G201" i="3"/>
  <c r="BL200" i="3"/>
  <c r="BH200" i="3"/>
  <c r="BD200" i="3"/>
  <c r="AZ200" i="3"/>
  <c r="AV200" i="3"/>
  <c r="AR200" i="3"/>
  <c r="AN200" i="3"/>
  <c r="AJ200" i="3"/>
  <c r="AF200" i="3"/>
  <c r="AB200" i="3"/>
  <c r="X200" i="3"/>
  <c r="T200" i="3"/>
  <c r="O200" i="3"/>
  <c r="N200" i="3"/>
  <c r="J200" i="3"/>
  <c r="I200" i="3"/>
  <c r="G200" i="3"/>
  <c r="M200" i="3" s="1"/>
  <c r="BL199" i="3"/>
  <c r="BH199" i="3"/>
  <c r="BD199" i="3"/>
  <c r="AZ199" i="3"/>
  <c r="AV199" i="3"/>
  <c r="AR199" i="3"/>
  <c r="AN199" i="3"/>
  <c r="AJ199" i="3"/>
  <c r="AF199" i="3"/>
  <c r="AB199" i="3"/>
  <c r="X199" i="3"/>
  <c r="T199" i="3"/>
  <c r="O199" i="3"/>
  <c r="N199" i="3"/>
  <c r="J199" i="3"/>
  <c r="I199" i="3"/>
  <c r="G199" i="3"/>
  <c r="BL188" i="3"/>
  <c r="BH188" i="3"/>
  <c r="BD188" i="3"/>
  <c r="AZ188" i="3"/>
  <c r="AV188" i="3"/>
  <c r="AR188" i="3"/>
  <c r="AN188" i="3"/>
  <c r="AJ188" i="3"/>
  <c r="AF188" i="3"/>
  <c r="AB188" i="3"/>
  <c r="X188" i="3"/>
  <c r="T188" i="3"/>
  <c r="O188" i="3"/>
  <c r="N188" i="3"/>
  <c r="M188" i="3"/>
  <c r="J188" i="3"/>
  <c r="I188" i="3"/>
  <c r="G188" i="3"/>
  <c r="BL187" i="3"/>
  <c r="BH187" i="3"/>
  <c r="BD187" i="3"/>
  <c r="AZ187" i="3"/>
  <c r="AV187" i="3"/>
  <c r="AR187" i="3"/>
  <c r="AN187" i="3"/>
  <c r="AJ187" i="3"/>
  <c r="AF187" i="3"/>
  <c r="AB187" i="3"/>
  <c r="X187" i="3"/>
  <c r="T187" i="3"/>
  <c r="O187" i="3"/>
  <c r="N187" i="3"/>
  <c r="M187" i="3"/>
  <c r="J187" i="3"/>
  <c r="I187" i="3"/>
  <c r="G187" i="3"/>
  <c r="BL186" i="3"/>
  <c r="BH186" i="3"/>
  <c r="BD186" i="3"/>
  <c r="AZ186" i="3"/>
  <c r="AV186" i="3"/>
  <c r="AR186" i="3"/>
  <c r="AN186" i="3"/>
  <c r="AJ186" i="3"/>
  <c r="AF186" i="3"/>
  <c r="AB186" i="3"/>
  <c r="X186" i="3"/>
  <c r="T186" i="3"/>
  <c r="O186" i="3"/>
  <c r="N186" i="3"/>
  <c r="M186" i="3"/>
  <c r="J186" i="3"/>
  <c r="I186" i="3"/>
  <c r="G186" i="3"/>
  <c r="BL185" i="3"/>
  <c r="BH185" i="3"/>
  <c r="BD185" i="3"/>
  <c r="AZ185" i="3"/>
  <c r="AV185" i="3"/>
  <c r="AR185" i="3"/>
  <c r="AN185" i="3"/>
  <c r="AJ185" i="3"/>
  <c r="AF185" i="3"/>
  <c r="AB185" i="3"/>
  <c r="X185" i="3"/>
  <c r="T185" i="3"/>
  <c r="O185" i="3"/>
  <c r="N185" i="3"/>
  <c r="M185" i="3"/>
  <c r="J185" i="3"/>
  <c r="I185" i="3"/>
  <c r="G185" i="3"/>
  <c r="K185" i="3" s="1"/>
  <c r="BL184" i="3"/>
  <c r="BH184" i="3"/>
  <c r="BD184" i="3"/>
  <c r="AZ184" i="3"/>
  <c r="AV184" i="3"/>
  <c r="AR184" i="3"/>
  <c r="AN184" i="3"/>
  <c r="AJ184" i="3"/>
  <c r="AF184" i="3"/>
  <c r="AB184" i="3"/>
  <c r="X184" i="3"/>
  <c r="T184" i="3"/>
  <c r="O184" i="3"/>
  <c r="N184" i="3"/>
  <c r="M184" i="3"/>
  <c r="J184" i="3"/>
  <c r="I184" i="3"/>
  <c r="G184" i="3"/>
  <c r="K184" i="3" s="1"/>
  <c r="BL183" i="3"/>
  <c r="BH183" i="3"/>
  <c r="BD183" i="3"/>
  <c r="AZ183" i="3"/>
  <c r="AV183" i="3"/>
  <c r="AR183" i="3"/>
  <c r="AN183" i="3"/>
  <c r="AJ183" i="3"/>
  <c r="AF183" i="3"/>
  <c r="AB183" i="3"/>
  <c r="X183" i="3"/>
  <c r="T183" i="3"/>
  <c r="O183" i="3"/>
  <c r="N183" i="3"/>
  <c r="M183" i="3"/>
  <c r="J183" i="3"/>
  <c r="I183" i="3"/>
  <c r="G183" i="3"/>
  <c r="M182" i="3"/>
  <c r="Q182" i="3" s="1"/>
  <c r="BL178" i="3"/>
  <c r="BH178" i="3"/>
  <c r="BD178" i="3"/>
  <c r="AZ178" i="3"/>
  <c r="AV178" i="3"/>
  <c r="AR178" i="3"/>
  <c r="AN178" i="3"/>
  <c r="AJ178" i="3"/>
  <c r="AF178" i="3"/>
  <c r="AB178" i="3"/>
  <c r="X178" i="3"/>
  <c r="T178" i="3"/>
  <c r="O178" i="3"/>
  <c r="N178" i="3"/>
  <c r="M178" i="3"/>
  <c r="J178" i="3"/>
  <c r="I178" i="3"/>
  <c r="G178" i="3"/>
  <c r="BL177" i="3"/>
  <c r="BH177" i="3"/>
  <c r="BD177" i="3"/>
  <c r="AZ177" i="3"/>
  <c r="AV177" i="3"/>
  <c r="AR177" i="3"/>
  <c r="AN177" i="3"/>
  <c r="AJ177" i="3"/>
  <c r="AF177" i="3"/>
  <c r="AB177" i="3"/>
  <c r="X177" i="3"/>
  <c r="T177" i="3"/>
  <c r="O177" i="3"/>
  <c r="N177" i="3"/>
  <c r="M177" i="3"/>
  <c r="J177" i="3"/>
  <c r="I177" i="3"/>
  <c r="G177" i="3"/>
  <c r="BL176" i="3"/>
  <c r="BH176" i="3"/>
  <c r="BD176" i="3"/>
  <c r="AZ176" i="3"/>
  <c r="AV176" i="3"/>
  <c r="AR176" i="3"/>
  <c r="AN176" i="3"/>
  <c r="AJ176" i="3"/>
  <c r="AF176" i="3"/>
  <c r="AB176" i="3"/>
  <c r="X176" i="3"/>
  <c r="T176" i="3"/>
  <c r="O176" i="3"/>
  <c r="N176" i="3"/>
  <c r="M176" i="3"/>
  <c r="J176" i="3"/>
  <c r="I176" i="3"/>
  <c r="G176" i="3"/>
  <c r="BL175" i="3"/>
  <c r="BH175" i="3"/>
  <c r="BD175" i="3"/>
  <c r="AZ175" i="3"/>
  <c r="AV175" i="3"/>
  <c r="AR175" i="3"/>
  <c r="AN175" i="3"/>
  <c r="AJ175" i="3"/>
  <c r="AF175" i="3"/>
  <c r="AB175" i="3"/>
  <c r="X175" i="3"/>
  <c r="T175" i="3"/>
  <c r="O175" i="3"/>
  <c r="N175" i="3"/>
  <c r="M175" i="3"/>
  <c r="J175" i="3"/>
  <c r="I175" i="3"/>
  <c r="G175" i="3"/>
  <c r="BL171" i="3"/>
  <c r="BH171" i="3"/>
  <c r="BD171" i="3"/>
  <c r="AZ171" i="3"/>
  <c r="AV171" i="3"/>
  <c r="AR171" i="3"/>
  <c r="AN171" i="3"/>
  <c r="AJ171" i="3"/>
  <c r="AF171" i="3"/>
  <c r="AB171" i="3"/>
  <c r="X171" i="3"/>
  <c r="T171" i="3"/>
  <c r="O171" i="3"/>
  <c r="N171" i="3"/>
  <c r="M171" i="3"/>
  <c r="J171" i="3"/>
  <c r="I171" i="3"/>
  <c r="G171" i="3"/>
  <c r="BL170" i="3"/>
  <c r="BH170" i="3"/>
  <c r="BD170" i="3"/>
  <c r="AZ170" i="3"/>
  <c r="AV170" i="3"/>
  <c r="AR170" i="3"/>
  <c r="AN170" i="3"/>
  <c r="AJ170" i="3"/>
  <c r="AF170" i="3"/>
  <c r="AB170" i="3"/>
  <c r="X170" i="3"/>
  <c r="T170" i="3"/>
  <c r="O170" i="3"/>
  <c r="N170" i="3"/>
  <c r="M170" i="3"/>
  <c r="J170" i="3"/>
  <c r="I170" i="3"/>
  <c r="G170" i="3"/>
  <c r="BL169" i="3"/>
  <c r="BH169" i="3"/>
  <c r="BD169" i="3"/>
  <c r="AZ169" i="3"/>
  <c r="AV169" i="3"/>
  <c r="AR169" i="3"/>
  <c r="AN169" i="3"/>
  <c r="AJ169" i="3"/>
  <c r="AF169" i="3"/>
  <c r="AB169" i="3"/>
  <c r="X169" i="3"/>
  <c r="T169" i="3"/>
  <c r="O169" i="3"/>
  <c r="N169" i="3"/>
  <c r="M169" i="3"/>
  <c r="J169" i="3"/>
  <c r="I169" i="3"/>
  <c r="G169" i="3"/>
  <c r="K169" i="3" s="1"/>
  <c r="BL154" i="3"/>
  <c r="BH154" i="3"/>
  <c r="BD154" i="3"/>
  <c r="AZ154" i="3"/>
  <c r="AV154" i="3"/>
  <c r="AR154" i="3"/>
  <c r="AN154" i="3"/>
  <c r="AJ154" i="3"/>
  <c r="AF154" i="3"/>
  <c r="AB154" i="3"/>
  <c r="X154" i="3"/>
  <c r="T154" i="3"/>
  <c r="O154" i="3"/>
  <c r="N154" i="3"/>
  <c r="M154" i="3"/>
  <c r="J154" i="3"/>
  <c r="I154" i="3"/>
  <c r="K154" i="3" s="1"/>
  <c r="BL153" i="3"/>
  <c r="BH153" i="3"/>
  <c r="BD153" i="3"/>
  <c r="AZ153" i="3"/>
  <c r="AV153" i="3"/>
  <c r="AR153" i="3"/>
  <c r="AN153" i="3"/>
  <c r="AJ153" i="3"/>
  <c r="AF153" i="3"/>
  <c r="AB153" i="3"/>
  <c r="X153" i="3"/>
  <c r="T153" i="3"/>
  <c r="O153" i="3"/>
  <c r="N153" i="3"/>
  <c r="M153" i="3"/>
  <c r="J153" i="3"/>
  <c r="I153" i="3"/>
  <c r="K153" i="3" s="1"/>
  <c r="BL149" i="3"/>
  <c r="BH149" i="3"/>
  <c r="BD149" i="3"/>
  <c r="AZ149" i="3"/>
  <c r="AV149" i="3"/>
  <c r="AR149" i="3"/>
  <c r="AN149" i="3"/>
  <c r="AJ149" i="3"/>
  <c r="AF149" i="3"/>
  <c r="AB149" i="3"/>
  <c r="X149" i="3"/>
  <c r="T149" i="3"/>
  <c r="O149" i="3"/>
  <c r="N149" i="3"/>
  <c r="M149" i="3"/>
  <c r="J149" i="3"/>
  <c r="I149" i="3"/>
  <c r="K149" i="3" s="1"/>
  <c r="BL148" i="3"/>
  <c r="BH148" i="3"/>
  <c r="BD148" i="3"/>
  <c r="AZ148" i="3"/>
  <c r="AV148" i="3"/>
  <c r="AR148" i="3"/>
  <c r="AN148" i="3"/>
  <c r="AJ148" i="3"/>
  <c r="AF148" i="3"/>
  <c r="AB148" i="3"/>
  <c r="X148" i="3"/>
  <c r="T148" i="3"/>
  <c r="O148" i="3"/>
  <c r="N148" i="3"/>
  <c r="M148" i="3"/>
  <c r="J148" i="3"/>
  <c r="I148" i="3"/>
  <c r="K148" i="3" s="1"/>
  <c r="BL144" i="3"/>
  <c r="BH144" i="3"/>
  <c r="BD144" i="3"/>
  <c r="AZ144" i="3"/>
  <c r="AV144" i="3"/>
  <c r="AR144" i="3"/>
  <c r="AN144" i="3"/>
  <c r="AJ144" i="3"/>
  <c r="AF144" i="3"/>
  <c r="AB144" i="3"/>
  <c r="X144" i="3"/>
  <c r="T144" i="3"/>
  <c r="O144" i="3"/>
  <c r="N144" i="3"/>
  <c r="M144" i="3"/>
  <c r="J144" i="3"/>
  <c r="I144" i="3"/>
  <c r="K144" i="3" s="1"/>
  <c r="BL143" i="3"/>
  <c r="BH143" i="3"/>
  <c r="BD143" i="3"/>
  <c r="AZ143" i="3"/>
  <c r="AV143" i="3"/>
  <c r="AR143" i="3"/>
  <c r="AN143" i="3"/>
  <c r="AJ143" i="3"/>
  <c r="AF143" i="3"/>
  <c r="AB143" i="3"/>
  <c r="X143" i="3"/>
  <c r="T143" i="3"/>
  <c r="O143" i="3"/>
  <c r="N143" i="3"/>
  <c r="M143" i="3"/>
  <c r="J143" i="3"/>
  <c r="I143" i="3"/>
  <c r="K143" i="3" s="1"/>
  <c r="BL142" i="3"/>
  <c r="BH142" i="3"/>
  <c r="BD142" i="3"/>
  <c r="AZ142" i="3"/>
  <c r="AV142" i="3"/>
  <c r="AR142" i="3"/>
  <c r="AN142" i="3"/>
  <c r="AJ142" i="3"/>
  <c r="AF142" i="3"/>
  <c r="AB142" i="3"/>
  <c r="X142" i="3"/>
  <c r="T142" i="3"/>
  <c r="O142" i="3"/>
  <c r="N142" i="3"/>
  <c r="M142" i="3"/>
  <c r="J142" i="3"/>
  <c r="I142" i="3"/>
  <c r="K142" i="3" s="1"/>
  <c r="BL138" i="3"/>
  <c r="BH138" i="3"/>
  <c r="BD138" i="3"/>
  <c r="AZ138" i="3"/>
  <c r="AV138" i="3"/>
  <c r="AR138" i="3"/>
  <c r="AN138" i="3"/>
  <c r="AJ138" i="3"/>
  <c r="AF138" i="3"/>
  <c r="AB138" i="3"/>
  <c r="X138" i="3"/>
  <c r="T138" i="3"/>
  <c r="O138" i="3"/>
  <c r="N138" i="3"/>
  <c r="M138" i="3"/>
  <c r="J138" i="3"/>
  <c r="I138" i="3"/>
  <c r="K138" i="3" s="1"/>
  <c r="BL137" i="3"/>
  <c r="BH137" i="3"/>
  <c r="BD137" i="3"/>
  <c r="AZ137" i="3"/>
  <c r="AV137" i="3"/>
  <c r="AR137" i="3"/>
  <c r="AN137" i="3"/>
  <c r="AJ137" i="3"/>
  <c r="AF137" i="3"/>
  <c r="AB137" i="3"/>
  <c r="X137" i="3"/>
  <c r="T137" i="3"/>
  <c r="O137" i="3"/>
  <c r="N137" i="3"/>
  <c r="M137" i="3"/>
  <c r="J137" i="3"/>
  <c r="I137" i="3"/>
  <c r="K137" i="3" s="1"/>
  <c r="BL136" i="3"/>
  <c r="BH136" i="3"/>
  <c r="BD136" i="3"/>
  <c r="AZ136" i="3"/>
  <c r="AV136" i="3"/>
  <c r="AR136" i="3"/>
  <c r="AN136" i="3"/>
  <c r="AJ136" i="3"/>
  <c r="AF136" i="3"/>
  <c r="AB136" i="3"/>
  <c r="X136" i="3"/>
  <c r="T136" i="3"/>
  <c r="O136" i="3"/>
  <c r="N136" i="3"/>
  <c r="M136" i="3"/>
  <c r="J136" i="3"/>
  <c r="I136" i="3"/>
  <c r="K136" i="3" s="1"/>
  <c r="BL132" i="3"/>
  <c r="BH132" i="3"/>
  <c r="BD132" i="3"/>
  <c r="AZ132" i="3"/>
  <c r="AV132" i="3"/>
  <c r="AR132" i="3"/>
  <c r="AN132" i="3"/>
  <c r="AJ132" i="3"/>
  <c r="AF132" i="3"/>
  <c r="AB132" i="3"/>
  <c r="X132" i="3"/>
  <c r="T132" i="3"/>
  <c r="O132" i="3"/>
  <c r="N132" i="3"/>
  <c r="M132" i="3"/>
  <c r="J132" i="3"/>
  <c r="I132" i="3"/>
  <c r="K132" i="3" s="1"/>
  <c r="BL131" i="3"/>
  <c r="BH131" i="3"/>
  <c r="BD131" i="3"/>
  <c r="AZ131" i="3"/>
  <c r="AV131" i="3"/>
  <c r="AR131" i="3"/>
  <c r="AN131" i="3"/>
  <c r="AJ131" i="3"/>
  <c r="AF131" i="3"/>
  <c r="AB131" i="3"/>
  <c r="X131" i="3"/>
  <c r="T131" i="3"/>
  <c r="O131" i="3"/>
  <c r="N131" i="3"/>
  <c r="M131" i="3"/>
  <c r="J131" i="3"/>
  <c r="I131" i="3"/>
  <c r="K131" i="3" s="1"/>
  <c r="BL130" i="3"/>
  <c r="BH130" i="3"/>
  <c r="BD130" i="3"/>
  <c r="AZ130" i="3"/>
  <c r="AV130" i="3"/>
  <c r="AR130" i="3"/>
  <c r="AN130" i="3"/>
  <c r="AJ130" i="3"/>
  <c r="AF130" i="3"/>
  <c r="AB130" i="3"/>
  <c r="X130" i="3"/>
  <c r="T130" i="3"/>
  <c r="O130" i="3"/>
  <c r="N130" i="3"/>
  <c r="M130" i="3"/>
  <c r="J130" i="3"/>
  <c r="I130" i="3"/>
  <c r="K130" i="3" s="1"/>
  <c r="BL129" i="3"/>
  <c r="BH129" i="3"/>
  <c r="BD129" i="3"/>
  <c r="AZ129" i="3"/>
  <c r="AV129" i="3"/>
  <c r="AR129" i="3"/>
  <c r="AN129" i="3"/>
  <c r="AJ129" i="3"/>
  <c r="AF129" i="3"/>
  <c r="AB129" i="3"/>
  <c r="X129" i="3"/>
  <c r="T129" i="3"/>
  <c r="O129" i="3"/>
  <c r="N129" i="3"/>
  <c r="M129" i="3"/>
  <c r="J129" i="3"/>
  <c r="I129" i="3"/>
  <c r="K129" i="3" s="1"/>
  <c r="BL128" i="3"/>
  <c r="BH128" i="3"/>
  <c r="BD128" i="3"/>
  <c r="AZ128" i="3"/>
  <c r="AV128" i="3"/>
  <c r="AR128" i="3"/>
  <c r="AN128" i="3"/>
  <c r="AJ128" i="3"/>
  <c r="AF128" i="3"/>
  <c r="AB128" i="3"/>
  <c r="X128" i="3"/>
  <c r="T128" i="3"/>
  <c r="O128" i="3"/>
  <c r="N128" i="3"/>
  <c r="M128" i="3"/>
  <c r="J128" i="3"/>
  <c r="I128" i="3"/>
  <c r="K128" i="3" s="1"/>
  <c r="BL124" i="3"/>
  <c r="BH124" i="3"/>
  <c r="BD124" i="3"/>
  <c r="AZ124" i="3"/>
  <c r="AV124" i="3"/>
  <c r="AR124" i="3"/>
  <c r="AN124" i="3"/>
  <c r="AJ124" i="3"/>
  <c r="AF124" i="3"/>
  <c r="AB124" i="3"/>
  <c r="X124" i="3"/>
  <c r="T124" i="3"/>
  <c r="O124" i="3"/>
  <c r="N124" i="3"/>
  <c r="M124" i="3"/>
  <c r="J124" i="3"/>
  <c r="I124" i="3"/>
  <c r="K124" i="3" s="1"/>
  <c r="BL123" i="3"/>
  <c r="BH123" i="3"/>
  <c r="BD123" i="3"/>
  <c r="AZ123" i="3"/>
  <c r="AV123" i="3"/>
  <c r="AR123" i="3"/>
  <c r="AN123" i="3"/>
  <c r="AJ123" i="3"/>
  <c r="AF123" i="3"/>
  <c r="AB123" i="3"/>
  <c r="X123" i="3"/>
  <c r="T123" i="3"/>
  <c r="O123" i="3"/>
  <c r="N123" i="3"/>
  <c r="M123" i="3"/>
  <c r="J123" i="3"/>
  <c r="I123" i="3"/>
  <c r="K123" i="3" s="1"/>
  <c r="BL119" i="3"/>
  <c r="BH119" i="3"/>
  <c r="BD119" i="3"/>
  <c r="AZ119" i="3"/>
  <c r="AV119" i="3"/>
  <c r="AR119" i="3"/>
  <c r="AN119" i="3"/>
  <c r="AJ119" i="3"/>
  <c r="AF119" i="3"/>
  <c r="AB119" i="3"/>
  <c r="X119" i="3"/>
  <c r="T119" i="3"/>
  <c r="O119" i="3"/>
  <c r="N119" i="3"/>
  <c r="M119" i="3"/>
  <c r="J119" i="3"/>
  <c r="I119" i="3"/>
  <c r="K119" i="3" s="1"/>
  <c r="BL118" i="3"/>
  <c r="BH118" i="3"/>
  <c r="BD118" i="3"/>
  <c r="AZ118" i="3"/>
  <c r="AV118" i="3"/>
  <c r="AR118" i="3"/>
  <c r="AN118" i="3"/>
  <c r="AJ118" i="3"/>
  <c r="AF118" i="3"/>
  <c r="AB118" i="3"/>
  <c r="X118" i="3"/>
  <c r="T118" i="3"/>
  <c r="O118" i="3"/>
  <c r="N118" i="3"/>
  <c r="M118" i="3"/>
  <c r="J118" i="3"/>
  <c r="I118" i="3"/>
  <c r="K118" i="3" s="1"/>
  <c r="BL117" i="3"/>
  <c r="BH117" i="3"/>
  <c r="BD117" i="3"/>
  <c r="AZ117" i="3"/>
  <c r="AV117" i="3"/>
  <c r="AR117" i="3"/>
  <c r="AN117" i="3"/>
  <c r="AJ117" i="3"/>
  <c r="AF117" i="3"/>
  <c r="AB117" i="3"/>
  <c r="X117" i="3"/>
  <c r="T117" i="3"/>
  <c r="O117" i="3"/>
  <c r="N117" i="3"/>
  <c r="M117" i="3"/>
  <c r="J117" i="3"/>
  <c r="I117" i="3"/>
  <c r="K117" i="3" s="1"/>
  <c r="BL116" i="3"/>
  <c r="BH116" i="3"/>
  <c r="BD116" i="3"/>
  <c r="AZ116" i="3"/>
  <c r="AV116" i="3"/>
  <c r="AR116" i="3"/>
  <c r="AN116" i="3"/>
  <c r="AJ116" i="3"/>
  <c r="AF116" i="3"/>
  <c r="AB116" i="3"/>
  <c r="X116" i="3"/>
  <c r="T116" i="3"/>
  <c r="O116" i="3"/>
  <c r="N116" i="3"/>
  <c r="M116" i="3"/>
  <c r="J116" i="3"/>
  <c r="I116" i="3"/>
  <c r="K116" i="3" s="1"/>
  <c r="BL115" i="3"/>
  <c r="BH115" i="3"/>
  <c r="BD115" i="3"/>
  <c r="AZ115" i="3"/>
  <c r="AV115" i="3"/>
  <c r="AR115" i="3"/>
  <c r="AN115" i="3"/>
  <c r="AJ115" i="3"/>
  <c r="AF115" i="3"/>
  <c r="AB115" i="3"/>
  <c r="X115" i="3"/>
  <c r="T115" i="3"/>
  <c r="O115" i="3"/>
  <c r="N115" i="3"/>
  <c r="M115" i="3"/>
  <c r="J115" i="3"/>
  <c r="I115" i="3"/>
  <c r="K115" i="3" s="1"/>
  <c r="BL114" i="3"/>
  <c r="BH114" i="3"/>
  <c r="BD114" i="3"/>
  <c r="AZ114" i="3"/>
  <c r="AV114" i="3"/>
  <c r="AR114" i="3"/>
  <c r="AN114" i="3"/>
  <c r="AJ114" i="3"/>
  <c r="AF114" i="3"/>
  <c r="AB114" i="3"/>
  <c r="X114" i="3"/>
  <c r="T114" i="3"/>
  <c r="O114" i="3"/>
  <c r="N114" i="3"/>
  <c r="M114" i="3"/>
  <c r="J114" i="3"/>
  <c r="I114" i="3"/>
  <c r="K114" i="3" s="1"/>
  <c r="BL113" i="3"/>
  <c r="BH113" i="3"/>
  <c r="BD113" i="3"/>
  <c r="AZ113" i="3"/>
  <c r="AV113" i="3"/>
  <c r="AR113" i="3"/>
  <c r="AN113" i="3"/>
  <c r="AJ113" i="3"/>
  <c r="AF113" i="3"/>
  <c r="AB113" i="3"/>
  <c r="X113" i="3"/>
  <c r="T113" i="3"/>
  <c r="O113" i="3"/>
  <c r="N113" i="3"/>
  <c r="M113" i="3"/>
  <c r="J113" i="3"/>
  <c r="I113" i="3"/>
  <c r="K113" i="3" s="1"/>
  <c r="BL112" i="3"/>
  <c r="BH112" i="3"/>
  <c r="BD112" i="3"/>
  <c r="AZ112" i="3"/>
  <c r="AV112" i="3"/>
  <c r="AR112" i="3"/>
  <c r="AN112" i="3"/>
  <c r="AJ112" i="3"/>
  <c r="AF112" i="3"/>
  <c r="AB112" i="3"/>
  <c r="X112" i="3"/>
  <c r="T112" i="3"/>
  <c r="O112" i="3"/>
  <c r="N112" i="3"/>
  <c r="M112" i="3"/>
  <c r="J112" i="3"/>
  <c r="I112" i="3"/>
  <c r="K112" i="3" s="1"/>
  <c r="BL111" i="3"/>
  <c r="BH111" i="3"/>
  <c r="BD111" i="3"/>
  <c r="AZ111" i="3"/>
  <c r="AV111" i="3"/>
  <c r="AR111" i="3"/>
  <c r="AN111" i="3"/>
  <c r="AJ111" i="3"/>
  <c r="AF111" i="3"/>
  <c r="AB111" i="3"/>
  <c r="X111" i="3"/>
  <c r="T111" i="3"/>
  <c r="O111" i="3"/>
  <c r="N111" i="3"/>
  <c r="M111" i="3"/>
  <c r="J111" i="3"/>
  <c r="I111" i="3"/>
  <c r="K111" i="3" s="1"/>
  <c r="BL107" i="3"/>
  <c r="BH107" i="3"/>
  <c r="BD107" i="3"/>
  <c r="AZ107" i="3"/>
  <c r="AV107" i="3"/>
  <c r="AR107" i="3"/>
  <c r="AN107" i="3"/>
  <c r="AJ107" i="3"/>
  <c r="AF107" i="3"/>
  <c r="AB107" i="3"/>
  <c r="X107" i="3"/>
  <c r="T107" i="3"/>
  <c r="O107" i="3"/>
  <c r="N107" i="3"/>
  <c r="M107" i="3"/>
  <c r="J107" i="3"/>
  <c r="I107" i="3"/>
  <c r="K107" i="3" s="1"/>
  <c r="BL106" i="3"/>
  <c r="BH106" i="3"/>
  <c r="BD106" i="3"/>
  <c r="AZ106" i="3"/>
  <c r="AV106" i="3"/>
  <c r="AR106" i="3"/>
  <c r="AN106" i="3"/>
  <c r="AJ106" i="3"/>
  <c r="AF106" i="3"/>
  <c r="AB106" i="3"/>
  <c r="X106" i="3"/>
  <c r="T106" i="3"/>
  <c r="O106" i="3"/>
  <c r="N106" i="3"/>
  <c r="M106" i="3"/>
  <c r="J106" i="3"/>
  <c r="I106" i="3"/>
  <c r="K106" i="3" s="1"/>
  <c r="BL105" i="3"/>
  <c r="BH105" i="3"/>
  <c r="BD105" i="3"/>
  <c r="AZ105" i="3"/>
  <c r="AV105" i="3"/>
  <c r="AR105" i="3"/>
  <c r="AN105" i="3"/>
  <c r="AJ105" i="3"/>
  <c r="AF105" i="3"/>
  <c r="AB105" i="3"/>
  <c r="X105" i="3"/>
  <c r="T105" i="3"/>
  <c r="O105" i="3"/>
  <c r="N105" i="3"/>
  <c r="M105" i="3"/>
  <c r="J105" i="3"/>
  <c r="I105" i="3"/>
  <c r="K105" i="3" s="1"/>
  <c r="BL104" i="3"/>
  <c r="BH104" i="3"/>
  <c r="BD104" i="3"/>
  <c r="AZ104" i="3"/>
  <c r="AV104" i="3"/>
  <c r="AR104" i="3"/>
  <c r="AN104" i="3"/>
  <c r="AJ104" i="3"/>
  <c r="AF104" i="3"/>
  <c r="AB104" i="3"/>
  <c r="X104" i="3"/>
  <c r="T104" i="3"/>
  <c r="O104" i="3"/>
  <c r="N104" i="3"/>
  <c r="M104" i="3"/>
  <c r="J104" i="3"/>
  <c r="I104" i="3"/>
  <c r="K104" i="3" s="1"/>
  <c r="BL103" i="3"/>
  <c r="BH103" i="3"/>
  <c r="BD103" i="3"/>
  <c r="AZ103" i="3"/>
  <c r="AV103" i="3"/>
  <c r="AR103" i="3"/>
  <c r="AN103" i="3"/>
  <c r="AJ103" i="3"/>
  <c r="AF103" i="3"/>
  <c r="AB103" i="3"/>
  <c r="X103" i="3"/>
  <c r="T103" i="3"/>
  <c r="O103" i="3"/>
  <c r="N103" i="3"/>
  <c r="M103" i="3"/>
  <c r="J103" i="3"/>
  <c r="I103" i="3"/>
  <c r="BL93" i="3"/>
  <c r="BH93" i="3"/>
  <c r="BD93" i="3"/>
  <c r="AZ93" i="3"/>
  <c r="AV93" i="3"/>
  <c r="AR93" i="3"/>
  <c r="AN93" i="3"/>
  <c r="AJ93" i="3"/>
  <c r="AF93" i="3"/>
  <c r="AB93" i="3"/>
  <c r="X93" i="3"/>
  <c r="T93" i="3"/>
  <c r="O93" i="3"/>
  <c r="N93" i="3"/>
  <c r="M93" i="3"/>
  <c r="J93" i="3"/>
  <c r="I93" i="3"/>
  <c r="K93" i="3" s="1"/>
  <c r="BL92" i="3"/>
  <c r="BH92" i="3"/>
  <c r="BD92" i="3"/>
  <c r="AZ92" i="3"/>
  <c r="AV92" i="3"/>
  <c r="AR92" i="3"/>
  <c r="AN92" i="3"/>
  <c r="AJ92" i="3"/>
  <c r="AF92" i="3"/>
  <c r="AB92" i="3"/>
  <c r="X92" i="3"/>
  <c r="T92" i="3"/>
  <c r="O92" i="3"/>
  <c r="N92" i="3"/>
  <c r="M92" i="3"/>
  <c r="J92" i="3"/>
  <c r="I92" i="3"/>
  <c r="K92" i="3" s="1"/>
  <c r="BL91" i="3"/>
  <c r="BH91" i="3"/>
  <c r="BD91" i="3"/>
  <c r="AZ91" i="3"/>
  <c r="AV91" i="3"/>
  <c r="AR91" i="3"/>
  <c r="AN91" i="3"/>
  <c r="AJ91" i="3"/>
  <c r="AF91" i="3"/>
  <c r="AB91" i="3"/>
  <c r="X91" i="3"/>
  <c r="T91" i="3"/>
  <c r="O91" i="3"/>
  <c r="N91" i="3"/>
  <c r="M91" i="3"/>
  <c r="J91" i="3"/>
  <c r="I91" i="3"/>
  <c r="K91" i="3" s="1"/>
  <c r="BL90" i="3"/>
  <c r="BH90" i="3"/>
  <c r="BD90" i="3"/>
  <c r="AZ90" i="3"/>
  <c r="AV90" i="3"/>
  <c r="AR90" i="3"/>
  <c r="AN90" i="3"/>
  <c r="AJ90" i="3"/>
  <c r="AF90" i="3"/>
  <c r="AB90" i="3"/>
  <c r="X90" i="3"/>
  <c r="T90" i="3"/>
  <c r="O90" i="3"/>
  <c r="N90" i="3"/>
  <c r="M90" i="3"/>
  <c r="J90" i="3"/>
  <c r="I90" i="3"/>
  <c r="K90" i="3" s="1"/>
  <c r="BL89" i="3"/>
  <c r="BH89" i="3"/>
  <c r="BD89" i="3"/>
  <c r="AZ89" i="3"/>
  <c r="AV89" i="3"/>
  <c r="AR89" i="3"/>
  <c r="AN89" i="3"/>
  <c r="AJ89" i="3"/>
  <c r="AF89" i="3"/>
  <c r="AB89" i="3"/>
  <c r="X89" i="3"/>
  <c r="T89" i="3"/>
  <c r="O89" i="3"/>
  <c r="N89" i="3"/>
  <c r="M89" i="3"/>
  <c r="J89" i="3"/>
  <c r="I89" i="3"/>
  <c r="K89" i="3" s="1"/>
  <c r="BL88" i="3"/>
  <c r="BH88" i="3"/>
  <c r="BD88" i="3"/>
  <c r="AZ88" i="3"/>
  <c r="AV88" i="3"/>
  <c r="AR88" i="3"/>
  <c r="AN88" i="3"/>
  <c r="AJ88" i="3"/>
  <c r="AF88" i="3"/>
  <c r="AB88" i="3"/>
  <c r="X88" i="3"/>
  <c r="T88" i="3"/>
  <c r="O88" i="3"/>
  <c r="N88" i="3"/>
  <c r="M88" i="3"/>
  <c r="J88" i="3"/>
  <c r="I88" i="3"/>
  <c r="K88" i="3" s="1"/>
  <c r="BL86" i="3"/>
  <c r="BH86" i="3"/>
  <c r="BD86" i="3"/>
  <c r="AZ86" i="3"/>
  <c r="AV86" i="3"/>
  <c r="AR86" i="3"/>
  <c r="AN86" i="3"/>
  <c r="AJ86" i="3"/>
  <c r="AF86" i="3"/>
  <c r="AB86" i="3"/>
  <c r="X86" i="3"/>
  <c r="T86" i="3"/>
  <c r="O86" i="3"/>
  <c r="N86" i="3"/>
  <c r="M86" i="3"/>
  <c r="J86" i="3"/>
  <c r="I86" i="3"/>
  <c r="K86" i="3" s="1"/>
  <c r="BL85" i="3"/>
  <c r="BH85" i="3"/>
  <c r="BD85" i="3"/>
  <c r="AZ85" i="3"/>
  <c r="AV85" i="3"/>
  <c r="AR85" i="3"/>
  <c r="AN85" i="3"/>
  <c r="AJ85" i="3"/>
  <c r="AF85" i="3"/>
  <c r="AB85" i="3"/>
  <c r="X85" i="3"/>
  <c r="T85" i="3"/>
  <c r="O85" i="3"/>
  <c r="N85" i="3"/>
  <c r="M85" i="3"/>
  <c r="J85" i="3"/>
  <c r="I85" i="3"/>
  <c r="K85" i="3" s="1"/>
  <c r="BL84" i="3"/>
  <c r="BH84" i="3"/>
  <c r="BD84" i="3"/>
  <c r="AZ84" i="3"/>
  <c r="AV84" i="3"/>
  <c r="AR84" i="3"/>
  <c r="AN84" i="3"/>
  <c r="AJ84" i="3"/>
  <c r="AF84" i="3"/>
  <c r="AB84" i="3"/>
  <c r="X84" i="3"/>
  <c r="T84" i="3"/>
  <c r="O84" i="3"/>
  <c r="N84" i="3"/>
  <c r="M84" i="3"/>
  <c r="J84" i="3"/>
  <c r="I84" i="3"/>
  <c r="K84" i="3" s="1"/>
  <c r="BL83" i="3"/>
  <c r="BH83" i="3"/>
  <c r="BD83" i="3"/>
  <c r="AZ83" i="3"/>
  <c r="AV83" i="3"/>
  <c r="AR83" i="3"/>
  <c r="AN83" i="3"/>
  <c r="AJ83" i="3"/>
  <c r="AF83" i="3"/>
  <c r="AB83" i="3"/>
  <c r="X83" i="3"/>
  <c r="T83" i="3"/>
  <c r="O83" i="3"/>
  <c r="N83" i="3"/>
  <c r="M83" i="3"/>
  <c r="J83" i="3"/>
  <c r="I83" i="3"/>
  <c r="K83" i="3" s="1"/>
  <c r="BL82" i="3"/>
  <c r="BH82" i="3"/>
  <c r="BD82" i="3"/>
  <c r="AZ82" i="3"/>
  <c r="AV82" i="3"/>
  <c r="AR82" i="3"/>
  <c r="AN82" i="3"/>
  <c r="AJ82" i="3"/>
  <c r="AF82" i="3"/>
  <c r="AB82" i="3"/>
  <c r="X82" i="3"/>
  <c r="T82" i="3"/>
  <c r="O82" i="3"/>
  <c r="N82" i="3"/>
  <c r="M82" i="3"/>
  <c r="J82" i="3"/>
  <c r="I82" i="3"/>
  <c r="K82" i="3" s="1"/>
  <c r="BL81" i="3"/>
  <c r="BH81" i="3"/>
  <c r="BD81" i="3"/>
  <c r="AZ81" i="3"/>
  <c r="AV81" i="3"/>
  <c r="AR81" i="3"/>
  <c r="AN81" i="3"/>
  <c r="AJ81" i="3"/>
  <c r="AF81" i="3"/>
  <c r="AB81" i="3"/>
  <c r="X81" i="3"/>
  <c r="T81" i="3"/>
  <c r="O81" i="3"/>
  <c r="N81" i="3"/>
  <c r="M81" i="3"/>
  <c r="J81" i="3"/>
  <c r="I81" i="3"/>
  <c r="K81" i="3" s="1"/>
  <c r="BL80" i="3"/>
  <c r="BH80" i="3"/>
  <c r="BD80" i="3"/>
  <c r="AZ80" i="3"/>
  <c r="AV80" i="3"/>
  <c r="AR80" i="3"/>
  <c r="AN80" i="3"/>
  <c r="AJ80" i="3"/>
  <c r="AF80" i="3"/>
  <c r="AB80" i="3"/>
  <c r="X80" i="3"/>
  <c r="T80" i="3"/>
  <c r="O80" i="3"/>
  <c r="N80" i="3"/>
  <c r="M80" i="3"/>
  <c r="J80" i="3"/>
  <c r="I80" i="3"/>
  <c r="K80" i="3" s="1"/>
  <c r="BL74" i="3"/>
  <c r="BH74" i="3"/>
  <c r="BD74" i="3"/>
  <c r="AZ74" i="3"/>
  <c r="AV74" i="3"/>
  <c r="AR74" i="3"/>
  <c r="AN74" i="3"/>
  <c r="AJ74" i="3"/>
  <c r="AF74" i="3"/>
  <c r="AB74" i="3"/>
  <c r="X74" i="3"/>
  <c r="T74" i="3"/>
  <c r="O74" i="3"/>
  <c r="N74" i="3"/>
  <c r="M74" i="3"/>
  <c r="J74" i="3"/>
  <c r="I74" i="3"/>
  <c r="K74" i="3" s="1"/>
  <c r="BL73" i="3"/>
  <c r="BH73" i="3"/>
  <c r="BD73" i="3"/>
  <c r="AZ73" i="3"/>
  <c r="AV73" i="3"/>
  <c r="AR73" i="3"/>
  <c r="AN73" i="3"/>
  <c r="AJ73" i="3"/>
  <c r="AF73" i="3"/>
  <c r="AB73" i="3"/>
  <c r="X73" i="3"/>
  <c r="T73" i="3"/>
  <c r="O73" i="3"/>
  <c r="N73" i="3"/>
  <c r="M73" i="3"/>
  <c r="J73" i="3"/>
  <c r="I73" i="3"/>
  <c r="K73" i="3" s="1"/>
  <c r="BL72" i="3"/>
  <c r="BH72" i="3"/>
  <c r="BD72" i="3"/>
  <c r="AZ72" i="3"/>
  <c r="AV72" i="3"/>
  <c r="AR72" i="3"/>
  <c r="AN72" i="3"/>
  <c r="AJ72" i="3"/>
  <c r="AF72" i="3"/>
  <c r="AB72" i="3"/>
  <c r="X72" i="3"/>
  <c r="T72" i="3"/>
  <c r="O72" i="3"/>
  <c r="N72" i="3"/>
  <c r="M72" i="3"/>
  <c r="J72" i="3"/>
  <c r="I72" i="3"/>
  <c r="K72" i="3" s="1"/>
  <c r="BL71" i="3"/>
  <c r="BH71" i="3"/>
  <c r="BD71" i="3"/>
  <c r="AZ71" i="3"/>
  <c r="AV71" i="3"/>
  <c r="AR71" i="3"/>
  <c r="AN71" i="3"/>
  <c r="AJ71" i="3"/>
  <c r="AF71" i="3"/>
  <c r="AB71" i="3"/>
  <c r="X71" i="3"/>
  <c r="T71" i="3"/>
  <c r="O71" i="3"/>
  <c r="N71" i="3"/>
  <c r="M71" i="3"/>
  <c r="J71" i="3"/>
  <c r="I71" i="3"/>
  <c r="K71" i="3" s="1"/>
  <c r="BL70" i="3"/>
  <c r="BH70" i="3"/>
  <c r="BD70" i="3"/>
  <c r="AZ70" i="3"/>
  <c r="AV70" i="3"/>
  <c r="AR70" i="3"/>
  <c r="AN70" i="3"/>
  <c r="AJ70" i="3"/>
  <c r="AF70" i="3"/>
  <c r="AB70" i="3"/>
  <c r="X70" i="3"/>
  <c r="T70" i="3"/>
  <c r="O70" i="3"/>
  <c r="N70" i="3"/>
  <c r="M70" i="3"/>
  <c r="J70" i="3"/>
  <c r="I70" i="3"/>
  <c r="K70" i="3" s="1"/>
  <c r="BL69" i="3"/>
  <c r="BH69" i="3"/>
  <c r="BD69" i="3"/>
  <c r="AZ69" i="3"/>
  <c r="AV69" i="3"/>
  <c r="AR69" i="3"/>
  <c r="AN69" i="3"/>
  <c r="AJ69" i="3"/>
  <c r="AF69" i="3"/>
  <c r="AB69" i="3"/>
  <c r="X69" i="3"/>
  <c r="T69" i="3"/>
  <c r="O69" i="3"/>
  <c r="N69" i="3"/>
  <c r="M69" i="3"/>
  <c r="J69" i="3"/>
  <c r="I69" i="3"/>
  <c r="K69" i="3" s="1"/>
  <c r="BL68" i="3"/>
  <c r="BH68" i="3"/>
  <c r="BD68" i="3"/>
  <c r="AZ68" i="3"/>
  <c r="AV68" i="3"/>
  <c r="AR68" i="3"/>
  <c r="AN68" i="3"/>
  <c r="AJ68" i="3"/>
  <c r="AF68" i="3"/>
  <c r="AB68" i="3"/>
  <c r="X68" i="3"/>
  <c r="T68" i="3"/>
  <c r="O68" i="3"/>
  <c r="N68" i="3"/>
  <c r="M68" i="3"/>
  <c r="J68" i="3"/>
  <c r="I68" i="3"/>
  <c r="K68" i="3" s="1"/>
  <c r="BL67" i="3"/>
  <c r="BH67" i="3"/>
  <c r="BD67" i="3"/>
  <c r="AZ67" i="3"/>
  <c r="AV67" i="3"/>
  <c r="AR67" i="3"/>
  <c r="AN67" i="3"/>
  <c r="AJ67" i="3"/>
  <c r="AF67" i="3"/>
  <c r="AB67" i="3"/>
  <c r="X67" i="3"/>
  <c r="T67" i="3"/>
  <c r="O67" i="3"/>
  <c r="N67" i="3"/>
  <c r="M67" i="3"/>
  <c r="J67" i="3"/>
  <c r="I67" i="3"/>
  <c r="K67" i="3"/>
  <c r="BL66" i="3"/>
  <c r="BH66" i="3"/>
  <c r="BD66" i="3"/>
  <c r="AZ66" i="3"/>
  <c r="AV66" i="3"/>
  <c r="AR66" i="3"/>
  <c r="AN66" i="3"/>
  <c r="AJ66" i="3"/>
  <c r="AF66" i="3"/>
  <c r="AB66" i="3"/>
  <c r="X66" i="3"/>
  <c r="T66" i="3"/>
  <c r="O66" i="3"/>
  <c r="N66" i="3"/>
  <c r="M66" i="3"/>
  <c r="J66" i="3"/>
  <c r="I66" i="3"/>
  <c r="K66" i="3" s="1"/>
  <c r="BL65" i="3"/>
  <c r="BH65" i="3"/>
  <c r="BD65" i="3"/>
  <c r="AZ65" i="3"/>
  <c r="AV65" i="3"/>
  <c r="AR65" i="3"/>
  <c r="AN65" i="3"/>
  <c r="AJ65" i="3"/>
  <c r="AF65" i="3"/>
  <c r="AB65" i="3"/>
  <c r="X65" i="3"/>
  <c r="T65" i="3"/>
  <c r="O65" i="3"/>
  <c r="N65" i="3"/>
  <c r="M65" i="3"/>
  <c r="J65" i="3"/>
  <c r="I65" i="3"/>
  <c r="K65" i="3" s="1"/>
  <c r="BL63" i="3"/>
  <c r="BH63" i="3"/>
  <c r="BD63" i="3"/>
  <c r="AZ63" i="3"/>
  <c r="AV63" i="3"/>
  <c r="AR63" i="3"/>
  <c r="AN63" i="3"/>
  <c r="AJ63" i="3"/>
  <c r="AF63" i="3"/>
  <c r="AB63" i="3"/>
  <c r="X63" i="3"/>
  <c r="T63" i="3"/>
  <c r="O63" i="3"/>
  <c r="N63" i="3"/>
  <c r="M63" i="3"/>
  <c r="J63" i="3"/>
  <c r="I63" i="3"/>
  <c r="K63" i="3" s="1"/>
  <c r="BL59" i="3"/>
  <c r="BH59" i="3"/>
  <c r="BD59" i="3"/>
  <c r="AZ59" i="3"/>
  <c r="AV59" i="3"/>
  <c r="AR59" i="3"/>
  <c r="AN59" i="3"/>
  <c r="AJ59" i="3"/>
  <c r="AF59" i="3"/>
  <c r="AB59" i="3"/>
  <c r="X59" i="3"/>
  <c r="T59" i="3"/>
  <c r="O59" i="3"/>
  <c r="N59" i="3"/>
  <c r="M59" i="3"/>
  <c r="J59" i="3"/>
  <c r="I59" i="3"/>
  <c r="K59" i="3" s="1"/>
  <c r="BL58" i="3"/>
  <c r="BH58" i="3"/>
  <c r="BD58" i="3"/>
  <c r="AZ58" i="3"/>
  <c r="AV58" i="3"/>
  <c r="AR58" i="3"/>
  <c r="AN58" i="3"/>
  <c r="AJ58" i="3"/>
  <c r="AF58" i="3"/>
  <c r="AB58" i="3"/>
  <c r="X58" i="3"/>
  <c r="T58" i="3"/>
  <c r="O58" i="3"/>
  <c r="N58" i="3"/>
  <c r="M58" i="3"/>
  <c r="J58" i="3"/>
  <c r="I58" i="3"/>
  <c r="K58" i="3" s="1"/>
  <c r="BL57" i="3"/>
  <c r="BH57" i="3"/>
  <c r="BD57" i="3"/>
  <c r="AZ57" i="3"/>
  <c r="AV57" i="3"/>
  <c r="AR57" i="3"/>
  <c r="AN57" i="3"/>
  <c r="AJ57" i="3"/>
  <c r="AF57" i="3"/>
  <c r="AB57" i="3"/>
  <c r="X57" i="3"/>
  <c r="T57" i="3"/>
  <c r="O57" i="3"/>
  <c r="N57" i="3"/>
  <c r="M57" i="3"/>
  <c r="J57" i="3"/>
  <c r="I57" i="3"/>
  <c r="K57" i="3" s="1"/>
  <c r="BL55" i="3"/>
  <c r="BH55" i="3"/>
  <c r="BD55" i="3"/>
  <c r="AZ55" i="3"/>
  <c r="AV55" i="3"/>
  <c r="AR55" i="3"/>
  <c r="AN55" i="3"/>
  <c r="AJ55" i="3"/>
  <c r="AF55" i="3"/>
  <c r="AB55" i="3"/>
  <c r="X55" i="3"/>
  <c r="T55" i="3"/>
  <c r="O55" i="3"/>
  <c r="N55" i="3"/>
  <c r="M55" i="3"/>
  <c r="J55" i="3"/>
  <c r="I55" i="3"/>
  <c r="K55" i="3" s="1"/>
  <c r="BL54" i="3"/>
  <c r="BH54" i="3"/>
  <c r="BD54" i="3"/>
  <c r="AZ54" i="3"/>
  <c r="AV54" i="3"/>
  <c r="AR54" i="3"/>
  <c r="AN54" i="3"/>
  <c r="AJ54" i="3"/>
  <c r="AF54" i="3"/>
  <c r="AB54" i="3"/>
  <c r="X54" i="3"/>
  <c r="T54" i="3"/>
  <c r="O54" i="3"/>
  <c r="N54" i="3"/>
  <c r="M54" i="3"/>
  <c r="J54" i="3"/>
  <c r="I54" i="3"/>
  <c r="BL53" i="3"/>
  <c r="BH53" i="3"/>
  <c r="BD53" i="3"/>
  <c r="AZ53" i="3"/>
  <c r="AV53" i="3"/>
  <c r="AR53" i="3"/>
  <c r="AN53" i="3"/>
  <c r="AJ53" i="3"/>
  <c r="AF53" i="3"/>
  <c r="AB53" i="3"/>
  <c r="X53" i="3"/>
  <c r="T53" i="3"/>
  <c r="O53" i="3"/>
  <c r="N53" i="3"/>
  <c r="M53" i="3"/>
  <c r="J53" i="3"/>
  <c r="I53" i="3"/>
  <c r="K53" i="3" s="1"/>
  <c r="BL52" i="3"/>
  <c r="BH52" i="3"/>
  <c r="BD52" i="3"/>
  <c r="AZ52" i="3"/>
  <c r="AV52" i="3"/>
  <c r="AR52" i="3"/>
  <c r="AN52" i="3"/>
  <c r="AJ52" i="3"/>
  <c r="AF52" i="3"/>
  <c r="AB52" i="3"/>
  <c r="X52" i="3"/>
  <c r="T52" i="3"/>
  <c r="O52" i="3"/>
  <c r="N52" i="3"/>
  <c r="M52" i="3"/>
  <c r="J52" i="3"/>
  <c r="I52" i="3"/>
  <c r="K52" i="3" s="1"/>
  <c r="Q51" i="3"/>
  <c r="BL40" i="3"/>
  <c r="BH40" i="3"/>
  <c r="BD40" i="3"/>
  <c r="AZ40" i="3"/>
  <c r="AV40" i="3"/>
  <c r="AR40" i="3"/>
  <c r="AN40" i="3"/>
  <c r="AJ40" i="3"/>
  <c r="AF40" i="3"/>
  <c r="AB40" i="3"/>
  <c r="X40" i="3"/>
  <c r="T40" i="3"/>
  <c r="BL39" i="3"/>
  <c r="BH39" i="3"/>
  <c r="BD39" i="3"/>
  <c r="AZ39" i="3"/>
  <c r="AV39" i="3"/>
  <c r="AR39" i="3"/>
  <c r="AN39" i="3"/>
  <c r="AJ39" i="3"/>
  <c r="AF39" i="3"/>
  <c r="AB39" i="3"/>
  <c r="X39" i="3"/>
  <c r="T39" i="3"/>
  <c r="BL38" i="3"/>
  <c r="BH38" i="3"/>
  <c r="BD38" i="3"/>
  <c r="AZ38" i="3"/>
  <c r="AV38" i="3"/>
  <c r="AR38" i="3"/>
  <c r="AN38" i="3"/>
  <c r="AJ38" i="3"/>
  <c r="AF38" i="3"/>
  <c r="AB38" i="3"/>
  <c r="X38" i="3"/>
  <c r="T38" i="3"/>
  <c r="BL37" i="3"/>
  <c r="BH37" i="3"/>
  <c r="BD37" i="3"/>
  <c r="AZ37" i="3"/>
  <c r="AV37" i="3"/>
  <c r="AR37" i="3"/>
  <c r="AN37" i="3"/>
  <c r="AJ37" i="3"/>
  <c r="AF37" i="3"/>
  <c r="AB37" i="3"/>
  <c r="X37" i="3"/>
  <c r="T37" i="3"/>
  <c r="N37" i="3"/>
  <c r="M37" i="3"/>
  <c r="J37" i="3"/>
  <c r="I37" i="3"/>
  <c r="K37" i="3" s="1"/>
  <c r="BL36" i="3"/>
  <c r="BH36" i="3"/>
  <c r="BD36" i="3"/>
  <c r="AZ36" i="3"/>
  <c r="AV36" i="3"/>
  <c r="AR36" i="3"/>
  <c r="AN36" i="3"/>
  <c r="AJ36" i="3"/>
  <c r="AF36" i="3"/>
  <c r="AB36" i="3"/>
  <c r="X36" i="3"/>
  <c r="T36" i="3"/>
  <c r="N36" i="3"/>
  <c r="M36" i="3"/>
  <c r="J36" i="3"/>
  <c r="I36" i="3"/>
  <c r="K36" i="3" s="1"/>
  <c r="BL35" i="3"/>
  <c r="BH35" i="3"/>
  <c r="BD35" i="3"/>
  <c r="AZ35" i="3"/>
  <c r="AV35" i="3"/>
  <c r="AR35" i="3"/>
  <c r="AN35" i="3"/>
  <c r="AJ35" i="3"/>
  <c r="AF35" i="3"/>
  <c r="AB35" i="3"/>
  <c r="X35" i="3"/>
  <c r="T35" i="3"/>
  <c r="N35" i="3"/>
  <c r="M35" i="3"/>
  <c r="J35" i="3"/>
  <c r="I35" i="3"/>
  <c r="K35" i="3" s="1"/>
  <c r="BL34" i="3"/>
  <c r="BH34" i="3"/>
  <c r="BD34" i="3"/>
  <c r="AZ34" i="3"/>
  <c r="AV34" i="3"/>
  <c r="AR34" i="3"/>
  <c r="AN34" i="3"/>
  <c r="AJ34" i="3"/>
  <c r="AF34" i="3"/>
  <c r="AB34" i="3"/>
  <c r="X34" i="3"/>
  <c r="T34" i="3"/>
  <c r="N34" i="3"/>
  <c r="M34" i="3"/>
  <c r="J34" i="3"/>
  <c r="I34" i="3"/>
  <c r="K34" i="3" s="1"/>
  <c r="BL33" i="3"/>
  <c r="BH33" i="3"/>
  <c r="BD33" i="3"/>
  <c r="AZ33" i="3"/>
  <c r="AV33" i="3"/>
  <c r="AR33" i="3"/>
  <c r="AN33" i="3"/>
  <c r="AJ33" i="3"/>
  <c r="AF33" i="3"/>
  <c r="AB33" i="3"/>
  <c r="X33" i="3"/>
  <c r="T33" i="3"/>
  <c r="N33" i="3"/>
  <c r="M33" i="3"/>
  <c r="J33" i="3"/>
  <c r="I33" i="3"/>
  <c r="K33" i="3" s="1"/>
  <c r="BL32" i="3"/>
  <c r="BH32" i="3"/>
  <c r="BD32" i="3"/>
  <c r="AZ32" i="3"/>
  <c r="AV32" i="3"/>
  <c r="AR32" i="3"/>
  <c r="AN32" i="3"/>
  <c r="AJ32" i="3"/>
  <c r="AF32" i="3"/>
  <c r="AB32" i="3"/>
  <c r="X32" i="3"/>
  <c r="T32" i="3"/>
  <c r="N32" i="3"/>
  <c r="M32" i="3"/>
  <c r="J32" i="3"/>
  <c r="I32" i="3"/>
  <c r="K32" i="3" s="1"/>
  <c r="BL31" i="3"/>
  <c r="BH31" i="3"/>
  <c r="BD31" i="3"/>
  <c r="AZ31" i="3"/>
  <c r="AV31" i="3"/>
  <c r="AR31" i="3"/>
  <c r="AN31" i="3"/>
  <c r="AJ31" i="3"/>
  <c r="AF31" i="3"/>
  <c r="AB31" i="3"/>
  <c r="X31" i="3"/>
  <c r="T31" i="3"/>
  <c r="N31" i="3"/>
  <c r="M31" i="3"/>
  <c r="J31" i="3"/>
  <c r="I31" i="3"/>
  <c r="K31" i="3" s="1"/>
  <c r="BL30" i="3"/>
  <c r="BH30" i="3"/>
  <c r="BD30" i="3"/>
  <c r="AZ30" i="3"/>
  <c r="AV30" i="3"/>
  <c r="AR30" i="3"/>
  <c r="AN30" i="3"/>
  <c r="AJ30" i="3"/>
  <c r="AF30" i="3"/>
  <c r="AB30" i="3"/>
  <c r="X30" i="3"/>
  <c r="T30" i="3"/>
  <c r="N30" i="3"/>
  <c r="M30" i="3"/>
  <c r="J30" i="3"/>
  <c r="I30" i="3"/>
  <c r="K30" i="3" s="1"/>
  <c r="BL29" i="3"/>
  <c r="BH29" i="3"/>
  <c r="BD29" i="3"/>
  <c r="AZ29" i="3"/>
  <c r="AV29" i="3"/>
  <c r="AR29" i="3"/>
  <c r="AN29" i="3"/>
  <c r="AJ29" i="3"/>
  <c r="AF29" i="3"/>
  <c r="AB29" i="3"/>
  <c r="X29" i="3"/>
  <c r="T29" i="3"/>
  <c r="N29" i="3"/>
  <c r="M29" i="3"/>
  <c r="J29" i="3"/>
  <c r="I29" i="3"/>
  <c r="K29" i="3" s="1"/>
  <c r="BL28" i="3"/>
  <c r="BH28" i="3"/>
  <c r="BD28" i="3"/>
  <c r="AZ28" i="3"/>
  <c r="AV28" i="3"/>
  <c r="AR28" i="3"/>
  <c r="AN28" i="3"/>
  <c r="AJ28" i="3"/>
  <c r="AF28" i="3"/>
  <c r="AB28" i="3"/>
  <c r="X28" i="3"/>
  <c r="T28" i="3"/>
  <c r="N28" i="3"/>
  <c r="M28" i="3"/>
  <c r="J28" i="3"/>
  <c r="I28" i="3"/>
  <c r="K28" i="3" s="1"/>
  <c r="BL27" i="3"/>
  <c r="BH27" i="3"/>
  <c r="BD27" i="3"/>
  <c r="AZ27" i="3"/>
  <c r="AV27" i="3"/>
  <c r="AR27" i="3"/>
  <c r="AN27" i="3"/>
  <c r="AJ27" i="3"/>
  <c r="AF27" i="3"/>
  <c r="AB27" i="3"/>
  <c r="X27" i="3"/>
  <c r="T27" i="3"/>
  <c r="N27" i="3"/>
  <c r="M27" i="3"/>
  <c r="J27" i="3"/>
  <c r="I27" i="3"/>
  <c r="K27" i="3" s="1"/>
  <c r="BL23" i="3"/>
  <c r="BH23" i="3"/>
  <c r="BD23" i="3"/>
  <c r="AZ23" i="3"/>
  <c r="AV23" i="3"/>
  <c r="AR23" i="3"/>
  <c r="AN23" i="3"/>
  <c r="AJ23" i="3"/>
  <c r="AF23" i="3"/>
  <c r="AB23" i="3"/>
  <c r="X23" i="3"/>
  <c r="T23" i="3"/>
  <c r="N23" i="3"/>
  <c r="M23" i="3"/>
  <c r="J23" i="3"/>
  <c r="I23" i="3"/>
  <c r="K23" i="3" s="1"/>
  <c r="BL22" i="3"/>
  <c r="BH22" i="3"/>
  <c r="BD22" i="3"/>
  <c r="AZ22" i="3"/>
  <c r="AV22" i="3"/>
  <c r="AR22" i="3"/>
  <c r="AN22" i="3"/>
  <c r="AJ22" i="3"/>
  <c r="AF22" i="3"/>
  <c r="AB22" i="3"/>
  <c r="X22" i="3"/>
  <c r="T22" i="3"/>
  <c r="N22" i="3"/>
  <c r="M22" i="3"/>
  <c r="J22" i="3"/>
  <c r="I22" i="3"/>
  <c r="K22" i="3" s="1"/>
  <c r="BL21" i="3"/>
  <c r="BH21" i="3"/>
  <c r="BD21" i="3"/>
  <c r="AZ21" i="3"/>
  <c r="AV21" i="3"/>
  <c r="AR21" i="3"/>
  <c r="AN21" i="3"/>
  <c r="AJ21" i="3"/>
  <c r="AF21" i="3"/>
  <c r="AB21" i="3"/>
  <c r="X21" i="3"/>
  <c r="T21" i="3"/>
  <c r="N21" i="3"/>
  <c r="M21" i="3"/>
  <c r="J21" i="3"/>
  <c r="I21" i="3"/>
  <c r="K21" i="3" s="1"/>
  <c r="BL20" i="3"/>
  <c r="BH20" i="3"/>
  <c r="BD20" i="3"/>
  <c r="AZ20" i="3"/>
  <c r="AV20" i="3"/>
  <c r="AR20" i="3"/>
  <c r="AN20" i="3"/>
  <c r="AJ20" i="3"/>
  <c r="AF20" i="3"/>
  <c r="AB20" i="3"/>
  <c r="X20" i="3"/>
  <c r="T20" i="3"/>
  <c r="N20" i="3"/>
  <c r="M20" i="3"/>
  <c r="J20" i="3"/>
  <c r="I20" i="3"/>
  <c r="K20" i="3" s="1"/>
  <c r="BL19" i="3"/>
  <c r="BH19" i="3"/>
  <c r="BD19" i="3"/>
  <c r="AZ19" i="3"/>
  <c r="AV19" i="3"/>
  <c r="AR19" i="3"/>
  <c r="AN19" i="3"/>
  <c r="AJ19" i="3"/>
  <c r="AF19" i="3"/>
  <c r="AB19" i="3"/>
  <c r="X19" i="3"/>
  <c r="T19" i="3"/>
  <c r="N19" i="3"/>
  <c r="M19" i="3"/>
  <c r="J19" i="3"/>
  <c r="I19" i="3"/>
  <c r="K19" i="3" s="1"/>
  <c r="BL18" i="3"/>
  <c r="BH18" i="3"/>
  <c r="BD18" i="3"/>
  <c r="AZ18" i="3"/>
  <c r="AV18" i="3"/>
  <c r="AR18" i="3"/>
  <c r="AN18" i="3"/>
  <c r="AJ18" i="3"/>
  <c r="AF18" i="3"/>
  <c r="AB18" i="3"/>
  <c r="X18" i="3"/>
  <c r="T18" i="3"/>
  <c r="N18" i="3"/>
  <c r="M18" i="3"/>
  <c r="J18" i="3"/>
  <c r="I18" i="3"/>
  <c r="K18" i="3" s="1"/>
  <c r="BL17" i="3"/>
  <c r="BH17" i="3"/>
  <c r="BD17" i="3"/>
  <c r="AZ17" i="3"/>
  <c r="AV17" i="3"/>
  <c r="AR17" i="3"/>
  <c r="AN17" i="3"/>
  <c r="AJ17" i="3"/>
  <c r="AF17" i="3"/>
  <c r="AB17" i="3"/>
  <c r="X17" i="3"/>
  <c r="T17" i="3"/>
  <c r="N17" i="3"/>
  <c r="M17" i="3"/>
  <c r="J17" i="3"/>
  <c r="I17" i="3"/>
  <c r="K17" i="3" s="1"/>
  <c r="BL16" i="3"/>
  <c r="BH16" i="3"/>
  <c r="BD16" i="3"/>
  <c r="AZ16" i="3"/>
  <c r="AV16" i="3"/>
  <c r="AR16" i="3"/>
  <c r="AN16" i="3"/>
  <c r="AJ16" i="3"/>
  <c r="AF16" i="3"/>
  <c r="AB16" i="3"/>
  <c r="X16" i="3"/>
  <c r="T16" i="3"/>
  <c r="N16" i="3"/>
  <c r="M16" i="3"/>
  <c r="J16" i="3"/>
  <c r="I16" i="3"/>
  <c r="K16" i="3" s="1"/>
  <c r="BL15" i="3"/>
  <c r="BH15" i="3"/>
  <c r="BD15" i="3"/>
  <c r="AZ15" i="3"/>
  <c r="AV15" i="3"/>
  <c r="AR15" i="3"/>
  <c r="AN15" i="3"/>
  <c r="AJ15" i="3"/>
  <c r="AF15" i="3"/>
  <c r="AB15" i="3"/>
  <c r="X15" i="3"/>
  <c r="T15" i="3"/>
  <c r="N15" i="3"/>
  <c r="M15" i="3"/>
  <c r="J15" i="3"/>
  <c r="I15" i="3"/>
  <c r="K15" i="3" s="1"/>
  <c r="BL14" i="3"/>
  <c r="BH14" i="3"/>
  <c r="BD14" i="3"/>
  <c r="AZ14" i="3"/>
  <c r="AV14" i="3"/>
  <c r="AR14" i="3"/>
  <c r="AN14" i="3"/>
  <c r="AJ14" i="3"/>
  <c r="AF14" i="3"/>
  <c r="AB14" i="3"/>
  <c r="X14" i="3"/>
  <c r="T14" i="3"/>
  <c r="N14" i="3"/>
  <c r="M14" i="3"/>
  <c r="J14" i="3"/>
  <c r="I14" i="3"/>
  <c r="K14" i="3" s="1"/>
  <c r="BL11" i="3"/>
  <c r="BH11" i="3"/>
  <c r="BD11" i="3"/>
  <c r="AZ11" i="3"/>
  <c r="AV11" i="3"/>
  <c r="AR11" i="3"/>
  <c r="AN11" i="3"/>
  <c r="AJ11" i="3"/>
  <c r="AF11" i="3"/>
  <c r="AB11" i="3"/>
  <c r="X11" i="3"/>
  <c r="T11" i="3"/>
  <c r="N11" i="3"/>
  <c r="M11" i="3"/>
  <c r="J11" i="3"/>
  <c r="I11" i="3"/>
  <c r="K11" i="3" s="1"/>
  <c r="BL10" i="3"/>
  <c r="BH10" i="3"/>
  <c r="BD10" i="3"/>
  <c r="AZ10" i="3"/>
  <c r="AV10" i="3"/>
  <c r="AR10" i="3"/>
  <c r="AN10" i="3"/>
  <c r="AJ10" i="3"/>
  <c r="AF10" i="3"/>
  <c r="AB10" i="3"/>
  <c r="X10" i="3"/>
  <c r="T10" i="3"/>
  <c r="N10" i="3"/>
  <c r="M10" i="3"/>
  <c r="J10" i="3"/>
  <c r="I10" i="3"/>
  <c r="K10" i="3" s="1"/>
  <c r="BL9" i="3"/>
  <c r="BH9" i="3"/>
  <c r="BD9" i="3"/>
  <c r="AZ9" i="3"/>
  <c r="AV9" i="3"/>
  <c r="AR9" i="3"/>
  <c r="AN9" i="3"/>
  <c r="AJ9" i="3"/>
  <c r="AF9" i="3"/>
  <c r="AB9" i="3"/>
  <c r="X9" i="3"/>
  <c r="T9" i="3"/>
  <c r="N9" i="3"/>
  <c r="M9" i="3"/>
  <c r="J9" i="3"/>
  <c r="I9" i="3"/>
  <c r="K9" i="3" s="1"/>
  <c r="BL8" i="3"/>
  <c r="BH8" i="3"/>
  <c r="BD8" i="3"/>
  <c r="AZ8" i="3"/>
  <c r="AV8" i="3"/>
  <c r="AR8" i="3"/>
  <c r="AN8" i="3"/>
  <c r="AJ8" i="3"/>
  <c r="AF8" i="3"/>
  <c r="AB8" i="3"/>
  <c r="X8" i="3"/>
  <c r="T8" i="3"/>
  <c r="N8" i="3"/>
  <c r="M8" i="3"/>
  <c r="J8" i="3"/>
  <c r="I8" i="3"/>
  <c r="K8" i="3" s="1"/>
  <c r="BL7" i="3"/>
  <c r="BH7" i="3"/>
  <c r="BD7" i="3"/>
  <c r="AZ7" i="3"/>
  <c r="AV7" i="3"/>
  <c r="AR7" i="3"/>
  <c r="AN7" i="3"/>
  <c r="AJ7" i="3"/>
  <c r="AF7" i="3"/>
  <c r="AB7" i="3"/>
  <c r="X7" i="3"/>
  <c r="T7" i="3"/>
  <c r="N7" i="3"/>
  <c r="M7" i="3"/>
  <c r="J7" i="3"/>
  <c r="I7" i="3"/>
  <c r="K7" i="3" s="1"/>
  <c r="BL6" i="3"/>
  <c r="BH6" i="3"/>
  <c r="BD6" i="3"/>
  <c r="AZ6" i="3"/>
  <c r="AV6" i="3"/>
  <c r="AR6" i="3"/>
  <c r="AN6" i="3"/>
  <c r="AJ6" i="3"/>
  <c r="AF6" i="3"/>
  <c r="AB6" i="3"/>
  <c r="X6" i="3"/>
  <c r="T6" i="3"/>
  <c r="N6" i="3"/>
  <c r="M6" i="3"/>
  <c r="J6" i="3"/>
  <c r="I6" i="3"/>
  <c r="K6" i="3" s="1"/>
  <c r="K170" i="3" l="1"/>
  <c r="K209" i="3"/>
  <c r="K171" i="3"/>
  <c r="K175" i="3"/>
  <c r="P223" i="3"/>
  <c r="Q223" i="3" s="1"/>
  <c r="I190" i="3"/>
  <c r="K201" i="3"/>
  <c r="P11" i="3"/>
  <c r="Q11" i="3" s="1"/>
  <c r="P21" i="3"/>
  <c r="Q21" i="3" s="1"/>
  <c r="P154" i="3"/>
  <c r="Q154" i="3" s="1"/>
  <c r="P112" i="3"/>
  <c r="Q112" i="3" s="1"/>
  <c r="P113" i="3"/>
  <c r="Q113" i="3" s="1"/>
  <c r="P210" i="3"/>
  <c r="Q210" i="3" s="1"/>
  <c r="K178" i="3"/>
  <c r="M43" i="3"/>
  <c r="P177" i="3"/>
  <c r="Q177" i="3" s="1"/>
  <c r="P67" i="3"/>
  <c r="Q67" i="3" s="1"/>
  <c r="P70" i="3"/>
  <c r="Q70" i="3" s="1"/>
  <c r="P17" i="3"/>
  <c r="Q17" i="3" s="1"/>
  <c r="P28" i="3"/>
  <c r="Q28" i="3" s="1"/>
  <c r="P52" i="3"/>
  <c r="P224" i="3"/>
  <c r="Q224" i="3" s="1"/>
  <c r="P63" i="3"/>
  <c r="Q63" i="3" s="1"/>
  <c r="P71" i="3"/>
  <c r="Q71" i="3" s="1"/>
  <c r="BH156" i="3"/>
  <c r="AV156" i="3"/>
  <c r="AJ43" i="3"/>
  <c r="P20" i="3"/>
  <c r="Q20" i="3" s="1"/>
  <c r="P148" i="3"/>
  <c r="P22" i="3"/>
  <c r="Q22" i="3" s="1"/>
  <c r="M156" i="3"/>
  <c r="K187" i="3"/>
  <c r="K211" i="3"/>
  <c r="P23" i="3"/>
  <c r="Q23" i="3" s="1"/>
  <c r="P89" i="3"/>
  <c r="Q89" i="3" s="1"/>
  <c r="P92" i="3"/>
  <c r="Q92" i="3" s="1"/>
  <c r="P208" i="3"/>
  <c r="Q208" i="3" s="1"/>
  <c r="P137" i="3"/>
  <c r="Q137" i="3" s="1"/>
  <c r="K188" i="3"/>
  <c r="P27" i="3"/>
  <c r="Q27" i="3" s="1"/>
  <c r="P32" i="3"/>
  <c r="Q32" i="3" s="1"/>
  <c r="P85" i="3"/>
  <c r="Q85" i="3" s="1"/>
  <c r="P93" i="3"/>
  <c r="Q93" i="3" s="1"/>
  <c r="P138" i="3"/>
  <c r="Q138" i="3" s="1"/>
  <c r="K177" i="3"/>
  <c r="P36" i="3"/>
  <c r="Q36" i="3" s="1"/>
  <c r="BH226" i="3"/>
  <c r="P7" i="3"/>
  <c r="Q7" i="3" s="1"/>
  <c r="P187" i="3"/>
  <c r="Q187" i="3" s="1"/>
  <c r="P123" i="3"/>
  <c r="Q123" i="3" s="1"/>
  <c r="P213" i="3"/>
  <c r="Q213" i="3" s="1"/>
  <c r="P117" i="3"/>
  <c r="Q117" i="3" s="1"/>
  <c r="P119" i="3"/>
  <c r="Q119" i="3" s="1"/>
  <c r="P124" i="3"/>
  <c r="Q124" i="3" s="1"/>
  <c r="G190" i="3"/>
  <c r="K183" i="3"/>
  <c r="BH95" i="3"/>
  <c r="P69" i="3"/>
  <c r="Q69" i="3" s="1"/>
  <c r="P91" i="3"/>
  <c r="Q91" i="3" s="1"/>
  <c r="P178" i="3"/>
  <c r="Q178" i="3" s="1"/>
  <c r="P188" i="3"/>
  <c r="Q188" i="3" s="1"/>
  <c r="P209" i="3"/>
  <c r="Q209" i="3" s="1"/>
  <c r="X43" i="3"/>
  <c r="BL95" i="3"/>
  <c r="P59" i="3"/>
  <c r="Q59" i="3" s="1"/>
  <c r="P84" i="3"/>
  <c r="Q84" i="3" s="1"/>
  <c r="T190" i="3"/>
  <c r="K212" i="3"/>
  <c r="P204" i="3"/>
  <c r="Q204" i="3" s="1"/>
  <c r="AB43" i="3"/>
  <c r="T43" i="3"/>
  <c r="P29" i="3"/>
  <c r="Q29" i="3" s="1"/>
  <c r="AF95" i="3"/>
  <c r="P72" i="3"/>
  <c r="Q72" i="3" s="1"/>
  <c r="K200" i="3"/>
  <c r="P211" i="3"/>
  <c r="Q211" i="3" s="1"/>
  <c r="AF43" i="3"/>
  <c r="P9" i="3"/>
  <c r="Q9" i="3" s="1"/>
  <c r="P30" i="3"/>
  <c r="Q30" i="3" s="1"/>
  <c r="M95" i="3"/>
  <c r="P65" i="3"/>
  <c r="Q65" i="3" s="1"/>
  <c r="BD95" i="3"/>
  <c r="P86" i="3"/>
  <c r="Q86" i="3" s="1"/>
  <c r="T156" i="3"/>
  <c r="P114" i="3"/>
  <c r="Q114" i="3" s="1"/>
  <c r="P115" i="3"/>
  <c r="Q115" i="3" s="1"/>
  <c r="P129" i="3"/>
  <c r="Q129" i="3" s="1"/>
  <c r="P142" i="3"/>
  <c r="Q142" i="3" s="1"/>
  <c r="P143" i="3"/>
  <c r="Q143" i="3" s="1"/>
  <c r="AB190" i="3"/>
  <c r="BH190" i="3"/>
  <c r="P199" i="3"/>
  <c r="T95" i="3"/>
  <c r="P73" i="3"/>
  <c r="Q73" i="3" s="1"/>
  <c r="X156" i="3"/>
  <c r="AF190" i="3"/>
  <c r="BL190" i="3"/>
  <c r="X226" i="3"/>
  <c r="M201" i="3"/>
  <c r="P58" i="3"/>
  <c r="Q58" i="3" s="1"/>
  <c r="M190" i="3"/>
  <c r="G226" i="3"/>
  <c r="P10" i="3"/>
  <c r="Q10" i="3" s="1"/>
  <c r="P31" i="3"/>
  <c r="Q31" i="3" s="1"/>
  <c r="X95" i="3"/>
  <c r="P103" i="3"/>
  <c r="P128" i="3"/>
  <c r="Q128" i="3" s="1"/>
  <c r="K176" i="3"/>
  <c r="K186" i="3"/>
  <c r="AB226" i="3"/>
  <c r="P200" i="3"/>
  <c r="Q200" i="3" s="1"/>
  <c r="K203" i="3"/>
  <c r="K217" i="3"/>
  <c r="K218" i="3"/>
  <c r="P14" i="3"/>
  <c r="Q14" i="3" s="1"/>
  <c r="P33" i="3"/>
  <c r="Q33" i="3" s="1"/>
  <c r="P74" i="3"/>
  <c r="Q74" i="3" s="1"/>
  <c r="AN156" i="3"/>
  <c r="AF156" i="3"/>
  <c r="P105" i="3"/>
  <c r="Q105" i="3" s="1"/>
  <c r="P116" i="3"/>
  <c r="Q116" i="3" s="1"/>
  <c r="P130" i="3"/>
  <c r="Q130" i="3" s="1"/>
  <c r="P144" i="3"/>
  <c r="Q144" i="3" s="1"/>
  <c r="P171" i="3"/>
  <c r="Q171" i="3" s="1"/>
  <c r="P184" i="3"/>
  <c r="Q184" i="3" s="1"/>
  <c r="AF226" i="3"/>
  <c r="P15" i="3"/>
  <c r="Q15" i="3" s="1"/>
  <c r="P34" i="3"/>
  <c r="Q34" i="3" s="1"/>
  <c r="P53" i="3"/>
  <c r="Q53" i="3" s="1"/>
  <c r="P54" i="3"/>
  <c r="Q54" i="3" s="1"/>
  <c r="AR156" i="3"/>
  <c r="P106" i="3"/>
  <c r="Q106" i="3" s="1"/>
  <c r="P131" i="3"/>
  <c r="Q131" i="3" s="1"/>
  <c r="AJ190" i="3"/>
  <c r="P183" i="3"/>
  <c r="Q183" i="3" s="1"/>
  <c r="AJ226" i="3"/>
  <c r="P201" i="3"/>
  <c r="Q201" i="3" s="1"/>
  <c r="P212" i="3"/>
  <c r="Q212" i="3" s="1"/>
  <c r="AZ43" i="3"/>
  <c r="AN43" i="3"/>
  <c r="P66" i="3"/>
  <c r="Q66" i="3" s="1"/>
  <c r="P80" i="3"/>
  <c r="Q80" i="3" s="1"/>
  <c r="P88" i="3"/>
  <c r="Q88" i="3" s="1"/>
  <c r="P118" i="3"/>
  <c r="Q118" i="3" s="1"/>
  <c r="AV190" i="3"/>
  <c r="AN190" i="3"/>
  <c r="AN226" i="3"/>
  <c r="P202" i="3"/>
  <c r="Q202" i="3" s="1"/>
  <c r="M218" i="3"/>
  <c r="AV43" i="3"/>
  <c r="AR43" i="3"/>
  <c r="P16" i="3"/>
  <c r="Q16" i="3" s="1"/>
  <c r="P35" i="3"/>
  <c r="Q35" i="3" s="1"/>
  <c r="P55" i="3"/>
  <c r="Q55" i="3" s="1"/>
  <c r="P81" i="3"/>
  <c r="Q81" i="3" s="1"/>
  <c r="P107" i="3"/>
  <c r="Q107" i="3" s="1"/>
  <c r="P132" i="3"/>
  <c r="Q132" i="3" s="1"/>
  <c r="P149" i="3"/>
  <c r="Q149" i="3" s="1"/>
  <c r="AZ190" i="3"/>
  <c r="AR190" i="3"/>
  <c r="AR226" i="3"/>
  <c r="P217" i="3"/>
  <c r="Q217" i="3" s="1"/>
  <c r="BH43" i="3"/>
  <c r="P18" i="3"/>
  <c r="Q18" i="3" s="1"/>
  <c r="P37" i="3"/>
  <c r="Q37" i="3" s="1"/>
  <c r="AR95" i="3"/>
  <c r="AJ95" i="3"/>
  <c r="P68" i="3"/>
  <c r="Q68" i="3" s="1"/>
  <c r="P90" i="3"/>
  <c r="Q90" i="3" s="1"/>
  <c r="AZ156" i="3"/>
  <c r="BD190" i="3"/>
  <c r="X190" i="3"/>
  <c r="P185" i="3"/>
  <c r="Q185" i="3" s="1"/>
  <c r="AV226" i="3"/>
  <c r="P203" i="3"/>
  <c r="Q203" i="3" s="1"/>
  <c r="K223" i="3"/>
  <c r="P83" i="3"/>
  <c r="Q83" i="3" s="1"/>
  <c r="I43" i="3"/>
  <c r="BL43" i="3"/>
  <c r="BD43" i="3"/>
  <c r="P19" i="3"/>
  <c r="Q19" i="3" s="1"/>
  <c r="AV95" i="3"/>
  <c r="AN95" i="3"/>
  <c r="AB95" i="3"/>
  <c r="P57" i="3"/>
  <c r="AB156" i="3"/>
  <c r="P111" i="3"/>
  <c r="Q111" i="3" s="1"/>
  <c r="P136" i="3"/>
  <c r="Q136" i="3" s="1"/>
  <c r="P176" i="3"/>
  <c r="Q176" i="3" s="1"/>
  <c r="P186" i="3"/>
  <c r="Q186" i="3" s="1"/>
  <c r="AZ226" i="3"/>
  <c r="M209" i="3"/>
  <c r="I95" i="3"/>
  <c r="P82" i="3"/>
  <c r="Q82" i="3" s="1"/>
  <c r="BL226" i="3"/>
  <c r="P153" i="3"/>
  <c r="Q153" i="3" s="1"/>
  <c r="I226" i="3"/>
  <c r="P218" i="3"/>
  <c r="Q218" i="3" s="1"/>
  <c r="AZ95" i="3"/>
  <c r="I156" i="3"/>
  <c r="BL156" i="3"/>
  <c r="BD156" i="3"/>
  <c r="BD226" i="3"/>
  <c r="K43" i="3"/>
  <c r="Q199" i="3"/>
  <c r="Q103" i="3"/>
  <c r="K208" i="3"/>
  <c r="P175" i="3"/>
  <c r="Q175" i="3" s="1"/>
  <c r="K202" i="3"/>
  <c r="P8" i="3"/>
  <c r="Q8" i="3" s="1"/>
  <c r="K54" i="3"/>
  <c r="K95" i="3" s="1"/>
  <c r="P169" i="3"/>
  <c r="K199" i="3"/>
  <c r="K103" i="3"/>
  <c r="K156" i="3" s="1"/>
  <c r="AJ156" i="3"/>
  <c r="M199" i="3"/>
  <c r="T226" i="3"/>
  <c r="P170" i="3"/>
  <c r="Q170" i="3" s="1"/>
  <c r="K213" i="3"/>
  <c r="P6" i="3"/>
  <c r="K210" i="3"/>
  <c r="K204" i="3"/>
  <c r="P104" i="3"/>
  <c r="Q104" i="3" s="1"/>
  <c r="K190" i="3" l="1"/>
  <c r="M226" i="3"/>
  <c r="P226" i="3"/>
  <c r="K226" i="3"/>
  <c r="P95" i="3"/>
  <c r="Q169" i="3"/>
  <c r="P190" i="3"/>
  <c r="P156" i="3"/>
  <c r="Q6" i="3"/>
  <c r="P43" i="3"/>
</calcChain>
</file>

<file path=xl/sharedStrings.xml><?xml version="1.0" encoding="utf-8"?>
<sst xmlns="http://schemas.openxmlformats.org/spreadsheetml/2006/main" count="4179" uniqueCount="1084">
  <si>
    <t>DOC REF</t>
  </si>
  <si>
    <t>DESCRIPTION</t>
  </si>
  <si>
    <t>UNIT</t>
  </si>
  <si>
    <t>QUANTITY</t>
  </si>
  <si>
    <t>RATE</t>
  </si>
  <si>
    <t>AMOUNT</t>
  </si>
  <si>
    <t>1</t>
  </si>
  <si>
    <t/>
  </si>
  <si>
    <t>BILL NO. 1</t>
  </si>
  <si>
    <t xml:space="preserve">PRELIMINARIES </t>
  </si>
  <si>
    <t>PRICING ASSUMPTIONS</t>
  </si>
  <si>
    <t>1. The Provisional Bills of Quantities have been drawn up in accordance with the "Standard System of Measuring Building Work Sixth Edition (Revised1999) published by the South African Association of Quantity Surveyors.  Descriptions in the Provisional Bills of Quantities are abbreviated and comply generally with those in the "Model Preambles for Trades 2008".</t>
  </si>
  <si>
    <t>2. The conditions of contract are the clauses of the NEC3 Contract (April 2013) - Option B available from the South African Institution of Civil Engineering (011-805-5947) or Engineering Contract Strategies (011-803-3008). Tenderers must obtain copies at their own cost.</t>
  </si>
  <si>
    <t>3. Unless otherwise stated, items are measured net in accordance with the drawings, and no allowance is made for waste.</t>
  </si>
  <si>
    <t>4. No quantities are set out in the Provisional Bills of Quantities and the Contractor will be required to undertake whatever quantities may be directed by the Principal Agent from time to time in the relevant Works Project. The final Contract Price for each completed Works Project shall be computed from the actual quantities of work done, valued at the relevant rates (refer to Clause 9 in these Pricing Assumptions in this regard).</t>
  </si>
  <si>
    <t>5. Rates inserted in the Provisional Bills of Quantities are deemed to be based on Acts, Ordinances, Regulations, By-laws, International Standards and National Standards that were published 28 days before the closing date for tenders.</t>
  </si>
  <si>
    <t>6. The rates (excluding VAT) inserted in the Provisional Bills of Quantities shall be the full inclusive rates for the work described under the several items. Such rates shall cover all costs and expenses that may be required in and for the execution of the work described, and shall cover the cost of all general risks, liabilities, and obligations set forth or implied in the documents on which the tender is based, as well as overhead charges and profit.  Reasonable rates shall be inserted as these will be used as a basis for assessment of payment for additional work that may have to be carried out. Where the Scope of Work requires detailed drawings and designs or other information to be provided, all costs associated therewith shall be provided for and included in the rates tendered for such items.</t>
  </si>
  <si>
    <t>2</t>
  </si>
  <si>
    <t>7. A rate is to be entered against each item in the Provisional Bills of Quantities for the regions selected by the Tenderer.  If a nil rate (i.e. "nil" or "0.00") is entered against an item, it will be considered that there is no charge for that particular item.  An item against which no rate (or rates, in the case of rate categories if provided) is/are entered, or if anything other than a rate or a nil rate (for example, a zero, a dash or the word "included" or abbreviations thereof) is entered against an item, it will also be regarded as a nil rate having been entered against that item, i.e. that there is no charge for that item.  The Tenderer may be requested to clarify nil rates, or items regarded as having nil rates;  and the Employer may also perform a risk analysis with regard to the reasonable of such rates.</t>
  </si>
  <si>
    <t>8. The Tenderer may not group a number of items together and tender one lump sum for such group of items.</t>
  </si>
  <si>
    <t>9. The tendered rates shall remain valid and binding, not subject to contract price adjustment, if applicable, for the full duration of the framework contract.</t>
  </si>
  <si>
    <t>10. The Employer reserves the right to negotiate with the Tenderer if a rate or rates is/are excessively high, and to perform a risk analysis if a rate or rates is/are excessively low.</t>
  </si>
  <si>
    <t>3</t>
  </si>
  <si>
    <t>12. The Employer will only order those quantities of work items, which it actually requires for execution in a Works Project from time to time. The Employer reserves the right not to order any quantities at all depending on circumstances and subject to operational requirements.</t>
  </si>
  <si>
    <t>13. All descriptions or clauses where trade names or proprietary products are specified, are deemed to include the phrase "or equal approved".</t>
  </si>
  <si>
    <t>GENERAL NOTES</t>
  </si>
  <si>
    <t>The Tenderer is advised to visit the site and satisfy himself as to the nature and extent of the works on site, the means of access and the facilities available for carrying out the work, as no claim will later be allowed in this connection.</t>
  </si>
  <si>
    <t>4</t>
  </si>
  <si>
    <t>This entire Bills of Quantities is completely PROVISIONAL and will be remeasured during construction. Quantities in this Bills of Quantities are in no way final and is subject to site conditions, updated information and methodologies requested as works progress on site.</t>
  </si>
  <si>
    <t>The Provisional Bills of Quantities are for budget purposes only. Various unforeseen items such as site constraints, ground conditions, service positions, etc. will influence the quantities which will lead to the BOQ and budget being adjusted accordingly.</t>
  </si>
  <si>
    <t>SCHEDULED, ESTABLISHMENT, OVERHEADS &amp; INCIDENTAL COSTS</t>
  </si>
  <si>
    <t>The rates and prices for competing an item scheduled in this section for establishment, overheads and incidental costs include everything to cover the Contractor's direct costs, overheads, profit and expenses required for all risks, liabilities and obligations in terms of this contract.</t>
  </si>
  <si>
    <t>PLEASE NOTE: The Contractor hereby agrees that the rates in this section will be used for compensation event cost calculation and pricing where applicable instead of Defined Cost, unless otherwise decided by the Employer, at the Employer's sole discretion. Lump sum prices in this section are fixed for the contract, and are not subject to adjustment in compensation event assessments.</t>
  </si>
  <si>
    <t>All the items scheduled in this section must be priced. In the absence of a price against any item, no claim for additional costs or charges for provision of any of the duties, services, facilities or obligations required in respect of that item will be considered.</t>
  </si>
  <si>
    <t>5</t>
  </si>
  <si>
    <t>ONCE-OFF ESTABLISHMENT AND OVERHEAD</t>
  </si>
  <si>
    <t>(Claimable for payment upon completion of all related activities associated with each Price.</t>
  </si>
  <si>
    <t>5. A</t>
  </si>
  <si>
    <t>Initial Costs for full compliance of all clauses of this contract and the Works Information, including inter alia performance bond (if applicable), insurances, UIF contributions, Occupational Health &amp; Safety Act requirements and all other expenses and liabilities associated with contractual obligations.</t>
  </si>
  <si>
    <t>Item</t>
  </si>
  <si>
    <t>5. B</t>
  </si>
  <si>
    <t>Initial costs for site establishment including inter alia equipped site office, temporary fencing, storage &amp; waste area/structures, workshops, laboratories, accommodation, project name board, toilet &amp; ablution facilities, services and any and all other costs related to the Contractor's establishment on site.</t>
  </si>
  <si>
    <t>5. C</t>
  </si>
  <si>
    <t>Cost for complete removal of site establishment (de-establishment) and restoration of the site to the Employer's satisfaction at the end of the contract</t>
  </si>
  <si>
    <t>ONGOING OPERATIONAL AND OVERHEAD</t>
  </si>
  <si>
    <t>(Claimable for payment as time-related cost during the execution of the contract)</t>
  </si>
  <si>
    <t>5. D</t>
  </si>
  <si>
    <t>Ongoing operational costs and overheads (including head office overheads) for full compliance with all clauses of this contract and the Works information, including inter alia performance bond (if applicable), insurances, UIF contributions, Occupational Health &amp; Safety Act requirements, community liaison officer (CLO), labour and training requirements and ll other expenses and liabilities associated with contractual obligations (Measured in Weeks)</t>
  </si>
  <si>
    <t>No</t>
  </si>
  <si>
    <t>5. E</t>
  </si>
  <si>
    <t>Ongoing operational costs and overheads to maintain and operate the site establishment including inter alia equipped site office, temporary fencing, storage &amp; waste areas/structures, workshops, laboratories, accommodation, project name board, toilet &amp; ablution facilities, services and any and all other costs related to the Contractor's establishment on site.  (Measured in Weeks)</t>
  </si>
  <si>
    <t>THE SITE</t>
  </si>
  <si>
    <t>6</t>
  </si>
  <si>
    <t>Hoarding</t>
  </si>
  <si>
    <t>6. A</t>
  </si>
  <si>
    <t>The contractor shall enclose the contractors camp site by means of hoarding 1,8m high overall comprising a corrugated sheeting barrier, securely fixed to 100mm diameter creosote treated gumpoles at 3m centres set securely into ground to a minimum depth of 600mm and including all necessary corner posts, stays, etc. and including three (3 No.) access gates as required shall be erected prior to construction work commencing. Hoardings shall be maintained, kept clean and free from unauthorised posters, graffiti, etc. and finally removed, including making good. The extent of hoarding is approximately 80m. Internal hoarding is included elsewhere.</t>
  </si>
  <si>
    <t>Advertising board</t>
  </si>
  <si>
    <t>6. B</t>
  </si>
  <si>
    <t>The contractor shall provide, erect where directed, maintain and remove on completion of the works a notice board size 3,1 x 2,1m as,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deep blue. All wording shall be inscribed in deep blue painted Helvetica medium lettering.  As alternative the notice board as approved by the professional bodies will be allowed.  No sub-contractor’s individual boards will be allowed on the site</t>
  </si>
  <si>
    <t>7</t>
  </si>
  <si>
    <t>Interference with traffic flow and nearby properties</t>
  </si>
  <si>
    <t>7. A</t>
  </si>
  <si>
    <t>All  operations  necessary  for  the  execution  of  the  works  and  for the  construction  of  any temporary  works  shall  not  interfereunnecessarily  or  improperly  with  the  access  of  the public  topermanent roads and footpaths. The  Contractor  shall  indemnify  the  Employer  in  respect  of  allclaims,  demands,  proceedings,  damages,  costs,  charges andexpenses  whatsoever  arising  out  of  or  in  respect  of  or  inrelation to any such matters.The  Contractor  shall  at  all  times  accommodate  such  provisions as  may  be  necessary in  the  opinion  of  the  Project Manager to ensure  that  disruption  to  the  occupants  of  the nearby  buildings or the public is kept to an absolute minimum.The  Contractor  shall  make  all  necessary  provisions  in  his  rates for  his  requirements and  no  additional  entitlement  on  the  part  of the  Contractor  in  compliance  with  these requirements  shall  be entertained.The  Contractor  must  reinstate  the  existing  streets,  pavings,kerbs,  etc.  to  their  original condition  on  completion  of  thebuilding operations to the satisfaction of the Project Manager.</t>
  </si>
  <si>
    <t>9</t>
  </si>
  <si>
    <t>BILL NO 2</t>
  </si>
  <si>
    <t>ALTERATIONS</t>
  </si>
  <si>
    <t xml:space="preserve">SUPPLEMENTARY PREAMBLES </t>
  </si>
  <si>
    <t xml:space="preserve">NOTE : All materials from demolitions are to be removed from site unless otherwise stated. </t>
  </si>
  <si>
    <t xml:space="preserve">The whole of the old materials arising from the alterations shall become the property of the Contractor and shall be carted away from the site immediately as it becomes available. </t>
  </si>
  <si>
    <t xml:space="preserve"> ________________________________</t>
  </si>
  <si>
    <t>9. A</t>
  </si>
  <si>
    <t xml:space="preserve">Bidders are notified that the existing buildings are presently occupied and employees will take out and remove their own furniture, fixtures and fittings before vacating any part of the premises. Tenderers shall liaise with the Architect to ascertain which furniture, fixtures and fittings form part of the building to be handed over for alterations before making allowances in respect thereof and before submitting a tender. </t>
  </si>
  <si>
    <t>9. B</t>
  </si>
  <si>
    <t xml:space="preserve">No services (ie. air conditioning, telephone systems, electricity, etc.) shall be disconnected or disturbed in any way by the Contractor without due notice to the Architect, who will make the necessary arrangements, etc., thereto.  The Contractor shall be liable for any damage to this work and shall make same good at his own expense. </t>
  </si>
  <si>
    <t>9. C</t>
  </si>
  <si>
    <t xml:space="preserve">The removal of and alterations to the electrical and air conditioning installations shall be executed by direct sub-contractors (as elsewhere provided) and the Contractor shall be responsible for the co-ordination of such work with his own. </t>
  </si>
  <si>
    <t>9. D</t>
  </si>
  <si>
    <t xml:space="preserve">Prices for the demolition of any portion of the structure shall include for its demolition complete with all surface finishes such as plaster, screeds, etc., all attached items of joinery such as skirtings, etc., and all reinforcement, conduit, pipes, lintels, etc., built into that portion of the structure. </t>
  </si>
  <si>
    <t>9. E</t>
  </si>
  <si>
    <t xml:space="preserve">In taking down and removing existing work the utmost care shall be observed to avoid any structural or other damage to the remaining portions of the building. The Contractor shall cover up and protect from injury all work not removed and shall make good at his own expense any damage that may occur. </t>
  </si>
  <si>
    <t>10</t>
  </si>
  <si>
    <t>10. A</t>
  </si>
  <si>
    <t xml:space="preserve">Provide and erect all casings and protection for and cover up all existing fittings, doors, windows, joinery work, walls, floors, etc., not disturbed during the alterations, clear away and make good on completion. </t>
  </si>
  <si>
    <t>10. B</t>
  </si>
  <si>
    <t xml:space="preserve">Allow for watering the Works with a jet or spray sufficiently to prevent any nuisance from dust during the alterations or demolitions. </t>
  </si>
  <si>
    <t>10. C</t>
  </si>
  <si>
    <t xml:space="preserve">Provide, erect and remove when directed all incidental shoring, needling, strutting, etc., that may be necessary while carrying out any portion of the Works to ensure stability of the premises with suitable and substantial timber and other materials. Prices for all items of demolition to form openings shall include for the provision of such support. </t>
  </si>
  <si>
    <t>10. D</t>
  </si>
  <si>
    <t xml:space="preserve">Prices for the removal of doors and frames shall include for the removal of fanlights, ironmongery, architraves and other associated trimmings. </t>
  </si>
  <si>
    <t>10. E</t>
  </si>
  <si>
    <t xml:space="preserve">Prices for the removal of sanitary fittings shall include for the removal of copper service pipes, traps, brackets and cisterns. </t>
  </si>
  <si>
    <t>TEMPORARY BARRIERS, SCREENS, ETC</t>
  </si>
  <si>
    <t>Temporary barriers, screens, etc including removal</t>
  </si>
  <si>
    <t>10. F</t>
  </si>
  <si>
    <t>Dust screen 3m high between of suitable timber framing and posts filled with suitable boarding, including corners, ends, etc</t>
  </si>
  <si>
    <t>m</t>
  </si>
  <si>
    <t>10. G</t>
  </si>
  <si>
    <t>Extra over for hollow core single door 813 x 2032mm high, including steel frame, two-lever mortice lock, primer and two coats paint</t>
  </si>
  <si>
    <t>REMOVAL OF EXISTING WORK</t>
  </si>
  <si>
    <t>Taking down and removing roofs, floors, panelling, ceilings, partitions, etc</t>
  </si>
  <si>
    <t>10. H</t>
  </si>
  <si>
    <t>Suspended ceiling tiles , including cornices, suspension grid, hangers, etc</t>
  </si>
  <si>
    <t>Taking out and removing doors, windows, etc, including thresholds, sills, etc and building up openings in brick walls, including making good cement plaster on sides (making good paintwork elsewhere)</t>
  </si>
  <si>
    <t>10. I</t>
  </si>
  <si>
    <t>Timber single door and frame 900 x 2 100m high overall from 320mm cavity wall</t>
  </si>
  <si>
    <t>10. J</t>
  </si>
  <si>
    <t>Window and frame size 1 000 x 1 000mm high in 320mm cavity wall</t>
  </si>
  <si>
    <t>11</t>
  </si>
  <si>
    <t>Hacking up/off and removing ceramic tiles including removing mortar bed or adhesive from concrete or brickwork and preparing surfaces for new screed, plaster, tile finish, etc</t>
  </si>
  <si>
    <t>11. A</t>
  </si>
  <si>
    <t xml:space="preserve">Tiles to floors </t>
  </si>
  <si>
    <t>11. B</t>
  </si>
  <si>
    <t xml:space="preserve">Tiles to walls </t>
  </si>
  <si>
    <t>Take out carefully and remove sanitary fittings complete with all pipework, fittings, etc., to receive new.</t>
  </si>
  <si>
    <t>11. C</t>
  </si>
  <si>
    <t>Washhand basin and steel frame</t>
  </si>
  <si>
    <t>11. D</t>
  </si>
  <si>
    <t>WC Suite consisting of pan and cistern complete</t>
  </si>
  <si>
    <t>11. E</t>
  </si>
  <si>
    <t>Urinal</t>
  </si>
  <si>
    <t>CUTTING THROUGH FLOORS AND CEILINGS</t>
  </si>
  <si>
    <t>Cutting through</t>
  </si>
  <si>
    <t>11. F</t>
  </si>
  <si>
    <t>150mm Thick reinforced concrete surface beds for 110mm diameter pipes and making good concrete (pipes with excavations elsewhere)</t>
  </si>
  <si>
    <t>OPENINGS THROUGH EXISTING WALLS ETC</t>
  </si>
  <si>
    <t>Breaking out for and forming plain openings through brick walls, including prestressed concrete lintels, making good cement plaster on both sides and into reveals and with 20 MPa concrete thresholds with steel trowelled finish (making good paintwork elsewhere)</t>
  </si>
  <si>
    <t>11. G</t>
  </si>
  <si>
    <t>Opening 1 000 x 2 100mm high through 320mm cavity brick wall</t>
  </si>
  <si>
    <t>11. H</t>
  </si>
  <si>
    <t>Opening 2 000 x 2 100mm high through 320mm cavity brick wall</t>
  </si>
  <si>
    <t>BUILDING UP NEW OPENINGS</t>
  </si>
  <si>
    <t>Sundries:</t>
  </si>
  <si>
    <t>11. I</t>
  </si>
  <si>
    <t>Cut tooth and bond new brickwork to existing for brick walls 320mm cavity wall</t>
  </si>
  <si>
    <t>13</t>
  </si>
  <si>
    <t>BILL NO 3</t>
  </si>
  <si>
    <t>EARTHWORKS</t>
  </si>
  <si>
    <t>NOTE:  Tenderers are advised to study the Model Preambles for Trades before pricing this bill</t>
  </si>
  <si>
    <t>---------------------------------------</t>
  </si>
  <si>
    <t>SUPPLEMENTARY PREAMBLES</t>
  </si>
  <si>
    <t>Nature of the ground</t>
  </si>
  <si>
    <t>The nature of the ground ia assumed to be silty clay, therefore "earth"</t>
  </si>
  <si>
    <t>Working space</t>
  </si>
  <si>
    <t>No formwork or working space has been measured to the sides of concrete wall footings and column bases and no formwork or additional backfilling necessary due to over-excavations will be measured.  Backfilling to such over-excavations areas must be compacted to the same degree and in the same manner as the backfilling to the remainder of such excavation</t>
  </si>
  <si>
    <t>Working space for formwork to sides of all concrete, except columns, has been measured only where the concrete face is less than 750mm from the face of the measured excavation.  Working space for formwork to sides of columns has been measured for the width of the column face only where both:  -  the top off column bases is more than 1,5m below the commencing level of the excavations and -  the column face is less than 500mm from the face of the measured excavations.  No claim will be considered for any working space for formwork to concrete other than as above described or for working space beyond the sides of trench excavations for the building of brick or block walls</t>
  </si>
  <si>
    <t>Carting away of excavated material</t>
  </si>
  <si>
    <t>Descriptions of carting away of excavated material shall be deemed to include loading excavated material onto trucks directly from the excavations or, alternatively, from stock piles situated on the building site</t>
  </si>
  <si>
    <t>14</t>
  </si>
  <si>
    <t>-----------------------------------------</t>
  </si>
  <si>
    <t>EXCAVATION, FILLING, ETC</t>
  </si>
  <si>
    <t>Excavation in compacted fill not exceeding 2m deep</t>
  </si>
  <si>
    <t>Holes</t>
  </si>
  <si>
    <t>Extra over all excavations for carting away</t>
  </si>
  <si>
    <t>14. A</t>
  </si>
  <si>
    <t>Surplus material from excavations and/or stock piles on site to a dumping site to be located by the contractor</t>
  </si>
  <si>
    <t>Risk of collapse of excavations</t>
  </si>
  <si>
    <t>14. B</t>
  </si>
  <si>
    <t>Sides of trench and hole excavations exceeding 1,5m deep</t>
  </si>
  <si>
    <t>Keeping excavations free of water</t>
  </si>
  <si>
    <t>14. C</t>
  </si>
  <si>
    <t xml:space="preserve">Earth filling obtained from the excavations and/or prescribed stock piles on site </t>
  </si>
  <si>
    <t>14. D</t>
  </si>
  <si>
    <t>Backfilling to trenches, holes, etc</t>
  </si>
  <si>
    <t>Earth filling supplied by the contractor compacted to 95% Mod AASHTO density</t>
  </si>
  <si>
    <t>14. E</t>
  </si>
  <si>
    <t>Under floors, steps, pavings, etc</t>
  </si>
  <si>
    <t>Compaction of surfaces</t>
  </si>
  <si>
    <t>14. F</t>
  </si>
  <si>
    <t>Compaction of ground surface under floors etc including scarifying for a depth of 150mm, breaking down oversize material, adding suitable material where necessary and compacting to 90% Mod AASHTO density</t>
  </si>
  <si>
    <t>14. G</t>
  </si>
  <si>
    <t>Compaction below footings</t>
  </si>
  <si>
    <t>Prescribed density tests on filling</t>
  </si>
  <si>
    <t>14. H</t>
  </si>
  <si>
    <t>"Modified AASHTO Density" test</t>
  </si>
  <si>
    <t>14. I</t>
  </si>
  <si>
    <t>Field density tests</t>
  </si>
  <si>
    <t>16</t>
  </si>
  <si>
    <t>BILL NO 4</t>
  </si>
  <si>
    <t>CONCRETE, FORMWORK AND REINFORCEMENT</t>
  </si>
  <si>
    <t>----------------------------------------</t>
  </si>
  <si>
    <t>Cost of tests</t>
  </si>
  <si>
    <t>The costs of making, storing and testing of concrete test cubes as required under Clause 7 "Tests" of SABS 1200 G shall include the cost of providing cube moulds necessary for submitting reports on the tests to the Architect.  The testing shall be undertaken by an independent firm or institution nominated by the contractor to the approval of the Architect.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</si>
  <si>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</si>
  <si>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</si>
  <si>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</si>
  <si>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</si>
  <si>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soffits of slabs, beams, etc shall be deemed to be propped up exceeding 1,5m and not exceeding 3,5m high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</si>
  <si>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</si>
  <si>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17</t>
  </si>
  <si>
    <t>Concrete</t>
  </si>
  <si>
    <t>Prices for concrete in strip footings and filling to cavity of hollow walls are to include for working around steel reinforcing bars where applicable</t>
  </si>
  <si>
    <t>UNREINFORCED CONCRETE CAST AGAINST EXCAVATED SURFACES</t>
  </si>
  <si>
    <t>15MPa/19mm concrete</t>
  </si>
  <si>
    <t>17. A</t>
  </si>
  <si>
    <t>Blinding layer</t>
  </si>
  <si>
    <t>25MPa/19mm concrete</t>
  </si>
  <si>
    <t>17. B</t>
  </si>
  <si>
    <t>Ramps</t>
  </si>
  <si>
    <t>REINFORCED CONCRETE CAST AGAINST EXCAVATED  SURFACES</t>
  </si>
  <si>
    <t>30MPa/19mm concrete</t>
  </si>
  <si>
    <t>17. C</t>
  </si>
  <si>
    <t>Bases</t>
  </si>
  <si>
    <t>17. D</t>
  </si>
  <si>
    <t>Surface beds on waterproofing</t>
  </si>
  <si>
    <t>REINFORCED CONCRETE</t>
  </si>
  <si>
    <t>17. E</t>
  </si>
  <si>
    <t>Slabs, including beams and inverted beams</t>
  </si>
  <si>
    <t>17. F</t>
  </si>
  <si>
    <t>Columns in foundations</t>
  </si>
  <si>
    <t>Finishing top surfaces of concrete smooth with a power float</t>
  </si>
  <si>
    <t>17. G</t>
  </si>
  <si>
    <t>Surface beds, slabs, etc</t>
  </si>
  <si>
    <t>TEST BLOCKS</t>
  </si>
  <si>
    <t>17. H</t>
  </si>
  <si>
    <t>Making and testing 150 x 150 x 150mm concrete strength test cube</t>
  </si>
  <si>
    <t>FORMWORK</t>
  </si>
  <si>
    <t>18</t>
  </si>
  <si>
    <t>SMOOTH FORMWORK (DEGREE OF ACCURACY II)</t>
  </si>
  <si>
    <t>Smooth formwork to sides</t>
  </si>
  <si>
    <t>18. A</t>
  </si>
  <si>
    <t>Rectangular columns in foundations</t>
  </si>
  <si>
    <t>18. B</t>
  </si>
  <si>
    <t>Bases in foundations</t>
  </si>
  <si>
    <t>18. C</t>
  </si>
  <si>
    <t>Inverted beams</t>
  </si>
  <si>
    <t>18. D</t>
  </si>
  <si>
    <t>Inverted beams above concrete</t>
  </si>
  <si>
    <t>Smooth formwork to soffits</t>
  </si>
  <si>
    <t>18. E</t>
  </si>
  <si>
    <t xml:space="preserve">Slabs propped up not exceeding 3,5m </t>
  </si>
  <si>
    <t>MOVEMENT JOINTS ETC</t>
  </si>
  <si>
    <t>Expansion joints with softboard between vertical concrete and brick surfaces</t>
  </si>
  <si>
    <t>18. F</t>
  </si>
  <si>
    <t>12mm Joints not exceeding 300mm high</t>
  </si>
  <si>
    <t>Expansion joints with softboard between horizontal concrete and brick surfaces</t>
  </si>
  <si>
    <t>18. G</t>
  </si>
  <si>
    <t>REINFORCEMENT</t>
  </si>
  <si>
    <t>Mild steel reinforcement to structural concrete work</t>
  </si>
  <si>
    <t>18. H</t>
  </si>
  <si>
    <t>10mm Diameter bars</t>
  </si>
  <si>
    <t>t</t>
  </si>
  <si>
    <t>18. I</t>
  </si>
  <si>
    <t>8mm Diameter bars</t>
  </si>
  <si>
    <t>High tensile steel reinforcement to structural concrete work</t>
  </si>
  <si>
    <t>18. J</t>
  </si>
  <si>
    <t>20mm Diameter bars</t>
  </si>
  <si>
    <t>18. K</t>
  </si>
  <si>
    <t>16mm Diameter bars</t>
  </si>
  <si>
    <t>18. L</t>
  </si>
  <si>
    <t>12mm Diameter bars</t>
  </si>
  <si>
    <t>18. M</t>
  </si>
  <si>
    <t>19</t>
  </si>
  <si>
    <t>Fabric reinforcement</t>
  </si>
  <si>
    <t>19. A</t>
  </si>
  <si>
    <t>Ref 245 fabric reinforcement in concrete surface beds, slabs, etc</t>
  </si>
  <si>
    <t>21</t>
  </si>
  <si>
    <t>BILL NO 5</t>
  </si>
  <si>
    <t>MASONRY</t>
  </si>
  <si>
    <t>BRICKWORK</t>
  </si>
  <si>
    <t>Sizes in descriptions</t>
  </si>
  <si>
    <t>Where sizes in descriptions are given in brick units, "one brick" shall represent the length and "half brick" the width of a brick</t>
  </si>
  <si>
    <t>Hollow walls etc</t>
  </si>
  <si>
    <t>Descriptions of hollow walls shall be deemed to include leaving every fifth perpend of the bottom course of the external skin open as a weep hole</t>
  </si>
  <si>
    <t>Wall ties for brickwork</t>
  </si>
  <si>
    <t>Wall ties shall be polypropylene "Permaties" complying with BS 76377.  Ties for hollow walls shall be of sufficient length to allow not less than 75mm of each end to be built into the brickwork.  Ties are to be spaced at intervals of not more than 1m in the horizontal direction and not more than 400mm staggered in the vertical direction except at openings, vertical joints or ends of walls where they are to be placed vertically above each other</t>
  </si>
  <si>
    <t>SUPERSTRUCTURE</t>
  </si>
  <si>
    <t>Brickwork of  NFX clay bricks (14Mpa nominal compressive strength) in Class II mortar</t>
  </si>
  <si>
    <t>21. A</t>
  </si>
  <si>
    <t>Half brick walls</t>
  </si>
  <si>
    <t>22</t>
  </si>
  <si>
    <t>22. A</t>
  </si>
  <si>
    <t>280mm Hollow walls of two half brick skins, including polypropylene ties</t>
  </si>
  <si>
    <t>BRICKWORK SUNDRIES</t>
  </si>
  <si>
    <t>22. B</t>
  </si>
  <si>
    <t>Splayed mortar fillet one course high in 50mm cavity</t>
  </si>
  <si>
    <t>22. C</t>
  </si>
  <si>
    <t>Closing 50mm cavity of hollow wall vertically with brickwork half brick wide</t>
  </si>
  <si>
    <t>22. D</t>
  </si>
  <si>
    <t>Closing 50mm cavity of hollow wall horizontally with two courses of brickwork</t>
  </si>
  <si>
    <t>Brickwork reinforcement</t>
  </si>
  <si>
    <t>22. E</t>
  </si>
  <si>
    <t>75mm Wide brickwork reinforcement built in horizontally</t>
  </si>
  <si>
    <t>"Fab-con" pre-stressed fabricated lintels</t>
  </si>
  <si>
    <t>22. F</t>
  </si>
  <si>
    <t>100 x 70mm Lintels in lengths not exceeding 3m</t>
  </si>
  <si>
    <t>22. G</t>
  </si>
  <si>
    <t>150 x 70mm Lintels in lengths not exceeding 3m</t>
  </si>
  <si>
    <t>22. H</t>
  </si>
  <si>
    <t>230 x 70mm Lintels in lengths not exceeding 3m</t>
  </si>
  <si>
    <t>WINDOW SILLS</t>
  </si>
  <si>
    <t xml:space="preserve">Brick-on-edge sill </t>
  </si>
  <si>
    <t>22. I</t>
  </si>
  <si>
    <t>200mm Wide sills set sloping and slightly projecting (to be plastered)</t>
  </si>
  <si>
    <t>24</t>
  </si>
  <si>
    <t>BILL NO 6</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</si>
  <si>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</si>
  <si>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</si>
  <si>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</si>
  <si>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</si>
  <si>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One layer of 375 micron "Consol Plastics Brikgrip DPC" embossed damp proof course</t>
  </si>
  <si>
    <t>24. A</t>
  </si>
  <si>
    <t>In walls</t>
  </si>
  <si>
    <t>One layer of 250 micron "Consol Plastics Gunplas USB Green" waterproof sheeting sealed at laps with "Gunplas Pressure Sensitive Tape"</t>
  </si>
  <si>
    <t>24. B</t>
  </si>
  <si>
    <t>Under surface beds</t>
  </si>
  <si>
    <t>One layer of 4mm thick "Maltoid Index Fidia P" or similar approvded waterproofing</t>
  </si>
  <si>
    <t>24. C</t>
  </si>
  <si>
    <t>In wall cavities over stepped damp proof courses</t>
  </si>
  <si>
    <t>WATERPROOFING TO ROOFS, BASEMENTS, ETC</t>
  </si>
  <si>
    <t>25</t>
  </si>
  <si>
    <t>Supply and install a two-layer torch-applied polymer-modified bituminous waterproofing membrane system comprising a 3 mm thick polyester-reinforced base sheet and a 4 mm thick mineral-surfaced cap sheet, fully bonded to primed concrete substrates in accordance with the manufacturer’s instructions. All laps to be torch welded and sealed to form a continuous waterproof membrane, including flashings, upstands, terminations and sealing around outlets complete. System to be UV resistant, accommodate normal thermal movement and comply with applicable standards for reinforced bitumen roofing membranes.</t>
  </si>
  <si>
    <t>25. A</t>
  </si>
  <si>
    <t>On flat roofs</t>
  </si>
  <si>
    <t>25. B</t>
  </si>
  <si>
    <t>On tops and sides of inverted beams</t>
  </si>
  <si>
    <t>25. C</t>
  </si>
  <si>
    <t>Flashing strip at turn-ups including sealing top edge into groove with mastic</t>
  </si>
  <si>
    <t>25. D</t>
  </si>
  <si>
    <t>30 x 30mm Triangular fillet.</t>
  </si>
  <si>
    <t>25. E</t>
  </si>
  <si>
    <t>Extra over waterproofing for dressing waterproofing into 300mm fullbore outlet</t>
  </si>
  <si>
    <t>PROTECTIVE ROOFING PAINT</t>
  </si>
  <si>
    <t>Two coats bituminous aluminium paint</t>
  </si>
  <si>
    <t>25. F</t>
  </si>
  <si>
    <t>On waterproofing to roofs</t>
  </si>
  <si>
    <t>JOINT SEALANTS, ETC</t>
  </si>
  <si>
    <t>Secoflex joint sealant with backing cord, bond breaker, primer, etc</t>
  </si>
  <si>
    <t>25. G</t>
  </si>
  <si>
    <t>10 x 13mm In floors</t>
  </si>
  <si>
    <t>25. H</t>
  </si>
  <si>
    <t>10 x 10mm In vertical expansion joints, including raking out expansion joint filler as necessary</t>
  </si>
  <si>
    <t>27</t>
  </si>
  <si>
    <t>BILL NO 7</t>
  </si>
  <si>
    <t>CARPENTRY AND JOINERY</t>
  </si>
  <si>
    <t>Particle board</t>
  </si>
  <si>
    <t>Particle board shall comply with the following specifications: a) SABS 1300 Particle board: exterior and flooring type b) SABS 1301 Particle board: interior type</t>
  </si>
  <si>
    <t>Meranti</t>
  </si>
  <si>
    <t>All meranti shall be selected meranti and shall be free of "sap" wood</t>
  </si>
  <si>
    <t>Joinery</t>
  </si>
  <si>
    <t>Descriptions of frames shall be deemed to include frames, transomes, mullions, rails, etc  Descriptions of hardwood joinery shall be deemed to include pelleting of bolt holes</t>
  </si>
  <si>
    <t>Fixing</t>
  </si>
  <si>
    <t>Items described as "nailed" shall be deemed to be fixed with hardened steel nails or shot pins to brickwork or concrete</t>
  </si>
  <si>
    <t>Decorative laminate finish</t>
  </si>
  <si>
    <t>Laminate finish shall be glued under pressure.  Edge strips shall be butt jointed at junctions with adjacent similar finish</t>
  </si>
  <si>
    <t>DOORS</t>
  </si>
  <si>
    <t>28</t>
  </si>
  <si>
    <t xml:space="preserve">Solid core flush door with hardboard facing suitable for painting </t>
  </si>
  <si>
    <t>28. A</t>
  </si>
  <si>
    <t>44mm Door type D6A size 813 x 2 032mm high</t>
  </si>
  <si>
    <t>JOINERY</t>
  </si>
  <si>
    <t>22mm Thick Iceberg white Quartz with 1/4 bevel top edge counter tops</t>
  </si>
  <si>
    <t>28. B</t>
  </si>
  <si>
    <t>Countertop size 1 880 x 600mm fixed to wall including 2 rectangular basin cut outs</t>
  </si>
  <si>
    <t>28. C</t>
  </si>
  <si>
    <t>Countertop size 1 620 x 600mm fixed to wall including 2 rectangular basin cut outs</t>
  </si>
  <si>
    <t>28. D</t>
  </si>
  <si>
    <t>Countertop size 900 x 600mm fixed to wall including  rectangular basin cut out</t>
  </si>
  <si>
    <t>28. E</t>
  </si>
  <si>
    <t>Ledge size 1 880 x 160mm fixed to wall</t>
  </si>
  <si>
    <t>28. F</t>
  </si>
  <si>
    <t>Ledge size 1 620 x 160mm fixed to wall</t>
  </si>
  <si>
    <t>28. G</t>
  </si>
  <si>
    <t>Ledge size 900 x 160mm fixed to wall</t>
  </si>
  <si>
    <t>30</t>
  </si>
  <si>
    <t>BILL NO 8</t>
  </si>
  <si>
    <t>CEILINGS, PARTITIONS AND ACCESS FLOORING</t>
  </si>
  <si>
    <t>Descriptions</t>
  </si>
  <si>
    <t>Items described as "nailed" shall be deemed to be fixed with hardened steel nails or pins or shot pinned to brickwork or concrete  Items described as "plugged" shall be deemed to include screwing to fibre, plastic or metal plugs at not exceeding 600mm centres, and where described as "bolted" the bolts have been given elsewhere</t>
  </si>
  <si>
    <t>Bulkheads</t>
  </si>
  <si>
    <t>Bulkheads are those areas of the ceiling which are at a level differing from the general ceiling in a particular room or area and which generally occur along the perimeter of the room or area.  Their purpose is either to conceal services or to create an architectural feature by changing levels.</t>
  </si>
  <si>
    <t>Bulkheads will only be measured as such when they conform with the above description and when the horizontal or vertical dimensions do not exceed 1,2m.  Should these dimensions be more than 1,2m then the horizontal or vertical ceilings will be included in the general ceiling measurements.</t>
  </si>
  <si>
    <t>SUSPENDED CEILINGS</t>
  </si>
  <si>
    <t>Hangers, suspension grids, "lay-in" panels, etc are to be in accordance with the manufacturers' recommendations</t>
  </si>
  <si>
    <t>The grid shall be suspended by means of galvanised steel L-section hangers at suitable centres, securely shot-pinned or screwed to concrete, steel or wood</t>
  </si>
  <si>
    <t>31</t>
  </si>
  <si>
    <t>Bulkheads shall comprise galvanised steel studding of 63,5mm top and bottom tracks with vertical studs at maximum 400mm centres, pop-riveted to the top and bottom tracks with similar additional vertical studs as necessary at abutments, ends, etc and covered as described with plasterboard screwed to studding with drywall screws at maximum 300mm centres. Boards shall be butt jointed and finished with tape and jointing compound and the whole finished with gypsum plaster trowelled to a smooth polished surface to the thickness recommended by the manufacturer</t>
  </si>
  <si>
    <t>Descriptions shall be deemed to include any additional studs at ends and intersections, corner beads, cornices at junctions with ceilings, jointing compound, tape, etc</t>
  </si>
  <si>
    <t>Proprietary suspended ceilings</t>
  </si>
  <si>
    <t>NOTE:	Electrical light fittings, diffusers, panels, etc generally are "lay in"  units of the same dimensions as the suspension grid described and allowance must be made accordingly for their support inclusive of any flexibility in setting out that may be required (ceiling panels have not been deducted and pricing is to take cognisance thereof)</t>
  </si>
  <si>
    <t>Biologically absorbable mineral wool ceiling tiles, NRC - 0.80, CAC - 33dB, Fire classification A2-s1, d0, weight - 4.5 kg/m², size 1200 x 600 x 15mm with Reveal-edge and white painted finish, laid on fire rated S3a exposed demountable T24 suspension system, comprising galvanised main tees and cross tees with main tees suspended by means of galvanised hangers at centres not exceeding 1200mm, and all installed to manufacturer's instructions.</t>
  </si>
  <si>
    <t>31. A</t>
  </si>
  <si>
    <t>To ceilings suspended exceeding 0,5m and not exceeding 2m below timber purlins or concrete slab</t>
  </si>
  <si>
    <t>31. B</t>
  </si>
  <si>
    <t>25mm shadowline w-trim plugged and screwed at centres not exceeding 200mm with colour and finish to Architect's approval</t>
  </si>
  <si>
    <t>INSULATION</t>
  </si>
  <si>
    <t>Thermal insulation to achieve a R-Value of 1.18</t>
  </si>
  <si>
    <t>31. C</t>
  </si>
  <si>
    <t>80mm Thermal isolation blanket  closely  fitted  and  laid  on top of suspended ceilings, etc</t>
  </si>
  <si>
    <t>32</t>
  </si>
  <si>
    <t>PARTITIONS, ETC.</t>
  </si>
  <si>
    <t>Drywall partitioning shall comprise steel studding formed of 90mm aluminium top track and 64mm aluminium bottom track with vertical studs at maximum  600mm  centres,  friction fitted or pop-riveted to the top and bottom  tracks  with  similar  additional  vertical studs as necessary at  abutments, ends, etc and covered as described with 12,5mm plasterboard screwed  to  studding with "Drywall" screws at maximum 220mm  centres. Boards are to be butt jointed and finished with "Rhino" tape and "Readymix D" jointing compound all in accordance with   the manufacturer's   instructions.    Intersections  and abutments  are measured  separately  and  descriptions  shall be deemed  to  include any additional studs, corner beads, jointing compound, tape, etc</t>
  </si>
  <si>
    <t>Partitioning walls to be DONN reference DW/6/96 and all corners and joints are to be constructed to DONN reference DW/14/96</t>
  </si>
  <si>
    <t>Unless otherwise described rates for partitions shall be deemed to include for standard flat section aluminium skirtings on both sides</t>
  </si>
  <si>
    <t>Wall paper and/or paint and varnish finishes are measured elsewhere</t>
  </si>
  <si>
    <t>Frames for shopfronts and windows to be allowed for in the metalwork trade but any additional finishes required on the reveals to be included below</t>
  </si>
  <si>
    <t>Gyproc moisture resistant drywall as per the Architects specification</t>
  </si>
  <si>
    <t>32. A</t>
  </si>
  <si>
    <t>Partitioning 3 000mm high with bottom track plugged and top track fixed to concrete soffit</t>
  </si>
  <si>
    <t>32. B</t>
  </si>
  <si>
    <t>Partitioning 2 750mm high with bottom track plugged and top track fixed to concrete soffit</t>
  </si>
  <si>
    <t>32. C</t>
  </si>
  <si>
    <t xml:space="preserve">Partitioning 1 200mm high with bottom track plugged and exposed fair edge </t>
  </si>
  <si>
    <t>32. D</t>
  </si>
  <si>
    <t>Extra over partition 3 000mm high for vertical abutment</t>
  </si>
  <si>
    <t>32. E</t>
  </si>
  <si>
    <t xml:space="preserve">Extra over partition 3 000mm high corner </t>
  </si>
  <si>
    <t>32. F</t>
  </si>
  <si>
    <t>Extra over partition 2 750mm high for vertical abutment</t>
  </si>
  <si>
    <t>32. G</t>
  </si>
  <si>
    <t>Extra over partition 1 200mm high for vertical abutment</t>
  </si>
  <si>
    <t>33</t>
  </si>
  <si>
    <t>Gyproc classic wall system drywall as per the Architects specification</t>
  </si>
  <si>
    <t>33. A</t>
  </si>
  <si>
    <t>33. B</t>
  </si>
  <si>
    <t>Sturdo essentia collection-serene restroom cubicle or similar approved (of following standard dimension which includes 600mm door size width) self supporting 12mm thick compact laminates made out of, urea free, thermosetting phenolic resins treated Kraft papers as core material and Amino plastic resin treated decor papers on the finish surface, conforming to latest and applicable IS: 2046-1995, EN 438:2016 and NEMA LD3-2005 quality standards with Antivirus, Antibacterial and Antifungal properties (conforming to ISO 21702:2019, JIS Z2801:2010 and ASTM G21-2015 standards respectively) to fulfil the applicable requirements of indoor air quality certifications for Greenguard-Gold standards. This also includes providing and fixing in position necessary hardware made out of Nylon Polyamide grade 6 &amp; Aluminium alloy grade 6063-T6 powder coated finish in black and other available color hardwares as per manufacturer’s specifications &amp; Architects instructions like (1) Self closing hinges in Nylon Polyamide grade 6 in gloss finish in available colors (2) Soft closing thumb turn lock made in nylon polyamide grade 6 in gloss finish in available colors (3) Single Coat hook in nylon polyamide grade 6 in gloss finish,available in similar available colors (4) U &amp; F- profiles in Aluminium alloy grade 6063-T6 with powder coating in available colors (5) Nylon polyamide grade 6 Adjustable Leg (6) Top rail along with Nylon Polyamide grade 6 with end cap is a Round D shaped extrusion made of Aluminium alloy grade 6063-T6 with Powder Coating in available colors, (7) Rubber, (8) Screws &amp; wall Plugs ( SS- 316). The top fitting should consist of Matt finish aluminium alloy grade 6063-T6 in available colors , which will get fixed on pilasters with SS Screws, All screws will of 316 Grade in stainless steel . All pilasters are supported by grade- 6 Nylon Polyamide Thermoplastic palm design pedestal footing with non corrosive steel inserts. The base anchored to the floor with grade 316 satin finish stainless steel screws with push fit capping at a clearance height of 150mm. Toilet Cubicle with standard dimension of 1995mm Height x 1000mm Width x 1500mm Depth, which includes 600mm door size width). Toilet Cubicle I-Shape (Front Partition) with standard dimension of 1995mm Height x 1000mm Width which includes 600mm door size width)</t>
  </si>
  <si>
    <t>33. C</t>
  </si>
  <si>
    <t>3 Cubicles complete including doors with ironmongery as per the female ablutions as per Architect drawing no. 4627-ST3- ARC- 2026.03.03- 102</t>
  </si>
  <si>
    <t>34. A</t>
  </si>
  <si>
    <t>2 Cubicles complete including doors with ironmongery as per the female ablutions as per Architects drawing no. 4627-ST3- ARC- 2026.03.03- 102</t>
  </si>
  <si>
    <t>34. B</t>
  </si>
  <si>
    <t>1 Cubicles complete including doors with ironmongery as per the male ablutions  as per Architect drawing no. 4627-ST3- ARC- 2026.03.03- 102</t>
  </si>
  <si>
    <t>36</t>
  </si>
  <si>
    <t>BILL NO 9</t>
  </si>
  <si>
    <t>FLOOR COVERINGS, PLASTIC LININGS, ETC</t>
  </si>
  <si>
    <t xml:space="preserve">FLOOR COVERINGS </t>
  </si>
  <si>
    <t>Rubberised sealed plywood PC R1000/m² delivered to site</t>
  </si>
  <si>
    <t>36. A</t>
  </si>
  <si>
    <t>On floors</t>
  </si>
  <si>
    <t>37</t>
  </si>
  <si>
    <t>BILL NO 10</t>
  </si>
  <si>
    <t>IRONMONGERY</t>
  </si>
  <si>
    <t>Finishes to ironmongery</t>
  </si>
  <si>
    <t xml:space="preserve">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 </t>
  </si>
  <si>
    <t>HANDLES</t>
  </si>
  <si>
    <t>37. A</t>
  </si>
  <si>
    <t>Set of lever handles (PC sum R850,00 each excluding VAT), delivered to site</t>
  </si>
  <si>
    <t>LOCKS</t>
  </si>
  <si>
    <t>37. B</t>
  </si>
  <si>
    <t>Mortice cylinder case lock with key insert and 2 keys</t>
  </si>
  <si>
    <t>DOOR CLOSERS</t>
  </si>
  <si>
    <t>37. C</t>
  </si>
  <si>
    <t>EN 2-4 Parallel Arm delayed action door Closer. Push Side Fixing (Parallel Arm Bracket Included) EN2 750-850, EN3 850-950, EN4 950-1100 (code: TS73V PA DC - PAB - SL)</t>
  </si>
  <si>
    <t>38</t>
  </si>
  <si>
    <t>SUNDRIES</t>
  </si>
  <si>
    <t>38. A</t>
  </si>
  <si>
    <t xml:space="preserve">Floor mounted door stop </t>
  </si>
  <si>
    <t>BATHROOM FITTINGS</t>
  </si>
  <si>
    <t xml:space="preserve">All as per the Architect's specifications  </t>
  </si>
  <si>
    <t>38. B</t>
  </si>
  <si>
    <t>Double toilet roll holder with spindle system. Double toilet roll holder with spindle system for wall mounting, Stainless Steel, surface satin finished, folded front cover, cylinder lock with standard key. For 2 rolls with max. Ø 120 mm, second roll will be released after consumption of first roll, with spindles, reserve roll not visible. Includes Stainless Steel screws and dowels.</t>
  </si>
  <si>
    <t>38. C</t>
  </si>
  <si>
    <t>Paper towel dispenser, paper towel dispenser for wall mounting, 0.8 mm Stainless Steel, surface satin finished, folded front cover, cylinder lock with standard key, inspection windows on sides, loading capacity 500- 800 pcs. of paper depending on convolution, incl. Stainless Steel screws and dowels.</t>
  </si>
  <si>
    <t>39. A</t>
  </si>
  <si>
    <t>Foldable wall mount diaper change station with injection-molded polypropylene with Microban® antimicrobial additive embedded into the bed surface. Reinforced steel-on-steel hinge mechanism and metal mounting chassis with mounting hardware included. Labelled usage instructions and safety messages in four languages. Optional Braille label available. Contoured changing surface area is 450 sq. in (2903 sq. cm) and comes complete with nylon safety strap and bag hooks. Dual cavity liner dispenser holds approximately 50 KB150-99 bed liners. Concealed pneumatic cylinder and metal mounting chassis provides controlled, slow opening and closing of bed. Polypropylene is easy to clean and resists odors and bacterial growth. Complies with ASTM static load performance requirements when properly installed. Baby changing station body shall be durable, injection-molded polypropylene. Design of unit shall be surface-mounted. Unit shall be equipped with a pneumatic cylinder for controlled opening and closing of bed. Bed shall be secured to metal mounting chassis with a concealed steel-on-steel hinge. No hinge structure shall be exposed on interior or exterior surfaces. Unit shall have mounting hardware included. Unit shall have Microban® antimicrobial embedded into plastic material on the changing surface. Unit shall comply with ADA regulations when properly installed. Bed shall have smooth concave changing area with a nylon safety strap and two hooks for bags or purses. The design and manufacture of Koala products is intended to be compliant with the 2010 ADA Standards for Accessible Design and the 2009 ICC A117.1, Accessible and Usable Buildings and Facilities. Unit shall conform to ASTM F 2285-04 Standard Safety Performance Specification for Diaper Changing Tables for Commercial Use, ANSI Z535.4 Product Safety Signs and Labels, EN 12221:2008, ASTM G22 Antibacterial standards or local code if more stringent installation requirements are applicable for Barrier-Free accessibility.</t>
  </si>
  <si>
    <t>39. B</t>
  </si>
  <si>
    <t>Waste bin for wall mounting, 0.8 mm Stainless Steel, surface satin finished. Approximately 23 litre capacity, mounting either with mounting bracket or directly onto the wall, includes Stainless Steel screws and dowels.</t>
  </si>
  <si>
    <t>39. C</t>
  </si>
  <si>
    <t>Soap dispenser for wall mounting, manufactured from 0.8 mm Stainless Steel, surface satin finished, folded front cover, cylinder lock with standard key, suitable for liquid soaps and lotions, 1 litre soap tank, push button on front, includes Stainless Steel screws and dowels.</t>
  </si>
  <si>
    <t>39. D</t>
  </si>
  <si>
    <t>Coat hook in Anodized Antique Gold Finish on zinc die casted body and fine spark texture on pvc parts</t>
  </si>
  <si>
    <t>41</t>
  </si>
  <si>
    <t>BILL NO 11</t>
  </si>
  <si>
    <t>METALWORK</t>
  </si>
  <si>
    <t>Descriptions of bolts shall be deemed to include nuts and washers  Descriptions of expansion and chemical expansion bolts shall be deemed to include nuts, washers and mortices in brickwork or concrete  The effective fixing length of expansion and chemical expansion bolts is the thickness of material being fixed to the masonry surface  Metalwork described as "holed for bolt(s)" shall be deemed to exclude the bolts unless otherwise described</t>
  </si>
  <si>
    <t>Aluminium doors, windows, etc</t>
  </si>
  <si>
    <t>Scope of work</t>
  </si>
  <si>
    <t>Provide all labour, materials and equipment necessary for the design, supply and fixing of the works described herein, in conformity with the drawings referred to, this specification and  AAAMSA specification</t>
  </si>
  <si>
    <t>Aluminium work</t>
  </si>
  <si>
    <t>The architectural aluminium work in windows and doors must carry the Certification Seal of the Association of Architectural Aluminium Manufacturers of South Africa and no items which are not so certified will be accepted on site</t>
  </si>
  <si>
    <t>42</t>
  </si>
  <si>
    <t>Tender drawings and samples</t>
  </si>
  <si>
    <t>The tenderer shall submit together with his tender sufficient detailed drawings and samples to illustrate the type of sections he intends to use for all elements of the work, including jamb, sill, head, coupling, beading, etc, waterproofing, ironmongery, etc and fixing method details</t>
  </si>
  <si>
    <t>Aluminium sections</t>
  </si>
  <si>
    <t>Extruded aluminium sections shall be fabricated from alloy 6063 or 6061 in temper T5 or T6 all in accordance with the latest edition of BS EN 755 - "Aluminium and its alloys - extruded rod / bar, tube and profiles"</t>
  </si>
  <si>
    <t>Ancillary members such as sills, flashings, infill panels and the like which may be formed from flat sheet material shall be fabricated from aluminium alloy 1200 or 3004 or 5251 of appropriate temper all in accordance with the latest edition of BS EN 573 - "Aluminium and Aluminium Alloys"</t>
  </si>
  <si>
    <t>The extrusions must be free from copper, hammer marks or other defects.  Under no circumstances is mild steel, brass or any other metal containing copper to be used where it will come into direct contact with the aluminium</t>
  </si>
  <si>
    <t>After manufacture the aluminium sections are to be cleaned in an approved manner to ensure uniform appearance and it is to be protected during transport to site and during installation with a strippable approved plastic tape or wrapping as required, which is only to be removed once the "rough and wet" trades have finished with their work</t>
  </si>
  <si>
    <t>All frames are to be true and square.  Joints are to be mechanically joined or welded in accordance with the best practice.  Assembly screws and bolts are to be stainless steel and fixing screws are to be cadmium plated</t>
  </si>
  <si>
    <t>The contractor shall provide all the necessary sub-frames, structural supports, lugs, brackets and cleats necessary to ensure the stable fixing of window and door sections to surrounding structures</t>
  </si>
  <si>
    <t>Anodising</t>
  </si>
  <si>
    <t>All architectural anodising shall be in strict accordance with SANS 999 of colour as described with a nominal thickness of between 60 - 80 microns</t>
  </si>
  <si>
    <t>The specific purchasing conditions contained in SANS 999 shall be deemed to be incorporated in this specification</t>
  </si>
  <si>
    <t>43</t>
  </si>
  <si>
    <t>Powder coating</t>
  </si>
  <si>
    <t>All architectural powder coating shall be in strict accordance with SANS 1796 and the powder applied in strict accordance with SANS 1578 of colour as described with a nominal thickness of between 60 - 80 microns</t>
  </si>
  <si>
    <t>The specific purchasing conditions contained in SANS 1796 shall be deemed to be incorporated in this specification</t>
  </si>
  <si>
    <t>The powder manufacturer shall issue a powder guarantee of a minimum of 15 years.  The specific conditions contained in this guarantee shall form part of the powder coating process and may only be applied by an approved powder applicator</t>
  </si>
  <si>
    <t>All aluminium shall be pre-treated in accordance with SABS 1796 so as to ensure excellent adherence properties</t>
  </si>
  <si>
    <t>Coil coating (painted aluminium sheet)</t>
  </si>
  <si>
    <t>All coil coating of architectural aluminium flat sheet products shall be in strict accordance with :</t>
  </si>
  <si>
    <t>ASTM D2247 in respect of Humidity Resistance</t>
  </si>
  <si>
    <t>ASTM G53 and ASTM D3361 in respect of Accelerated Weathering</t>
  </si>
  <si>
    <t>ASTM B117 in respect of Acid Salt Spray</t>
  </si>
  <si>
    <t>ASTM D4145 in respect of Formability</t>
  </si>
  <si>
    <t>ASTM D3363 in respect of Pencil Hardness</t>
  </si>
  <si>
    <t>ASTM D523 in respect of Specular Gloss</t>
  </si>
  <si>
    <t>ASTM D2794 in respect of Reverse Impact</t>
  </si>
  <si>
    <t>All coil coated architectural aluminium flat products are to be provided with a manufacturer's extended guarantee in respect of substrate and painted surface (20 years subject to manufacturer's performance guarantee conditions)</t>
  </si>
  <si>
    <t>Written certificates</t>
  </si>
  <si>
    <t>Tenderers are advised that written certificates of conformance will be required in terms of all the references as referred to above</t>
  </si>
  <si>
    <t>44</t>
  </si>
  <si>
    <t>Shop drawings, details and calculations</t>
  </si>
  <si>
    <t>The successful tenderer will be required to prepare full drawings incorporating plans, elevations, sections, details, etc for approval by the architects and/or structural engineers, prior to putting any work in hand</t>
  </si>
  <si>
    <t>Copies of the approved drawings shall be supplied to the architects and any other subcontractor whose work is affected.  Notwithstanding any approval of these details, the successful contractor shall remain responsible for the design and for ensuring that the dimensions, details and workmanship results in the correct performance and assembly of the work.</t>
  </si>
  <si>
    <t>Windows and doors must be fixed by the manufacturer into pre-formed openings including all necessary brackets, anchors, other fastening devices, spacers, timber grounds, etc and must be perfectly plumb and be strutted and braced as necessary to prevent distortion</t>
  </si>
  <si>
    <t>Responsibility</t>
  </si>
  <si>
    <t>The successful tenderer will be responsible for the structural, general detail and design of the works described, which is to be in accordance with the overall architectural design parameters as outlined on the drawings.  The structural design must in all respects comply with the tolerances and design requirements set out in this specification</t>
  </si>
  <si>
    <t>It will be the contractor's responsibility to comply in all respects with Local Authority and Central Government regulations and to obtain all the necessary approvals as required from the respective Authorities.</t>
  </si>
  <si>
    <t>Notarized certificates of compliance must be provided with shop drawings for the architect's approval as requested</t>
  </si>
  <si>
    <t>Warranty and indemnity</t>
  </si>
  <si>
    <t>The tenderer must undertake to provide when called upon an acceptable warranty to guarantee the following:-That all components are to be guaranteed for 10 years after installation. That the standards of workmanship, materials and tolerances are in accordance with this specification and with the relevant SABS and/or BS Standards where applicable. That the works described has been designed to comply with the requirements set out herein. That the use of all materials included in the total construction shall take due cognisance of the manufacturer's warranty, recommendation and specification for their respective uses and shall where applicable be in accordance with the relevant SABS and/or BS Standards.</t>
  </si>
  <si>
    <t>45</t>
  </si>
  <si>
    <t>Performance standards</t>
  </si>
  <si>
    <t>Thermal movement (where applicable)  The contractor shall provide allowances for free and noiseless vertical and horizontal thermal movement due to the contraction and expansion of component parts, for a temperature range of not less than -10°C to +35°C. Buckling, opening of joints, glass breakage, undue stress on fasteners, failure of sealants or any other detrimental effects due to the thermal movement of component parts shall not be permitted</t>
  </si>
  <si>
    <t>Deflection The deflection of any framing member in a direction normal to the plane of the wall when subjected to its full design load, shall not exceed 1/175 of its clear span or 20mm, whichever is less. The vertical deflection of any horizontal member supporting glass, when carrying its full design dead load, shall not exceed 1/300 of the clear span of the member or 8mm, whichever is less. The deflection of any member in a direction parallel to the plane of the wall when carrying its full design load, shall not exceed 3mm</t>
  </si>
  <si>
    <t>Fittings  Glazing beads, gaskets and glazing compounds shall be of materials that are compatible with the aluminium finishes, the glass and other glazing materials. Putty glazing is not permitted</t>
  </si>
  <si>
    <t>Hardware, bearing devices and fittings in general must be of materials resistant to atmospheric corrosion for all inland installations, but when installed in highly corrosive environments, such as coastal or close proximity to the sea, all said fittings must be made from non-corrosive materials and shall be of a design so as to be accessible for adjustment, repair and replacement after the windows etc have been installed  Fastenings shall be of material which is compatible with aluminium and aluminium finishes</t>
  </si>
  <si>
    <t>Primary anchorage  Anchorage to the structure shall be done by approved methods and in strict accordance with the approved shop drawings  Embedded concrete inserts supplied by the contractor shall be used as required for the anchorage. The timely 	and adequate supply of cast-in items is entirely the responsibility of the contractor</t>
  </si>
  <si>
    <t>46</t>
  </si>
  <si>
    <t>Tolerances  The contractor is to take into account the building tolerances prior to manufacture commencing and no responsibility will be accepted by the architects in respect of lack of fit of any of the window and door assemblies</t>
  </si>
  <si>
    <t>Pointing</t>
  </si>
  <si>
    <t>All external windows and doors shall be waterproofed with an approved wax impregnated sealing strip between the aluminium frame and the structure, and in addition shall be pointed all round on both sides with an approved two-part polysulphide liquid polymer sealing compound</t>
  </si>
  <si>
    <t>Ironmongery</t>
  </si>
  <si>
    <t>All ironmongery is to be best quality of the respective kinds</t>
  </si>
  <si>
    <t>Ironmongery not described but necessary for the works is to be included in the tender with sufficient supportive detail and references for approval by the architect together with the tender</t>
  </si>
  <si>
    <t>Glazing</t>
  </si>
  <si>
    <t>Windows and doors are to be glazed with glass as described herein. Glazing may be either factory or site glazed and must be clean and free from defects on completion of glazing</t>
  </si>
  <si>
    <t>Glazing shall be executed strictly in conformance with glass manufacturer's recommendations and all in accordance with the National Regulations Part N, SANS 10137, SANS 10400 and SANS 1263</t>
  </si>
  <si>
    <t>All safety glazing materials (individual panes) shall be permanently marked. Such marking to be visible after installation (glazing)</t>
  </si>
  <si>
    <t>The successful tenderer shall submit the AAAMSA Glass &amp; Glazing Certificate confirming that glazing has been installed in accordance with SANS 10137 ensuring that Safety Glazing Materials have been installed and individually marked in the mandatory areas</t>
  </si>
  <si>
    <t>A warranty is to be provided that the manufacturer of the laminated safety glass and / or the hermetically sealed glazing units warrants the product against delamination and colour degradation for a period of not less than 5 (five) years</t>
  </si>
  <si>
    <t>47</t>
  </si>
  <si>
    <t>In the case of structural glazing, written proof is to be provided that all stages of fabrication and installation have been executed with disciplined quality assurance in accordance with the relevant part of SABS ISO9000</t>
  </si>
  <si>
    <t>Written confirmation of compatibility of structural sealant with extrusion surface, glazing tape and glass is to be supplied by the structural sealant manufacturer together with the regular relevant test reports regarding the adhesion of the sealant to the aluminium frame in accordance with ASTM/C 794-80 (Standard Test for Adhesion-in-Peel of Elastomeric Joint Sealants)</t>
  </si>
  <si>
    <t>Servicing</t>
  </si>
  <si>
    <t>When necessary, all protection plastic tape or wrapping shall be removed and the windows and doors shall be thoroughly cleaned and tested, serviced with all necessary adjustments and / or repairs carried out before handing over the Works</t>
  </si>
  <si>
    <t>Tender rates</t>
  </si>
  <si>
    <t>The tender rates are to include for the design, manufacture, powder coating, labour and material for the windows, doors, etc including all accessories, necessary sub-frames, structural supports, brackets, etc ironmongery, protective tape/wrapping, glass, sandblasting, sealing between units and between units and structures, packing, cartage, delivery to site and erection including all shop drawings, samples, etc items, work, etc not specifically stated here or shown on the drawings but generally required to complete the works and cost implications of the Preliminaries applicable to the principal agreement</t>
  </si>
  <si>
    <t>The tenderer shall accept full responsibility for the accuracy of his measurement of quantities etc of all the components and the completed works shall therefore not be subject to remeasurement.  Only authorised variations from this bill of quantities will be subject to adjustment</t>
  </si>
  <si>
    <t>References</t>
  </si>
  <si>
    <t>The references given in the descriptions are to the respective types of windows, doors, etc on the architect's schedule drawings included at the back of this bill of quantities</t>
  </si>
  <si>
    <t>48</t>
  </si>
  <si>
    <t>GALVANISED PRESSED STEEL DOOR FRAMES</t>
  </si>
  <si>
    <t>1,6mm Thick double rebated frame suitable for half maxi brick walls with 1,5 pairs of 100mm steel hinges per door leaf and striking plate</t>
  </si>
  <si>
    <t>48. A</t>
  </si>
  <si>
    <t>Door frame for door size 813 x 2 100mm high</t>
  </si>
  <si>
    <t>1,6mm Thick double rebated frame suitable for one maxi brick walls with 1 pair of 100mm steel hinges and striking plate</t>
  </si>
  <si>
    <t>48. B</t>
  </si>
  <si>
    <t>1,6mm Thick double rebated frame suitable for 320mm cavity walls with 1 pair of 100mm steel hinges and striking plate</t>
  </si>
  <si>
    <t>48. C</t>
  </si>
  <si>
    <t>Door frame for door size 1 600 x 2 032mm high</t>
  </si>
  <si>
    <t>ALUMINIUM WINDOWS, DOORS, ETC.</t>
  </si>
  <si>
    <t xml:space="preserve">Epoxy polyster powder coated "Matt Charcoal"" vent grill </t>
  </si>
  <si>
    <t>48. D</t>
  </si>
  <si>
    <t>Aluminium louvre type Louvres size 600 x 900mm</t>
  </si>
  <si>
    <t>50</t>
  </si>
  <si>
    <t>BILL NO 12</t>
  </si>
  <si>
    <t>PLASTERING</t>
  </si>
  <si>
    <t>SCREEDS</t>
  </si>
  <si>
    <t>Screeds on concrete</t>
  </si>
  <si>
    <t>50. A</t>
  </si>
  <si>
    <t>30mm Thick screeds</t>
  </si>
  <si>
    <t>50. B</t>
  </si>
  <si>
    <t>Average 75mm thick on floors to falls and currents</t>
  </si>
  <si>
    <t>INTERNAL PLASTER</t>
  </si>
  <si>
    <t>One coat cement plaster on brickwork</t>
  </si>
  <si>
    <t>50. C</t>
  </si>
  <si>
    <t>On walls</t>
  </si>
  <si>
    <t>50. D</t>
  </si>
  <si>
    <t>On narrow widths</t>
  </si>
  <si>
    <t>EXTERNAL PLASTER</t>
  </si>
  <si>
    <t>One coat cement plaster on brickwork to a smooth and even surface</t>
  </si>
  <si>
    <t>50. E</t>
  </si>
  <si>
    <t>50. F</t>
  </si>
  <si>
    <t xml:space="preserve">Plaster surround and drip moulding to window or door head </t>
  </si>
  <si>
    <t>Cement plaster on concrete</t>
  </si>
  <si>
    <t>50. G</t>
  </si>
  <si>
    <t>On projecting and isolated beams</t>
  </si>
  <si>
    <t>51</t>
  </si>
  <si>
    <t>BILL NO 13</t>
  </si>
  <si>
    <t>TILING</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</si>
  <si>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</si>
  <si>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WALL TILING</t>
  </si>
  <si>
    <t>600 x 600mm Porcelain tiles (PC Sum R350,00/m² delivered to site) fixed with suitable adhesive to manufacturers recommendations to bedding (bedding elsewhere) and flush pointed with tinted waterproof jointing compound</t>
  </si>
  <si>
    <t>51. A</t>
  </si>
  <si>
    <t>120 x 120mm Porcelain tiles (PC Sum R400,00/m² delivered to site) fixed with suitable adhesive to manufacturers recommendations to bedding (bedding elsewhere) and flush pointed with tinted waterproof jointing compound</t>
  </si>
  <si>
    <t>51. B</t>
  </si>
  <si>
    <t>FLOOR TILING</t>
  </si>
  <si>
    <t>600 x 600mm Porcelain tiles (PC Sum R450,00/m² delivered to site) fixed with suitable adhesive to manufacturers recommendations to bedding (bedding elsewhere) and flush pointed with tinted waterproof jointing compound</t>
  </si>
  <si>
    <t>51. C</t>
  </si>
  <si>
    <t>52</t>
  </si>
  <si>
    <t>Brass corner protectors, stair nosings, expansion joint strips, etc</t>
  </si>
  <si>
    <t>52. A</t>
  </si>
  <si>
    <t>Kirk Marketing Code ASE120 aluminium straight edge trim</t>
  </si>
  <si>
    <t>BUDGET ALLOWANCES</t>
  </si>
  <si>
    <t>52. B</t>
  </si>
  <si>
    <t>Allow the budgetary amount of R10 000,00 (Ten Thousand Rand) NET for attic stock</t>
  </si>
  <si>
    <t>54</t>
  </si>
  <si>
    <t>BILL NO 14</t>
  </si>
  <si>
    <t>PLUMBING AND DRAINAGE</t>
  </si>
  <si>
    <t>uPVC pipes and fittings</t>
  </si>
  <si>
    <t>Sewer and drainage pipes and fittings shall be jointed and sealed with butyl rubber rings  Soil, waste and vent pipes and fittings shall be solvent weld jointed</t>
  </si>
  <si>
    <t>Copper pipes</t>
  </si>
  <si>
    <t>Pipes shall be hard drawn and half-hard pipes of the class stated.  Class 0 (thin walled half hard), Class 2 (half hard) and class 3 (heavy walled half hard) pipes shall only be bent with benders with inner and outer formers.  Fittings to copper waste, vent and anti-syphon pipes, capillary solder fittings and compression fittings shall be "Cobra Watertech" type.  Capillary solder fittings shall comply with ISO 2016.  Only compression fittings shall be used in walls or in ground</t>
  </si>
  <si>
    <t>Reducing fittingsWhere fittings have reducing ends or branches they are described as "reducing".  In the case of pipes with diameters not exceeding 60mm only largest end or branch size is give.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</si>
  <si>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Exposed concrete surfaces  Exposed surfaces of concrete stormwater channels, cover slabs, inspection eye marker slabs, gulley tops, cleaning eye tops, catchpits, inspection chambers, etc shall be finished smooth with plaster</t>
  </si>
  <si>
    <t>55</t>
  </si>
  <si>
    <t>Excavations  No claim for rock excavation will be entertained unless the contractor has timeously notified the quantity surveyor thereof prior to backfilling  "Soft rock" and "hard rock" shall be as defined in "Earthworks"</t>
  </si>
  <si>
    <t>Laying, backfilling, bedding, etc of pipes  Pipes shall be laid and bedded and trenches shall be carefully backfilled in accordance with the manufacturer's instructions  Where no manufacturer's instructions exist pipes shall be laid in accordance with Clauses 5.1 and 5.2 of each of the following: SANS 1200	L	:	Medium-pressure pipelines 		LD	:	Sewers 		LE	:	Stormwater drainage Pipe trenches etc shall be backfilled in accordance with Clauses 3, 5.5, 5.6, 5.7 and 7 of SANS 1200 DB : Earthworks (Pipe trenches) Pipes shall be bedded in accordance with Clauses 3.1 to 3.4.1, 5.1 to 5.3 and 7 of SANS 1200 LB : Bedding (Pipes). Unless otherwise described bedding of rigid pipes shall be Class B bedding.</t>
  </si>
  <si>
    <t>Flush pans  Flush pans shall have straight or side outlets and "P" or "S" traps as necessary</t>
  </si>
  <si>
    <t>Stainless steel basins, sinks, wash troughs, urinals, etc  Units shall have standard aprons on all exposed edges and tiling keys against walls where applicable</t>
  </si>
  <si>
    <t>Waste unions  Descriptions of waste unions shall be deemed to include rubber or vulcanite plugs and chains fixed to fittings</t>
  </si>
  <si>
    <t>SOIL DRAINAGE</t>
  </si>
  <si>
    <t>uPVC pipes</t>
  </si>
  <si>
    <t>55. A</t>
  </si>
  <si>
    <t>110mm Pipes laid in and including trenches not exceeding 1m deep</t>
  </si>
  <si>
    <t>55. B</t>
  </si>
  <si>
    <t>110mm Pipes laid in and including trenches exceeding 1 and not exceeding 2m deep</t>
  </si>
  <si>
    <t>56</t>
  </si>
  <si>
    <t>Extra over uPVC pipes for fittings</t>
  </si>
  <si>
    <t>56. A</t>
  </si>
  <si>
    <t>110mm Bend</t>
  </si>
  <si>
    <t>56. B</t>
  </si>
  <si>
    <t>110mm Junction</t>
  </si>
  <si>
    <t>56. C</t>
  </si>
  <si>
    <t>110mm Access bend</t>
  </si>
  <si>
    <t>56. D</t>
  </si>
  <si>
    <t>110mm Access junction</t>
  </si>
  <si>
    <t>Sundries</t>
  </si>
  <si>
    <t>56. E</t>
  </si>
  <si>
    <t>100mm Cast iron "ABC" cleaning eye</t>
  </si>
  <si>
    <t>Testing</t>
  </si>
  <si>
    <t>56. F</t>
  </si>
  <si>
    <t>Testing drainage pipe system</t>
  </si>
  <si>
    <t>PLUMBING</t>
  </si>
  <si>
    <t>RAINWATER DISPOSAL</t>
  </si>
  <si>
    <t>"DPI" uPVC</t>
  </si>
  <si>
    <t>56. G</t>
  </si>
  <si>
    <t xml:space="preserve">110mm Diameter rainwater pipes </t>
  </si>
  <si>
    <t>56. H</t>
  </si>
  <si>
    <t>Siphonic roof drainage outlet complete with removable dome strainer</t>
  </si>
  <si>
    <t>56. I</t>
  </si>
  <si>
    <t xml:space="preserve">110mm 90 Degree side outlet with dome grating </t>
  </si>
  <si>
    <t xml:space="preserve">SANITARY FITTINGS </t>
  </si>
  <si>
    <t>56. J</t>
  </si>
  <si>
    <t>Raised Paraplegic close couple combo, size 443mm wide x 855mm high x 731mm deep including 2-piece Grab Rails Combo (Dog-Leg Grab Rail and Cistern Grab Rail), including toilet seat</t>
  </si>
  <si>
    <t>56. K</t>
  </si>
  <si>
    <t>Comfort rimless wall hung pan, size 355mm wide 365mm high  470mm deep, including soft close seat</t>
  </si>
  <si>
    <t>56. L</t>
  </si>
  <si>
    <t>Concealed HDPE Tank (HIGH-DENSITY POLYETHYLENE) Cistern only, includes white dome covers, Size 455mm wide 762 wide 80mm deep. Actuator plate eslewhere.</t>
  </si>
  <si>
    <t>57</t>
  </si>
  <si>
    <t>57. A</t>
  </si>
  <si>
    <t>ABS plastic black actuator plate, size 245mm wide x 165mm high x 12mm deep</t>
  </si>
  <si>
    <t>57. B</t>
  </si>
  <si>
    <t>Back inlet urinal with fixing kit and internal spreader, size 360mm wide x 557mm high x 337mm deep</t>
  </si>
  <si>
    <t>57. C</t>
  </si>
  <si>
    <t>Bright White BW010 rectangular wall hung basin. Supply and Install Bright White BW010 solid surface thermoformed by approved fabricator</t>
  </si>
  <si>
    <t>57. D</t>
  </si>
  <si>
    <t>Self-closing chrome pillar tap for cold water or pre-adjusted water with maximum flow rate of of 5l/min</t>
  </si>
  <si>
    <t>ALLOWANCES</t>
  </si>
  <si>
    <t>57. E</t>
  </si>
  <si>
    <t>Allow the allowance of R20,000.00 (Twenty Thousand Rand) NET for wastes, traps, etc. to be executed by a sub-contractor</t>
  </si>
  <si>
    <t>57. F</t>
  </si>
  <si>
    <t>Add for profit</t>
  </si>
  <si>
    <t>%IT</t>
  </si>
  <si>
    <t>57. G</t>
  </si>
  <si>
    <t>Allow for attendance</t>
  </si>
  <si>
    <t>59</t>
  </si>
  <si>
    <t>BILL NO 15</t>
  </si>
  <si>
    <t>GLAZING</t>
  </si>
  <si>
    <t>MIRRORS</t>
  </si>
  <si>
    <t>Polished bevel-edge mirror fixed to wall with dome mirror screws</t>
  </si>
  <si>
    <t>59. A</t>
  </si>
  <si>
    <t>Mirror 1 880 x 1 300 mm high with 8 screws</t>
  </si>
  <si>
    <t>59. B</t>
  </si>
  <si>
    <t>Mirror 1 620 x 1 300mm high with 6 screws</t>
  </si>
  <si>
    <t>59. C</t>
  </si>
  <si>
    <t>Mirror 900 x 1 300mm high with 4 screws</t>
  </si>
  <si>
    <t>60</t>
  </si>
  <si>
    <t>BILL NO 16</t>
  </si>
  <si>
    <t>PAINTWORK</t>
  </si>
  <si>
    <t>COLOURS</t>
  </si>
  <si>
    <t>Unless otherwise described all paintwork shall be deemed to have a colour value in excess of 7 on the Munsell system in accordance with SANS 1091</t>
  </si>
  <si>
    <t>PAINTWORK, ETC TO NEW WORK</t>
  </si>
  <si>
    <t>ON FLOATED PLASTER</t>
  </si>
  <si>
    <t xml:space="preserve">Prepare and apply one coat alkali resistant plaster primer and two top coats </t>
  </si>
  <si>
    <t>60. A</t>
  </si>
  <si>
    <t>On partitioning</t>
  </si>
  <si>
    <t>60. B</t>
  </si>
  <si>
    <t>On external walls</t>
  </si>
  <si>
    <t>ON METAL</t>
  </si>
  <si>
    <t>Prepare and apply one coat primer for galvanised iron and two coats universal undercoat and two coats water based enamel</t>
  </si>
  <si>
    <t>60. C</t>
  </si>
  <si>
    <t>On door frames</t>
  </si>
  <si>
    <t>ON WOOD</t>
  </si>
  <si>
    <t>Prepare and apply primer for wood and one coat undercoat and two coats water-based enamel</t>
  </si>
  <si>
    <t>60. D</t>
  </si>
  <si>
    <t>On doors</t>
  </si>
  <si>
    <t>PAINTWORK, ETC TO PREVIOUSLY PAINTED WORK</t>
  </si>
  <si>
    <t>ON INTERNAL FLOATED PLASTER SURFACES</t>
  </si>
  <si>
    <t>61</t>
  </si>
  <si>
    <t>61. A</t>
  </si>
  <si>
    <t>On internal walls</t>
  </si>
  <si>
    <t>Three coats of interior/exterior timber varnish water based</t>
  </si>
  <si>
    <t>61. B</t>
  </si>
  <si>
    <t>Doors</t>
  </si>
  <si>
    <t>61. C</t>
  </si>
  <si>
    <t>Door frames</t>
  </si>
  <si>
    <t>63</t>
  </si>
  <si>
    <t>BILL NO 17</t>
  </si>
  <si>
    <t>PREFABRICATED MOBILE UNIT INSTALLATION</t>
  </si>
  <si>
    <t>Specifications:</t>
  </si>
  <si>
    <t>66</t>
  </si>
  <si>
    <t>1. GeneralEngineered and certified modular building system comprising pre-painted steel panels filled with 40 mm polyurethane foam insulation. Structural designs must be reviewed by qualified structural engineers and appropriate structural certification will be issued for the system.2. FloorsVinyl sheeting floor finish with the following specifications:·-2 mm thickness, beige – sandalwood finish - Slip resistance: EN 13893 Class DS - Reaction to fire: EN 13501-1 Class Bfl-S1 - ASTM E662: &lt;450 (1.5–2.0 mm) - ASTM E648: Class 1 (1.5–2.0 mm) - Abrasion resistance: EN660-2 Group M - Indentation residual: ASTM F970 (modified), static load 750 psi - Electrical behaviour: EN 1815 ≤2 kV, classified as antistatic3. Internal and External Walls3.1 Base Rails – Concrete Floors- External walls: 1.6 mm thick x 185 mm girth galvanised Z-section base rail- Internal walls: 1.6 mm thick x 60 mm girth with angle bottom rail- Base rails installed with mastic damp-proof seal between rail and  concrete foundation- All rails manufactured from galvanised pre-painted steel- All external walls must be structurally designed to accommodate the imposed loads from external timber cladding, including fixings and substructure, in accordance with relevant standards3.2 Top Rails- External wall panels joined and supported using 30 × 46 × 100 mm U-channel- Material: 1.6 mm Z275 galvanised sheeting -Fixed to panels with aluminium rivets- Finish: powder coated3.3 Pre-Painted Galvanised Sheets - Z275 hot dipped galvanised sheets - Nominal thickness: 0.5 mm-Interior surfaces finished with single backing coat – 8 microns dry film thickness3.4 Polyurethane Panels- Panel thickness: 40 mm- Polyurethane insulation providing superior thermal performance compared to polystyrene- Insulation performance comparable to 75 mm polystyrene panels3.5 Wall PanelsWall panels consist of:- 40 mm insulated panel with two 0.5 mm rigidised pre-painted galvanised (Chromadek) sheets- Chromadek sheets rigidised for additional structural strength - Standard panel size: 1160 mm width × 2700 mm height- Typical floor-to-ceiling height: ±2.6 m- Thermal conductivity: 0.022 W/mK- Foam density: 36 kg/m³- High-density polyurethane injection with protective film- Thermal break provided on both male and female joints- Panel R-value: 1.81- Vertical load capacity:* 1.1 tons at panel centre* 2 tons at panel joint- Acoustic reduction: 32 dB3.6 Environmental CompliancePanels comply with the Montreal Protocol and contain no ozone-depleting substances.3.7 Fire RatingPanels comply with DIN 4102 B2 fire rating.3.8 Energy PerformanceThermal insulation values meet applicable building energy performance standards.3.9 Thermal Resistance of Polyurethane FoamThermal conductivity: k = 0.022 W/mKThickness | Thermal Resistance40 mm | 1.82 m²K/W3.10 Cappings and Skirting·Trims manufactured from 0.5 mm pre-painted galvanised steel·7 mm × 45 mm white PVC skirting secured to wall panels4.Roof and Ceiling4.1 Light Steel Frame Roof- Roof pitch: 11°- Eave overhang: 300 mm- Gable overhang: 0 mm- Roof covering: Z275, 0.5 mm pre-painted galvanised roof sheeting- Installation: single overlapped roof sheets4.2 Ceilings- 6 mm nailed PVC ceiling boards- Minimum ceiling height: 2.4 m- Insulation: 100 mm Aerolite insulation5.Electrical InstallationElectrical installation in accordance with SANS 10142-1:2008 for 220 V supply.5.1 Distribution Boards- 1 × 20-way and/or 3 × 15-way surface mounted DIN distribution boards5.2 Light Fittings- Ceiling mounted 4 ft single or double open channel V-shape fluorescent fittings- Bathroom lighting: JD90 bowl fittings or equivalent- External lighting: IP44 circular 16 W 2D bulkhead fittings with porcelain KO5.3 Plug Sockets- Single or double South African 16 Amp plug sockets- Lear or equivalent- 4 × 4 single or double outlets5.4 Switches and Protection- 10 Amp switches – Lear or equivalent- 20 Amp isolators – Lear or equivalent- Circuit breakers – Onesto or equivalent- 10–63 Amp single pole breakers- 63 Amp earth leakage protection6. Plumbing and Sanitary Ware 6.1 Potable Water Supply- JG Speedfit polyethylene piping certified to SANS 15875- Pipe sizes: 15 mm and/or 22 mm- PEM twist-and-lock fittings or equivalent- Plumbing pressure testing: 10 bar6.2 Geysers- Franke / Kwikot combi slim electric geysers or equivalent- IPX4 certified- ISO 9001 and SABS SANS 151 approved- Capacities as specified on floor plans6.3 Toilets- Ceramic close-coupled cistern- SABS certification: SANS 821- 9-litre capacity- Afsan low-level pan or equivalent- B2 toilet seat and cover6.4 Basins- White porcelain Amber wash-hand basin with pedestal6.5 Taps- Cobra pillar taps- Compliant with SANS 226 Type 26.6 Waste water Pipes- 110 mm PVC – black water- 50 mm PVC – grey water7.Windows- Natural anodised aluminium frames (25 micron finish)- Top-hung windows fitted with 4 mm clear float glass- Toilets and ablutions fitted with obscure glass- Standard sizes:* 900 × 900 mm (obscure)* 600 × 600 mm (obscure)* Burglar proofing installed on all opening windows8. DoorsInternal and external doors:·40 mm thick insulated door panels cut from standard polyurethane wall panels- Standard size: 2032 mm × 813 mm- Door framed with 0.5 mm pre-painted galvanised capping- Natural anodised aluminium rebated door frames- Heavy duty aluminium hinges and rubber buffers- Pre-painted galvanised drip rails for outward opening doors- Five-lever Dorma locks with stainless steel striker plates- Chrome plated handles or equivalent9. Fittings 9.1 Mirrors- 3 mm silvered float glass mirrors- Copper backed- Exposed chromium plated corner brackets- Standard size: 300 × 300 mm9.2 Air Conditioners- Samsung split-type or window-wall air conditioners or equivalent- Sizes and types as specified on floor plans9.3 Extractor Fans- Expelair GX6 wall mounted extractor fans- Suitable for 220–240 V (50 Hz) single-phase installation</t>
  </si>
  <si>
    <t>Supply of prefabricated unit</t>
  </si>
  <si>
    <t>66. A</t>
  </si>
  <si>
    <t>Supply cost of mobile ablution unit as per Architect's drawing no. 4627-ST3-ARC-2026.03.03 -101</t>
  </si>
  <si>
    <t>66. B</t>
  </si>
  <si>
    <t>Supply cost of mobile ablution unit as per Architect's drawing no. 4627-st3-arc-2026.03.03</t>
  </si>
  <si>
    <t>68</t>
  </si>
  <si>
    <t>BILL NO 18</t>
  </si>
  <si>
    <t>PROVISIONAL SUMS</t>
  </si>
  <si>
    <t>NOTE:  The following provisional sums are for work to be carried out by selected sub-contractors in terms of Clause 21 of the Principal Building Agreement  NOTE:  Tenderers are referred to the definition of general attendance on nominated or selected sub-contracts given in Clause B7.3 of the preliminaries  NOTE:  All provisional and prime cost sums are NET i.e. there is no cash discount</t>
  </si>
  <si>
    <t>SIGNAGE</t>
  </si>
  <si>
    <t>68. A</t>
  </si>
  <si>
    <t>Allow the provisional sum of R15,000.00 (Fifteen Thousand Rand) NET for signage to be executed by a sub-contractor</t>
  </si>
  <si>
    <t>68. B</t>
  </si>
  <si>
    <t>68. C</t>
  </si>
  <si>
    <t>FACADE CLADDING</t>
  </si>
  <si>
    <t>68. D</t>
  </si>
  <si>
    <t>Allow the provisional sum of R90,000.00 (Ninety Thousand Rand) NET for facade cladding to be executed by a sub-contractor</t>
  </si>
  <si>
    <t>68. E</t>
  </si>
  <si>
    <t>68. F</t>
  </si>
  <si>
    <t>URINAL SENSORS</t>
  </si>
  <si>
    <t>68. G</t>
  </si>
  <si>
    <t>Allow the provisional sum of R8,000.00 (Eight Thousand Rand) NET for urinal sensors to be executed by a sub-contractor</t>
  </si>
  <si>
    <t>68. H</t>
  </si>
  <si>
    <t>68. I</t>
  </si>
  <si>
    <t>69</t>
  </si>
  <si>
    <t>LOUVRES</t>
  </si>
  <si>
    <t>69. A</t>
  </si>
  <si>
    <t>Allow the provisional sum of R20,000.00 (Twenty Thousand Rand) NET for louvres to be executed by a sub-contractor</t>
  </si>
  <si>
    <t>69. B</t>
  </si>
  <si>
    <t>69. C</t>
  </si>
  <si>
    <t>70</t>
  </si>
  <si>
    <t>WET SERVICES</t>
  </si>
  <si>
    <t>70. A</t>
  </si>
  <si>
    <t>Allow the budgetary amount off R20,000.00 (Twenty Thousand Rand) NET for wet services to be used as directed by the Architect and deducted in whole or in part if not required</t>
  </si>
  <si>
    <t>BUILDER'S WORK</t>
  </si>
  <si>
    <t>70. B</t>
  </si>
  <si>
    <t>Allow the budgetary amount off R20,000.00 (Twenty Thousand Rand) NET for builder's work to be used as directed by the Architect and deducted in whole or in part if not required</t>
  </si>
  <si>
    <t>SUNDRY ALTERATIONS</t>
  </si>
  <si>
    <t>70. C</t>
  </si>
  <si>
    <t>Allow the budgetary amount off R30,000.00 (Thirty Thousand Rand) NET for sundry alteration work to be used as directed by the Architect and deducted in whole or in part if not required</t>
  </si>
  <si>
    <t>72</t>
  </si>
  <si>
    <t>72.1</t>
  </si>
  <si>
    <t>PRELIMINARIES</t>
  </si>
  <si>
    <t>Page</t>
  </si>
  <si>
    <t>72.2</t>
  </si>
  <si>
    <t>72.3</t>
  </si>
  <si>
    <t>72.4</t>
  </si>
  <si>
    <t>72.5</t>
  </si>
  <si>
    <t>72.6</t>
  </si>
  <si>
    <t>72.7</t>
  </si>
  <si>
    <t>72.8</t>
  </si>
  <si>
    <t>CEILINGS AND PARTITIONING</t>
  </si>
  <si>
    <t>72.9</t>
  </si>
  <si>
    <t>FLOOR COVERINGS</t>
  </si>
  <si>
    <t>72.10</t>
  </si>
  <si>
    <t>72.11</t>
  </si>
  <si>
    <t>72.12</t>
  </si>
  <si>
    <t>72.13</t>
  </si>
  <si>
    <t>72.14</t>
  </si>
  <si>
    <t>72.15</t>
  </si>
  <si>
    <t>72.16</t>
  </si>
  <si>
    <t>72.17</t>
  </si>
  <si>
    <t>PREFABRICATED UNITS</t>
  </si>
  <si>
    <t>72.18</t>
  </si>
  <si>
    <t>PROVISIONAL AMOUNTS</t>
  </si>
  <si>
    <t>ST</t>
  </si>
  <si>
    <t>Sub Total</t>
  </si>
  <si>
    <t>Contingencies</t>
  </si>
  <si>
    <t>George Airport Ablutions</t>
  </si>
  <si>
    <t>ELECTRICAL INSTALLATION (GENERAL ITEMS)</t>
  </si>
  <si>
    <t>(Note : These prices shall be firm and not subject to price adjustment)</t>
  </si>
  <si>
    <t xml:space="preserve">Remeasured  </t>
  </si>
  <si>
    <t xml:space="preserve">Difference </t>
  </si>
  <si>
    <t>VO amounts</t>
  </si>
  <si>
    <t>Cumulative</t>
  </si>
  <si>
    <t>Claim 1</t>
  </si>
  <si>
    <t>Claim 2</t>
  </si>
  <si>
    <t>Claim 3</t>
  </si>
  <si>
    <t>Claim 4</t>
  </si>
  <si>
    <t>Claim 5</t>
  </si>
  <si>
    <t>Claim 6</t>
  </si>
  <si>
    <t xml:space="preserve">Claim 7 </t>
  </si>
  <si>
    <t>Final</t>
  </si>
  <si>
    <t>Claim 9</t>
  </si>
  <si>
    <t>Claim 10</t>
  </si>
  <si>
    <t>Claim 11</t>
  </si>
  <si>
    <t>Claim 12</t>
  </si>
  <si>
    <t>Description</t>
  </si>
  <si>
    <t>Unit</t>
  </si>
  <si>
    <t>QTY</t>
  </si>
  <si>
    <t>Supply Rate</t>
  </si>
  <si>
    <t>Install Rate</t>
  </si>
  <si>
    <t>Amount</t>
  </si>
  <si>
    <t>Supply</t>
  </si>
  <si>
    <t>Install</t>
  </si>
  <si>
    <t>%</t>
  </si>
  <si>
    <t xml:space="preserve"> Supply </t>
  </si>
  <si>
    <t xml:space="preserve"> Install </t>
  </si>
  <si>
    <t>SITE ESTABLISHMENT</t>
  </si>
  <si>
    <t>1.1</t>
  </si>
  <si>
    <t>Camp and fencing</t>
  </si>
  <si>
    <t>sum</t>
  </si>
  <si>
    <t>1.2</t>
  </si>
  <si>
    <t xml:space="preserve">Office   </t>
  </si>
  <si>
    <t>1.3</t>
  </si>
  <si>
    <t>Office Equipment</t>
  </si>
  <si>
    <t>1.4</t>
  </si>
  <si>
    <t>Store</t>
  </si>
  <si>
    <t>1.5</t>
  </si>
  <si>
    <t>Workshop</t>
  </si>
  <si>
    <t>1.6</t>
  </si>
  <si>
    <t>Other</t>
  </si>
  <si>
    <t>ADMINISTRATIVE</t>
  </si>
  <si>
    <t>2.1</t>
  </si>
  <si>
    <t>Site personnel</t>
  </si>
  <si>
    <t>2.2</t>
  </si>
  <si>
    <t>Supervisory staff</t>
  </si>
  <si>
    <t>2.3</t>
  </si>
  <si>
    <t>Guards</t>
  </si>
  <si>
    <t>2.4</t>
  </si>
  <si>
    <t>Transport</t>
  </si>
  <si>
    <t>2.5</t>
  </si>
  <si>
    <t>Ablution Facilities</t>
  </si>
  <si>
    <t>2.6</t>
  </si>
  <si>
    <t>Insurance</t>
  </si>
  <si>
    <t>2.7</t>
  </si>
  <si>
    <t>Cost of Guarantee</t>
  </si>
  <si>
    <t>2.8</t>
  </si>
  <si>
    <t>Running costs e.g. telephone, electricity, cleaning, services, printing, stationery, etc.</t>
  </si>
  <si>
    <t>2.9</t>
  </si>
  <si>
    <t>Occupational Health and Safety File</t>
  </si>
  <si>
    <t>2.10</t>
  </si>
  <si>
    <t>Allowance for liaison with main contractor</t>
  </si>
  <si>
    <t>GENERAL COSTS</t>
  </si>
  <si>
    <t>3.1</t>
  </si>
  <si>
    <t>Allow an amount if required for expenses incurred to tender</t>
  </si>
  <si>
    <t xml:space="preserve">sum </t>
  </si>
  <si>
    <t>3.2</t>
  </si>
  <si>
    <t>Loading and off loading of material and equipment</t>
  </si>
  <si>
    <t>3.3</t>
  </si>
  <si>
    <t>Setting out of Works.</t>
  </si>
  <si>
    <t>3.4</t>
  </si>
  <si>
    <t>Cleaning of site upon completion of Contract.</t>
  </si>
  <si>
    <t>3.5</t>
  </si>
  <si>
    <t>Critical Path/Schedule.</t>
  </si>
  <si>
    <t>3.6</t>
  </si>
  <si>
    <t>Marking up "As Built" drawings</t>
  </si>
  <si>
    <t>3.7</t>
  </si>
  <si>
    <t>Test and commissioning of complete Works.</t>
  </si>
  <si>
    <t>3.8</t>
  </si>
  <si>
    <t>Inspection and handing over.</t>
  </si>
  <si>
    <t>3.9</t>
  </si>
  <si>
    <t>Certificates of Compliance for complete installation</t>
  </si>
  <si>
    <t>3.10</t>
  </si>
  <si>
    <t>3x Operation and Maintenance manuals including soft copy on USB</t>
  </si>
  <si>
    <t>3.11</t>
  </si>
  <si>
    <t>Allowance for working after hours and weekends</t>
  </si>
  <si>
    <t>3.12</t>
  </si>
  <si>
    <t>Other ...........</t>
  </si>
  <si>
    <t>3.13</t>
  </si>
  <si>
    <t>...........</t>
  </si>
  <si>
    <t>Total Bill No. 1 Carried forward to summary page</t>
  </si>
  <si>
    <t>LV RETICULATION AND DISTRIBUTION</t>
  </si>
  <si>
    <t>LV CABLES</t>
  </si>
  <si>
    <t>Supply and installation of the following XLPE insulated, PVC Bedded, Galvanised Steel Wire armour with earth continuity conductors in the Armour, PVC Sheath copper cables to SABS 0150, installed vertically or horizontally in cable ladder/cable tray/trunking etc. (Cable lengths to be confirmed on site by means of measurement prior to placing of order.)</t>
  </si>
  <si>
    <t xml:space="preserve">95mm², 4-core, XLPE/SWA/ECC, aluminium cables </t>
  </si>
  <si>
    <t>1,2</t>
  </si>
  <si>
    <t xml:space="preserve">4mm², 3-core, XLPE/SWA, copper cables </t>
  </si>
  <si>
    <t>1,3</t>
  </si>
  <si>
    <t xml:space="preserve">2.5mm², 3-core, XLPE/SWA, copper cables </t>
  </si>
  <si>
    <t>1,4</t>
  </si>
  <si>
    <t>2.5mm², x 3-core Fire rated cable - PH120</t>
  </si>
  <si>
    <t>Supply and installation of the following LV terminations as specified including connection of conductors, cable lugs, captive glands, shrouds, etc. for the following cable sizes</t>
  </si>
  <si>
    <t>1,5</t>
  </si>
  <si>
    <t>95mm², 4-core Al &amp; ECC</t>
  </si>
  <si>
    <t>ea.</t>
  </si>
  <si>
    <t>1,6</t>
  </si>
  <si>
    <t xml:space="preserve">4mm², 3-core </t>
  </si>
  <si>
    <t>1,7</t>
  </si>
  <si>
    <t xml:space="preserve">2.5mm², 3-core </t>
  </si>
  <si>
    <t>DISTRIBUTION BOARDS &amp; SWITCH GEAR</t>
  </si>
  <si>
    <t>Provisional Sums for the supply, installation and/or modification of the following distribution boards as specified and on schematic diagrams and connection of all circuits and cables.</t>
  </si>
  <si>
    <t>3,1</t>
  </si>
  <si>
    <t>Supply and install 40A 230V 9 way DB</t>
  </si>
  <si>
    <t>Supply, test, commission and provide a COC for circuit breakers of the following sizes:</t>
  </si>
  <si>
    <t>3,2</t>
  </si>
  <si>
    <t>Supply and Install a 180A, 400V, 15kA circuit breaker</t>
  </si>
  <si>
    <t>3,3</t>
  </si>
  <si>
    <t xml:space="preserve">Supply and install a 20A, 400V, 15kA RCCB </t>
  </si>
  <si>
    <t>3,4</t>
  </si>
  <si>
    <t xml:space="preserve">Supply and install a 20A, 230V, 15kA RCCB </t>
  </si>
  <si>
    <t>3,5</t>
  </si>
  <si>
    <t>Supply and Install a 60A, 400V, 15kA circuit breaker</t>
  </si>
  <si>
    <t>3,6</t>
  </si>
  <si>
    <t>Supply and Install a 32A, 400V, 15kA circuit breaker</t>
  </si>
  <si>
    <t>3,7</t>
  </si>
  <si>
    <t>Supply and Install a 60A, 230V, 5kA circuit breaker</t>
  </si>
  <si>
    <t>Supply and Install a 30A, 230V, 5kA circuit breaker</t>
  </si>
  <si>
    <t>3,8</t>
  </si>
  <si>
    <t>Supply and Install a 20A, 230V, 5kA circuit breaker</t>
  </si>
  <si>
    <t>3,9</t>
  </si>
  <si>
    <t>Supply and Install a 10A, 230V, 5kA circuit breaker</t>
  </si>
  <si>
    <t>Supply &amp; install  100A 1 phase kWh din rail digital meters</t>
  </si>
  <si>
    <t>WIRING CHANNEL</t>
  </si>
  <si>
    <t xml:space="preserve">Supply &amp; installation of galvanised wireways complete with covers and all accessories to the engineer's specification, as required. Complete with purlin clips and maximum 1.6m threaded rod mounted at 4m inside interstitial space </t>
  </si>
  <si>
    <t xml:space="preserve">Supply &amp; installation of galvanised wireways complete with covers and all accessories to the engineer's specification, as required. </t>
  </si>
  <si>
    <t>6,1</t>
  </si>
  <si>
    <t xml:space="preserve">Heavy Duty Cable Ladder - 150mm x 50mm </t>
  </si>
  <si>
    <t>6,2</t>
  </si>
  <si>
    <t>T-piece 3 way- 200mm</t>
  </si>
  <si>
    <t>6,3</t>
  </si>
  <si>
    <t>Bend - 200mm</t>
  </si>
  <si>
    <t>6,4</t>
  </si>
  <si>
    <t>Elbow - 200mm</t>
  </si>
  <si>
    <t>6,5</t>
  </si>
  <si>
    <t>4 way intersection- 200mm</t>
  </si>
  <si>
    <t>6,6</t>
  </si>
  <si>
    <t>150mm Reducer</t>
  </si>
  <si>
    <t>6,7</t>
  </si>
  <si>
    <t>Hangers</t>
  </si>
  <si>
    <t>6,8</t>
  </si>
  <si>
    <t>P 9000 galvanised channel</t>
  </si>
  <si>
    <t>6,9</t>
  </si>
  <si>
    <t>Bend</t>
  </si>
  <si>
    <t>6,10</t>
  </si>
  <si>
    <t xml:space="preserve">Elbow </t>
  </si>
  <si>
    <t>6,11</t>
  </si>
  <si>
    <t>T-piece 3 way</t>
  </si>
  <si>
    <t>6,12</t>
  </si>
  <si>
    <t>4 Way intersection</t>
  </si>
  <si>
    <t>6,13</t>
  </si>
  <si>
    <t>Total for Bill No. 2 Carried forward to summary page</t>
  </si>
  <si>
    <t xml:space="preserve">ELECTRICAL SMALL POWER INSTALLATION </t>
  </si>
  <si>
    <t>CONDUIT</t>
  </si>
  <si>
    <t>Conduit, installed, chased in walls or built into concrete or surface mounted or in ceiling voids or in open roof spaces in the following sizes</t>
  </si>
  <si>
    <t>20 mm diameter PVC conduit - Power</t>
  </si>
  <si>
    <t>20 mm diameter PVC conduit - Lighting</t>
  </si>
  <si>
    <t>20mm Bosal Conduit - Lighting</t>
  </si>
  <si>
    <t>20mm Bosal Conduit - Power</t>
  </si>
  <si>
    <t>20mm PVC Sprague</t>
  </si>
  <si>
    <t>DRAW BOXES</t>
  </si>
  <si>
    <t>PVC draw and outlet boxes installed surface , or chased into brick walls  or built into concrete or installed in cleanroom panelling complete with cover plates as specified, in the following sizes</t>
  </si>
  <si>
    <t>100mm x 50mm X 50mm deep</t>
  </si>
  <si>
    <t>100mm x 100mm x 50mm deep</t>
  </si>
  <si>
    <t>PVC 100mm x 100mm x 50mm deep with blank cover plate</t>
  </si>
  <si>
    <t>PVC 100mm x 100mm x 50mm surface mounted outlets box</t>
  </si>
  <si>
    <t>305mm x 305mm x 70mm junction box with lid mounted on galvanized bracket</t>
  </si>
  <si>
    <t xml:space="preserve">200mm-H X 400mm-L X50mm-W galvanized bracket mounted on iso panel. </t>
  </si>
  <si>
    <t xml:space="preserve">Universal galvanized round box </t>
  </si>
  <si>
    <t xml:space="preserve">Universal PVC round box </t>
  </si>
  <si>
    <t>Universal galvanized round box with cover and cord grip gland</t>
  </si>
  <si>
    <t>SWITCHING</t>
  </si>
  <si>
    <t>Supply and install light switches, flush or surface mounted in draw boxes complete  with cover plates which fits into standard outlet boxes. Schneider Clipsal S2000 range or similar approved</t>
  </si>
  <si>
    <t xml:space="preserve">230V AC, 10A, surface mounted NC contactor mounted in a junction box with 2x cable glands </t>
  </si>
  <si>
    <t>Occupancy sensor recessed mounted infrared with 7m range - S1 (Eagle Lighting)</t>
  </si>
  <si>
    <t>SOCKET OUTLETS</t>
  </si>
  <si>
    <t xml:space="preserve">16A, 3-pin switched socket outlets surface/flush mounted  in draw boxes/Wonda boxes/ power skirting/in cleanroom panelling or Floor Boxes complete with cover plates. Similar or approved to Crabtree Diamond range. </t>
  </si>
  <si>
    <t>4,1</t>
  </si>
  <si>
    <t>Single SSO - Standard and Slimline combination (SANS 164-1 &amp; SANS 164-2)</t>
  </si>
  <si>
    <t>4,2</t>
  </si>
  <si>
    <t>Double dedicated SSO  - Red</t>
  </si>
  <si>
    <t>4,3</t>
  </si>
  <si>
    <t>32A, IP 65 3-pin industrial socket outlet complete with coupler</t>
  </si>
  <si>
    <t>4,4</t>
  </si>
  <si>
    <t>32A, IP 65 5-pin industrial socket outlet complete with coupler</t>
  </si>
  <si>
    <t>4,5</t>
  </si>
  <si>
    <t>5A Unswitched socket outlet</t>
  </si>
  <si>
    <t>ISOLATORS</t>
  </si>
  <si>
    <t xml:space="preserve">Supply and installation of surface/flush/in ceiling mounted isolators in 100mmx100mm x 50mm draw boxes/Wonda Boxes complete with cover plate </t>
  </si>
  <si>
    <t>5.5</t>
  </si>
  <si>
    <t xml:space="preserve">20A, 2-pole, surface mounted isolator </t>
  </si>
  <si>
    <t>5.7</t>
  </si>
  <si>
    <t>20A, 3-pole,Lockable rotary surface mounted isolator</t>
  </si>
  <si>
    <t>5.9</t>
  </si>
  <si>
    <t>20A, 3-pole,Lockable rotary surface mounted isolator (IP65)</t>
  </si>
  <si>
    <t>CONDUCTORS FOR SMALL POWER</t>
  </si>
  <si>
    <t>Supply and installation of the following conductors for small power installed in conduits, ceiling voids or surface mounted.</t>
  </si>
  <si>
    <r>
      <t>4mm</t>
    </r>
    <r>
      <rPr>
        <sz val="10"/>
        <rFont val="Calibri"/>
        <family val="2"/>
      </rPr>
      <t>² surfix</t>
    </r>
  </si>
  <si>
    <r>
      <t>4mm</t>
    </r>
    <r>
      <rPr>
        <sz val="10"/>
        <rFont val="Calibri"/>
        <family val="2"/>
      </rPr>
      <t>² single core house wire</t>
    </r>
  </si>
  <si>
    <r>
      <t>2.5mm</t>
    </r>
    <r>
      <rPr>
        <sz val="10"/>
        <rFont val="Calibri"/>
        <family val="2"/>
      </rPr>
      <t>² single core house wire</t>
    </r>
  </si>
  <si>
    <t>CONDUCTORS FOR LIGHTING</t>
  </si>
  <si>
    <t>7.1</t>
  </si>
  <si>
    <r>
      <t>2.5mm</t>
    </r>
    <r>
      <rPr>
        <sz val="10"/>
        <rFont val="Calibri"/>
        <family val="2"/>
      </rPr>
      <t>² surfix</t>
    </r>
  </si>
  <si>
    <t>7.3</t>
  </si>
  <si>
    <t>LIGHT FITTINGS</t>
  </si>
  <si>
    <t xml:space="preserve">Remove, reinstall and connect all light fittings complete with lamps, gear, etc. </t>
  </si>
  <si>
    <t>8,28</t>
  </si>
  <si>
    <t>Type D1 - 6W LED surface mounted donwlighter with GU10 batter back up lamp Eagle Lighting (D/LIGHT SURF RND 7W GU10 IP54 BLK LGW9013/04)</t>
  </si>
  <si>
    <t>8,29</t>
  </si>
  <si>
    <t xml:space="preserve">2300W Stainlesssteel hand dryers </t>
  </si>
  <si>
    <t>Total for Bill 3 carried forward to summary page</t>
  </si>
  <si>
    <t>ELECTRONIC WIREWAYS</t>
  </si>
  <si>
    <t>Conduit, installed chased in walls and in open roof spaces in the following sizes, saddled every 500mm</t>
  </si>
  <si>
    <t>20mm - PVC</t>
  </si>
  <si>
    <t>32mm - PVC</t>
  </si>
  <si>
    <t>32mm - Bosal</t>
  </si>
  <si>
    <t>OUTLET BOXES</t>
  </si>
  <si>
    <t>PVC draw and outlet boxes installed on the surface, cast into concrete, build into brick walls etc. in the following sizes</t>
  </si>
  <si>
    <t>100mm x 100mm 50mm deep, with blank cover plate</t>
  </si>
  <si>
    <t>100mm x 50mm x 50mm deep, with blank cover plate</t>
  </si>
  <si>
    <t>200mm x 200mm x 70mm junction box with lid mounted on Iso panel and silicon seal around edge</t>
  </si>
  <si>
    <t xml:space="preserve">Universal Round Box </t>
  </si>
  <si>
    <t>CHANNEL/LADDER/TRAY</t>
  </si>
  <si>
    <t xml:space="preserve">Supply &amp; install galvanised wireways complete with all accessories, to engineer's specification, fixed at intervals not exceeding 1.5m.  </t>
  </si>
  <si>
    <t xml:space="preserve">Medium duty wire mesh - 150mm X 70mm </t>
  </si>
  <si>
    <t>Bend - 150mm</t>
  </si>
  <si>
    <t>Elbow - 150mm</t>
  </si>
  <si>
    <t>T-piece - 150mm</t>
  </si>
  <si>
    <t>4 way intersection- 150mm</t>
  </si>
  <si>
    <t>Total for Bill 4 carried forward to summary page</t>
  </si>
  <si>
    <t>CIVIL WORKS</t>
  </si>
  <si>
    <t>TRENCHING</t>
  </si>
  <si>
    <t xml:space="preserve">Supply all labour &amp; materials for the excavation, backfill with clean low thermal resistivity fill (&lt; 0.8Km/ W  at 5% moisture) and re-instatement of trenches at 750mm deep and 400mm wide. Trenches to be clear of any debris such as rocks to prevent damage to sleeves &amp; cables when compacted. </t>
  </si>
  <si>
    <t>Earth or pickable soil - compacted platform</t>
  </si>
  <si>
    <t xml:space="preserve">m </t>
  </si>
  <si>
    <t>Soft rock</t>
  </si>
  <si>
    <t>Hard rock (use of pneumatic tools)</t>
  </si>
  <si>
    <t>Supply and install 300mm wide orange danger tape</t>
  </si>
  <si>
    <t>Re-instate excavated material in trench, compact and make good existing vegetation or any other material affected to original level and state</t>
  </si>
  <si>
    <t>Cordon off trenches, erect barriers and put up danger tape for all LV excavations</t>
  </si>
  <si>
    <t>SLEEVES</t>
  </si>
  <si>
    <t>Supply and Installation of sleeves installed underground/surface</t>
  </si>
  <si>
    <t>Ø160mm sleeve</t>
  </si>
  <si>
    <t>Ø160mm slow bend</t>
  </si>
  <si>
    <t>Ø110mm sleeve</t>
  </si>
  <si>
    <t>Ø110mm slow bend</t>
  </si>
  <si>
    <t>Ø75mm sleeve</t>
  </si>
  <si>
    <t>Ø75mm slow bend</t>
  </si>
  <si>
    <t>Manhole</t>
  </si>
  <si>
    <t>Supply and Installation of brick built manhole, complete with lid</t>
  </si>
  <si>
    <t>1mx1m Heavy Duty Electrical manhole</t>
  </si>
  <si>
    <t>600x600 Electronic manhole/draw pit</t>
  </si>
  <si>
    <t>Cable Ducts</t>
  </si>
  <si>
    <t>Supply and Installation of brick built cable duct, complete with heavy dust accessible covers</t>
  </si>
  <si>
    <t xml:space="preserve">700mmx650mmm Heavy Duty Electrical Duct </t>
  </si>
  <si>
    <t>700mm-W x 650mm-D x 250mm-L heavy-duty concrete duct covers</t>
  </si>
  <si>
    <t>700mm-W x 650mm-D x 1000mm-L hot dipped galvanized medium-duty steel duct covers</t>
  </si>
  <si>
    <t>Total for A - bill 5 carried forward to summary page</t>
  </si>
  <si>
    <t>Bill No</t>
  </si>
  <si>
    <t>TOTAL TENDER PRICE FOR ELECTRICAL INSTALLTION, EXCLUDING VAT</t>
  </si>
  <si>
    <t>SUMMARY</t>
  </si>
  <si>
    <t>Builders work Bills of Quantities</t>
  </si>
  <si>
    <t>Builders Work</t>
  </si>
  <si>
    <t xml:space="preserve">Electrical Works </t>
  </si>
  <si>
    <t xml:space="preserve"> </t>
  </si>
  <si>
    <t>Disclaimer</t>
  </si>
  <si>
    <t>By using this Excel file, the tenderer acknowledges and accepts this disclaimer.</t>
  </si>
  <si>
    <t xml:space="preserve">This Excel version of the Bills of Quantities is provided for convenience and to assist tenderers with pricing. </t>
  </si>
  <si>
    <t>The official and binding document remains the hard copy tender document of the Bills of Quantities.</t>
  </si>
  <si>
    <t xml:space="preserve">While care has been taken in the preparation of this Excel file, it is the responsibility of each tenderer to verify </t>
  </si>
  <si>
    <t xml:space="preserve">all quantities, descriptions, and items against the official PDF/hard copy document. Any discrepancies between </t>
  </si>
  <si>
    <t xml:space="preserve">the Excel and PDF/hard copy versions shall not be grounds for claims or adjustments, and no liability will be </t>
  </si>
  <si>
    <t>accepted for any errors, omissions, or inconsistencies in this Excel document.</t>
  </si>
  <si>
    <t>Final Summary</t>
  </si>
  <si>
    <t>Value Added Tax</t>
  </si>
  <si>
    <t>Total Carried to Form of Tender</t>
  </si>
  <si>
    <t xml:space="preserve">11. The units of measurement described in the Provisional Bills of Quantities are metric units. Abbreviations which may be used in these Bills of Quantities are as follows:  mm	=	Millimetre		h	=	Hour m	=	Metre		kg	=	Kilogram km	=	Kilometre		t	=	Ton (1000 kg) km-pass   =	Kilometre-pass		No.	=	Number m²	=	Square metre		sum	=	Lump sum m².pass   =	Square metre-pass		MN	=	Meganewton ha	=	Hectare		MN.m	=	Meganewton-metre m³	=	Cubic metre		PC sum	=	Prime cost sum m3.km	=	Cubic metre-kilometre		Prov sum=	Provisional sum l	=	Litre		%	=	Percent kl	=	Kilolitre		kW	=	Kilowatt MPa	=	Megapascal		day	=	Working day kPa	=	Kilopascal	</t>
  </si>
  <si>
    <t>Architectural design and supervision</t>
  </si>
  <si>
    <t>Provide for the appointment of a suitably qualified architectural professional, registered with the South African Council for the Architectural Profession (SACAP), to undertake all architectural professional services required for the works from SACAP Work Stage 4 through to Work Stage 6. The scope shall include, but not be limited to: Stage 4 – Documentation and Procurement: Preparation and completion of all architectural drawings, schedules, specifications and other documentation required for statutory approval, procurement and construction, including submission to the relevant local authority, liaison with statutory authorities, responding to comments, amendments and resubmissions as reasonably required to obtain approval; Coordination of the architectural design and documentation with the Principal Agent, other consultants, specialists, subcontractors and suppliers as required; Stage 5 – Construction: Provision of architectural services during construction, including attendance at meetings where reasonably required, site inspections, clarification of architectural information, review of relevant shop drawings and coordination of design-related matters; and Stage 6 – Close-Out: Attendance to final inspections, preparation of snagging information relevant to the architectural works, updating and/or preparation of record drawings where required, and provision of architectural documentation necessary for completion and close-out of the Works. The tendered amount shall include all professional fees, travelling, meetings, printing, documentation, coordination, revisions, submissions and resubmissions necessary to complete the above services.</t>
  </si>
  <si>
    <t>Registered Architect – SACAP Work Stages 4 to 6</t>
  </si>
  <si>
    <t xml:space="preserve">Council / statutory submission fees </t>
  </si>
  <si>
    <t xml:space="preserve">Allow for payment of all applicable local authority, municipal and statutory plan scrutiny, building plan submission and approval fees associated with the architectural design and submissions.  Council / statutory submission and approval fees </t>
  </si>
  <si>
    <t>m2</t>
  </si>
  <si>
    <t>m3</t>
  </si>
  <si>
    <t>SUB-TOTAL</t>
  </si>
  <si>
    <t>73.1</t>
  </si>
  <si>
    <t>Bills of Quantities</t>
  </si>
  <si>
    <t>73</t>
  </si>
  <si>
    <t>Electrical Works as per Annexure A</t>
  </si>
  <si>
    <t>Carried to form of tender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</si>
</sst>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R&quot;* #,##0.00_-;\-&quot;R&quot;* #,##0.00_-;_-&quot;R&quot;* &quot;-&quot;??_-;_-@_-"/>
    <numFmt numFmtId="43" formatCode="_-* #,##0.00_-;\-* #,##0.00_-;_-* &quot;-&quot;??_-;_-@_-"/>
    <numFmt numFmtId="164" formatCode="#0"/>
    <numFmt numFmtId="165" formatCode="#0.0"/>
    <numFmt numFmtId="166" formatCode="#0.00"/>
    <numFmt numFmtId="167" formatCode="_ * #,##0.00_ ;_ * \-#,##0.00_ ;_ * &quot;-&quot;??_ ;_ @_ "/>
    <numFmt numFmtId="168" formatCode="_ &quot;R&quot;\ * #,##0.00_ ;_ &quot;R&quot;\ * \-#,##0.00_ ;_ &quot;R&quot;\ * &quot;-&quot;??_ ;_ @_ "/>
    <numFmt numFmtId="169" formatCode="0.0%"/>
    <numFmt numFmtId="170" formatCode="_(* #,##0.00_);_(* \(#,##0.00\);_(* &quot;-&quot;??_);_(@_)"/>
    <numFmt numFmtId="171" formatCode="_(* #,##0.0_);_(* \(#,##0.0\);_(* &quot;-&quot;??_);_(@_)"/>
    <numFmt numFmtId="172" formatCode="_(* #,##0_);_(* \(#,##0\);_(* &quot;-&quot;??_);_(@_)"/>
    <numFmt numFmtId="173" formatCode="0.0"/>
    <numFmt numFmtId="174" formatCode="_(&quot;$&quot;* #,##0.00_);_(&quot;$&quot;* \(#,##0.00\);_(&quot;$&quot;* &quot;-&quot;??_);_(@_)"/>
  </numFmts>
  <fonts count="31" x14ac:knownFonts="1">
    <font>
      <sz val="11"/>
      <name val="Calibri"/>
    </font>
    <font>
      <sz val="11"/>
      <color theme="1"/>
      <name val="Aptos Narrow"/>
      <family val="2"/>
      <scheme val="minor"/>
    </font>
    <font>
      <b/>
      <sz val="11"/>
      <name val="Calibri"/>
      <family val="2"/>
    </font>
    <font>
      <sz val="11"/>
      <name val="Calibri"/>
      <family val="2"/>
    </font>
    <font>
      <b/>
      <u/>
      <sz val="11"/>
      <name val="Calibri"/>
      <family val="2"/>
    </font>
    <font>
      <sz val="11"/>
      <name val="Calibri"/>
      <family val="2"/>
    </font>
    <font>
      <sz val="10"/>
      <name val="Arial"/>
      <family val="2"/>
    </font>
    <font>
      <b/>
      <u/>
      <sz val="10"/>
      <name val="Aptos Narrow"/>
      <family val="2"/>
      <scheme val="minor"/>
    </font>
    <font>
      <sz val="10"/>
      <name val="Aptos Narrow"/>
      <family val="2"/>
      <scheme val="minor"/>
    </font>
    <font>
      <sz val="10"/>
      <name val="Arial"/>
      <family val="2"/>
    </font>
    <font>
      <b/>
      <sz val="10"/>
      <name val="Aptos Narrow"/>
      <family val="2"/>
      <scheme val="minor"/>
    </font>
    <font>
      <sz val="14"/>
      <name val="Aptos Narrow"/>
      <family val="2"/>
      <scheme val="minor"/>
    </font>
    <font>
      <sz val="14"/>
      <name val="Arial"/>
      <family val="2"/>
    </font>
    <font>
      <b/>
      <u/>
      <sz val="10"/>
      <color rgb="FF000000"/>
      <name val="Aptos Narrow"/>
      <family val="2"/>
      <scheme val="minor"/>
    </font>
    <font>
      <b/>
      <u/>
      <sz val="11"/>
      <color rgb="FF000000"/>
      <name val="Aptos Narrow"/>
      <family val="2"/>
      <scheme val="minor"/>
    </font>
    <font>
      <sz val="10"/>
      <color rgb="FF000000"/>
      <name val="Aptos Narrow"/>
      <family val="2"/>
      <scheme val="minor"/>
    </font>
    <font>
      <sz val="10"/>
      <color indexed="8"/>
      <name val="Aptos Narrow"/>
      <family val="2"/>
      <scheme val="minor"/>
    </font>
    <font>
      <sz val="10"/>
      <name val="Calibri"/>
      <family val="2"/>
    </font>
    <font>
      <b/>
      <sz val="11"/>
      <name val="Aptos Narrow"/>
      <family val="2"/>
      <scheme val="minor"/>
    </font>
    <font>
      <b/>
      <sz val="11"/>
      <color rgb="FF000000"/>
      <name val="Aptos Narrow"/>
      <family val="2"/>
      <scheme val="minor"/>
    </font>
    <font>
      <sz val="11"/>
      <color rgb="FF000000"/>
      <name val="Aptos Narrow"/>
      <family val="2"/>
      <scheme val="minor"/>
    </font>
    <font>
      <sz val="11"/>
      <name val="Aptos Narrow"/>
      <family val="2"/>
      <scheme val="minor"/>
    </font>
    <font>
      <b/>
      <sz val="10"/>
      <color indexed="8"/>
      <name val="Aptos Narrow"/>
      <family val="2"/>
      <scheme val="minor"/>
    </font>
    <font>
      <b/>
      <sz val="14"/>
      <name val="Aptos Narrow"/>
      <family val="2"/>
      <scheme val="minor"/>
    </font>
    <font>
      <b/>
      <sz val="14"/>
      <name val="Arial"/>
      <family val="2"/>
    </font>
    <font>
      <b/>
      <u/>
      <sz val="11"/>
      <name val="Aptos Narrow"/>
      <family val="2"/>
      <scheme val="minor"/>
    </font>
    <font>
      <sz val="12"/>
      <name val="Aptos Narrow"/>
      <family val="2"/>
      <scheme val="minor"/>
    </font>
    <font>
      <b/>
      <sz val="10"/>
      <color theme="1"/>
      <name val="Aptos Narrow"/>
      <family val="2"/>
      <scheme val="minor"/>
    </font>
    <font>
      <sz val="11"/>
      <name val="Aptos"/>
      <family val="2"/>
    </font>
    <font>
      <i/>
      <sz val="11"/>
      <name val="Aptos"/>
      <family val="2"/>
    </font>
    <font>
      <u/>
      <sz val="11"/>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rgb="FFFFFFFF"/>
        <bgColor rgb="FFFFFFCC"/>
      </patternFill>
    </fill>
    <fill>
      <patternFill patternType="solid">
        <fgColor theme="1" tint="0.499984740745262"/>
        <bgColor indexed="64"/>
      </patternFill>
    </fill>
    <fill>
      <patternFill patternType="solid">
        <fgColor theme="0" tint="-0.499984740745262"/>
        <bgColor indexed="64"/>
      </patternFill>
    </fill>
    <fill>
      <patternFill patternType="solid">
        <fgColor theme="0"/>
        <bgColor indexed="64"/>
      </patternFill>
    </fill>
  </fills>
  <borders count="99">
    <border>
      <left/>
      <right/>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hair">
        <color indexed="64"/>
      </top>
      <bottom style="hair">
        <color indexed="64"/>
      </bottom>
      <diagonal/>
    </border>
    <border>
      <left/>
      <right style="thin">
        <color indexed="8"/>
      </right>
      <top style="hair">
        <color indexed="8"/>
      </top>
      <bottom/>
      <diagonal/>
    </border>
    <border>
      <left/>
      <right style="thin">
        <color indexed="64"/>
      </right>
      <top style="hair">
        <color indexed="64"/>
      </top>
      <bottom/>
      <diagonal/>
    </border>
    <border>
      <left style="thin">
        <color indexed="64"/>
      </left>
      <right style="thin">
        <color indexed="8"/>
      </right>
      <top style="hair">
        <color indexed="8"/>
      </top>
      <bottom style="hair">
        <color indexed="8"/>
      </bottom>
      <diagonal/>
    </border>
    <border>
      <left style="thin">
        <color indexed="64"/>
      </left>
      <right/>
      <top style="hair">
        <color indexed="8"/>
      </top>
      <bottom style="hair">
        <color indexed="8"/>
      </bottom>
      <diagonal/>
    </border>
    <border>
      <left style="thin">
        <color indexed="64"/>
      </left>
      <right style="thin">
        <color indexed="64"/>
      </right>
      <top style="hair">
        <color indexed="8"/>
      </top>
      <bottom style="hair">
        <color indexed="8"/>
      </bottom>
      <diagonal/>
    </border>
    <border>
      <left/>
      <right style="thin">
        <color indexed="8"/>
      </right>
      <top style="hair">
        <color indexed="8"/>
      </top>
      <bottom style="hair">
        <color indexed="8"/>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8"/>
      </right>
      <top/>
      <bottom style="hair">
        <color indexed="8"/>
      </bottom>
      <diagonal/>
    </border>
    <border>
      <left style="thin">
        <color indexed="64"/>
      </left>
      <right style="thin">
        <color indexed="64"/>
      </right>
      <top style="hair">
        <color indexed="8"/>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hair">
        <color indexed="64"/>
      </top>
      <bottom style="hair">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8"/>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8"/>
      </right>
      <top/>
      <bottom/>
      <diagonal/>
    </border>
    <border>
      <left style="thin">
        <color indexed="64"/>
      </left>
      <right/>
      <top/>
      <bottom/>
      <diagonal/>
    </border>
    <border>
      <left style="thin">
        <color indexed="64"/>
      </left>
      <right style="thin">
        <color indexed="8"/>
      </right>
      <top/>
      <bottom/>
      <diagonal/>
    </border>
    <border>
      <left style="medium">
        <color indexed="64"/>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8"/>
      </top>
      <bottom style="medium">
        <color indexed="8"/>
      </bottom>
      <diagonal/>
    </border>
    <border>
      <left style="medium">
        <color indexed="64"/>
      </left>
      <right style="medium">
        <color indexed="64"/>
      </right>
      <top style="medium">
        <color indexed="8"/>
      </top>
      <bottom style="medium">
        <color indexed="8"/>
      </bottom>
      <diagonal/>
    </border>
    <border>
      <left/>
      <right/>
      <top/>
      <bottom style="thin">
        <color indexed="8"/>
      </bottom>
      <diagonal/>
    </border>
    <border>
      <left/>
      <right style="medium">
        <color indexed="64"/>
      </right>
      <top/>
      <bottom style="thin">
        <color indexed="8"/>
      </bottom>
      <diagonal/>
    </border>
    <border>
      <left style="medium">
        <color indexed="64"/>
      </left>
      <right/>
      <top style="hair">
        <color indexed="8"/>
      </top>
      <bottom style="hair">
        <color indexed="8"/>
      </bottom>
      <diagonal/>
    </border>
    <border>
      <left style="thin">
        <color indexed="64"/>
      </left>
      <right style="thin">
        <color indexed="8"/>
      </right>
      <top style="hair">
        <color indexed="64"/>
      </top>
      <bottom style="hair">
        <color indexed="64"/>
      </bottom>
      <diagonal/>
    </border>
    <border>
      <left style="thin">
        <color indexed="8"/>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64"/>
      </left>
      <right style="medium">
        <color indexed="64"/>
      </right>
      <top style="hair">
        <color indexed="8"/>
      </top>
      <bottom style="hair">
        <color indexed="8"/>
      </bottom>
      <diagonal/>
    </border>
    <border>
      <left style="thin">
        <color indexed="8"/>
      </left>
      <right style="thin">
        <color indexed="8"/>
      </right>
      <top/>
      <bottom/>
      <diagonal/>
    </border>
    <border>
      <left/>
      <right/>
      <top style="hair">
        <color indexed="8"/>
      </top>
      <bottom style="hair">
        <color indexed="8"/>
      </bottom>
      <diagonal/>
    </border>
    <border>
      <left style="medium">
        <color indexed="64"/>
      </left>
      <right style="thin">
        <color indexed="64"/>
      </right>
      <top style="thin">
        <color indexed="64"/>
      </top>
      <bottom/>
      <diagonal/>
    </border>
    <border>
      <left style="thin">
        <color indexed="8"/>
      </left>
      <right style="thin">
        <color indexed="8"/>
      </right>
      <top style="hair">
        <color indexed="8"/>
      </top>
      <bottom/>
      <diagonal/>
    </border>
    <border>
      <left/>
      <right/>
      <top/>
      <bottom style="hair">
        <color indexed="8"/>
      </bottom>
      <diagonal/>
    </border>
    <border>
      <left style="thin">
        <color indexed="8"/>
      </left>
      <right style="thin">
        <color indexed="8"/>
      </right>
      <top/>
      <bottom style="hair">
        <color indexed="8"/>
      </bottom>
      <diagonal/>
    </border>
    <border>
      <left style="thin">
        <color indexed="8"/>
      </left>
      <right/>
      <top/>
      <bottom style="hair">
        <color indexed="8"/>
      </bottom>
      <diagonal/>
    </border>
    <border>
      <left style="thin">
        <color indexed="64"/>
      </left>
      <right style="thin">
        <color indexed="64"/>
      </right>
      <top style="thin">
        <color indexed="64"/>
      </top>
      <bottom style="medium">
        <color indexed="8"/>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diagonal/>
    </border>
  </borders>
  <cellStyleXfs count="16">
    <xf numFmtId="0" fontId="0" fillId="0" borderId="0"/>
    <xf numFmtId="43" fontId="5" fillId="0" borderId="0" applyFont="0" applyFill="0" applyBorder="0" applyAlignment="0" applyProtection="0"/>
    <xf numFmtId="0" fontId="6" fillId="0" borderId="0"/>
    <xf numFmtId="167" fontId="1" fillId="0" borderId="0" applyFont="0" applyFill="0" applyBorder="0" applyAlignment="0" applyProtection="0"/>
    <xf numFmtId="2" fontId="9" fillId="0" borderId="0" applyFont="0" applyFill="0" applyBorder="0" applyAlignment="0" applyProtection="0"/>
    <xf numFmtId="0" fontId="9" fillId="0" borderId="0"/>
    <xf numFmtId="167" fontId="9" fillId="0" borderId="0" applyFont="0" applyFill="0" applyBorder="0" applyAlignment="0" applyProtection="0"/>
    <xf numFmtId="170" fontId="6" fillId="0" borderId="0" applyFont="0" applyFill="0" applyBorder="0" applyAlignment="0" applyProtection="0"/>
    <xf numFmtId="170" fontId="9" fillId="0" borderId="0" applyFont="0" applyFill="0" applyBorder="0" applyAlignment="0" applyProtection="0"/>
    <xf numFmtId="167" fontId="9" fillId="0" borderId="0" applyFont="0" applyFill="0" applyBorder="0" applyAlignment="0" applyProtection="0"/>
    <xf numFmtId="0" fontId="9" fillId="0" borderId="0"/>
    <xf numFmtId="0" fontId="1" fillId="0" borderId="0"/>
    <xf numFmtId="43" fontId="9" fillId="0" borderId="0" applyFont="0" applyFill="0" applyBorder="0" applyAlignment="0" applyProtection="0"/>
    <xf numFmtId="174" fontId="6" fillId="0" borderId="0" applyFont="0" applyFill="0" applyBorder="0" applyAlignment="0" applyProtection="0"/>
    <xf numFmtId="9" fontId="5" fillId="0" borderId="0" applyFont="0" applyFill="0" applyBorder="0" applyAlignment="0" applyProtection="0"/>
    <xf numFmtId="0" fontId="3" fillId="0" borderId="0"/>
  </cellStyleXfs>
  <cellXfs count="562">
    <xf numFmtId="0" fontId="0" fillId="0" borderId="0" xfId="0"/>
    <xf numFmtId="0" fontId="0" fillId="0" borderId="0" xfId="0" applyAlignment="1">
      <alignment wrapText="1"/>
    </xf>
    <xf numFmtId="0" fontId="3" fillId="0" borderId="0" xfId="0" applyFont="1" applyAlignment="1">
      <alignment wrapText="1"/>
    </xf>
    <xf numFmtId="0" fontId="0" fillId="0" borderId="1" xfId="0" applyBorder="1"/>
    <xf numFmtId="0" fontId="0" fillId="0" borderId="2" xfId="0" applyBorder="1" applyAlignment="1">
      <alignment wrapText="1"/>
    </xf>
    <xf numFmtId="0" fontId="0" fillId="0" borderId="2" xfId="0" applyBorder="1"/>
    <xf numFmtId="0" fontId="0" fillId="0" borderId="3" xfId="0" applyBorder="1"/>
    <xf numFmtId="164" fontId="0" fillId="0" borderId="2" xfId="0" applyNumberFormat="1" applyBorder="1"/>
    <xf numFmtId="0" fontId="0" fillId="0" borderId="4" xfId="0" applyBorder="1"/>
    <xf numFmtId="0" fontId="0" fillId="0" borderId="5" xfId="0" applyBorder="1"/>
    <xf numFmtId="0" fontId="0" fillId="0" borderId="6" xfId="0" applyBorder="1"/>
    <xf numFmtId="0" fontId="2" fillId="0" borderId="7" xfId="0" applyFont="1" applyBorder="1"/>
    <xf numFmtId="0" fontId="2" fillId="0" borderId="8" xfId="0" applyFont="1" applyBorder="1" applyAlignment="1">
      <alignment wrapText="1"/>
    </xf>
    <xf numFmtId="0" fontId="2" fillId="0" borderId="8" xfId="0" applyFont="1" applyBorder="1"/>
    <xf numFmtId="0" fontId="2" fillId="0" borderId="9" xfId="0" applyFont="1" applyBorder="1"/>
    <xf numFmtId="0" fontId="2" fillId="0" borderId="0" xfId="0" applyFont="1"/>
    <xf numFmtId="1" fontId="8" fillId="0" borderId="0" xfId="3" applyNumberFormat="1" applyFont="1" applyFill="1" applyAlignment="1">
      <alignment horizontal="center" vertical="center"/>
    </xf>
    <xf numFmtId="168" fontId="8" fillId="0" borderId="0" xfId="4" applyNumberFormat="1" applyFont="1" applyFill="1"/>
    <xf numFmtId="169" fontId="8" fillId="0" borderId="0" xfId="4" applyNumberFormat="1" applyFont="1" applyFill="1" applyBorder="1" applyAlignment="1">
      <alignment horizontal="center"/>
    </xf>
    <xf numFmtId="0" fontId="10" fillId="0" borderId="0" xfId="2" applyFont="1" applyAlignment="1">
      <alignment horizontal="center"/>
    </xf>
    <xf numFmtId="0" fontId="11" fillId="0" borderId="0" xfId="5" applyFont="1"/>
    <xf numFmtId="0" fontId="12" fillId="0" borderId="0" xfId="5" applyFont="1"/>
    <xf numFmtId="169" fontId="10" fillId="0" borderId="0" xfId="2" applyNumberFormat="1" applyFont="1" applyAlignment="1">
      <alignment horizontal="center"/>
    </xf>
    <xf numFmtId="0" fontId="10" fillId="0" borderId="16" xfId="2" applyFont="1" applyBorder="1" applyAlignment="1">
      <alignment horizontal="center"/>
    </xf>
    <xf numFmtId="0" fontId="7" fillId="0" borderId="7" xfId="2" applyFont="1" applyBorder="1" applyAlignment="1">
      <alignment horizontal="center"/>
    </xf>
    <xf numFmtId="0" fontId="7" fillId="0" borderId="8" xfId="2" applyFont="1" applyBorder="1" applyAlignment="1">
      <alignment horizontal="center"/>
    </xf>
    <xf numFmtId="3" fontId="13" fillId="3" borderId="8" xfId="2" applyNumberFormat="1" applyFont="1" applyFill="1" applyBorder="1" applyAlignment="1">
      <alignment horizontal="center"/>
    </xf>
    <xf numFmtId="44" fontId="14" fillId="3" borderId="14" xfId="5" applyNumberFormat="1" applyFont="1" applyFill="1" applyBorder="1" applyAlignment="1">
      <alignment horizontal="center" vertical="center"/>
    </xf>
    <xf numFmtId="44" fontId="7" fillId="0" borderId="14" xfId="2" applyNumberFormat="1" applyFont="1" applyBorder="1" applyAlignment="1">
      <alignment horizontal="center" vertical="center"/>
    </xf>
    <xf numFmtId="44" fontId="7" fillId="0" borderId="9" xfId="2" applyNumberFormat="1" applyFont="1" applyBorder="1" applyAlignment="1">
      <alignment horizontal="center"/>
    </xf>
    <xf numFmtId="1" fontId="10" fillId="0" borderId="17" xfId="3" applyNumberFormat="1" applyFont="1" applyFill="1" applyBorder="1" applyAlignment="1">
      <alignment horizontal="center" vertical="center"/>
    </xf>
    <xf numFmtId="168" fontId="10" fillId="0" borderId="14" xfId="4" applyNumberFormat="1" applyFont="1" applyFill="1" applyBorder="1" applyAlignment="1">
      <alignment horizontal="center"/>
    </xf>
    <xf numFmtId="1" fontId="10" fillId="0" borderId="17" xfId="6" applyNumberFormat="1" applyFont="1" applyFill="1" applyBorder="1" applyAlignment="1">
      <alignment horizontal="center" vertical="center"/>
    </xf>
    <xf numFmtId="44" fontId="10" fillId="0" borderId="14" xfId="4" applyNumberFormat="1" applyFont="1" applyFill="1" applyBorder="1" applyAlignment="1">
      <alignment horizontal="center" vertical="center"/>
    </xf>
    <xf numFmtId="170" fontId="10" fillId="0" borderId="14" xfId="7" applyFont="1" applyFill="1" applyBorder="1" applyAlignment="1">
      <alignment horizontal="center" vertical="center"/>
    </xf>
    <xf numFmtId="170" fontId="10" fillId="0" borderId="15" xfId="7" applyFont="1" applyFill="1" applyBorder="1" applyAlignment="1">
      <alignment horizontal="center"/>
    </xf>
    <xf numFmtId="169" fontId="10" fillId="0" borderId="14" xfId="7" applyNumberFormat="1" applyFont="1" applyFill="1" applyBorder="1" applyAlignment="1">
      <alignment horizontal="center"/>
    </xf>
    <xf numFmtId="170" fontId="10" fillId="2" borderId="17" xfId="7" applyFont="1" applyFill="1" applyBorder="1" applyAlignment="1">
      <alignment horizontal="center"/>
    </xf>
    <xf numFmtId="170" fontId="10" fillId="2" borderId="14" xfId="7" applyFont="1" applyFill="1" applyBorder="1" applyAlignment="1">
      <alignment horizontal="center"/>
    </xf>
    <xf numFmtId="170" fontId="10" fillId="0" borderId="14" xfId="7" applyFont="1" applyFill="1" applyBorder="1" applyAlignment="1">
      <alignment horizontal="center"/>
    </xf>
    <xf numFmtId="171" fontId="10" fillId="2" borderId="14" xfId="7" applyNumberFormat="1" applyFont="1" applyFill="1" applyBorder="1" applyAlignment="1">
      <alignment horizontal="center"/>
    </xf>
    <xf numFmtId="172" fontId="10" fillId="2" borderId="14" xfId="7" applyNumberFormat="1" applyFont="1" applyFill="1" applyBorder="1" applyAlignment="1">
      <alignment horizontal="center"/>
    </xf>
    <xf numFmtId="171" fontId="10" fillId="2" borderId="14" xfId="8" applyNumberFormat="1" applyFont="1" applyFill="1" applyBorder="1" applyAlignment="1">
      <alignment horizontal="center"/>
    </xf>
    <xf numFmtId="170" fontId="10" fillId="2" borderId="14" xfId="8" applyFont="1" applyFill="1" applyBorder="1" applyAlignment="1">
      <alignment horizontal="center"/>
    </xf>
    <xf numFmtId="0" fontId="10" fillId="0" borderId="18" xfId="5" applyFont="1" applyBorder="1" applyAlignment="1">
      <alignment horizontal="left"/>
    </xf>
    <xf numFmtId="0" fontId="7" fillId="0" borderId="19" xfId="5" applyFont="1" applyBorder="1"/>
    <xf numFmtId="0" fontId="8" fillId="0" borderId="19" xfId="5" applyFont="1" applyBorder="1" applyAlignment="1">
      <alignment horizontal="center"/>
    </xf>
    <xf numFmtId="44" fontId="8" fillId="0" borderId="14" xfId="5" applyNumberFormat="1" applyFont="1" applyBorder="1" applyAlignment="1">
      <alignment horizontal="center" vertical="center"/>
    </xf>
    <xf numFmtId="44" fontId="8" fillId="0" borderId="20" xfId="5" applyNumberFormat="1" applyFont="1" applyBorder="1" applyAlignment="1">
      <alignment horizontal="center"/>
    </xf>
    <xf numFmtId="1" fontId="8" fillId="0" borderId="21" xfId="9" applyNumberFormat="1" applyFont="1" applyFill="1" applyBorder="1" applyAlignment="1" applyProtection="1">
      <alignment horizontal="center" vertical="center"/>
      <protection locked="0"/>
    </xf>
    <xf numFmtId="168" fontId="8" fillId="0" borderId="22" xfId="7" applyNumberFormat="1" applyFont="1" applyFill="1" applyBorder="1"/>
    <xf numFmtId="1" fontId="8" fillId="0" borderId="23" xfId="9" applyNumberFormat="1" applyFont="1" applyFill="1" applyBorder="1" applyAlignment="1" applyProtection="1">
      <alignment horizontal="center" vertical="center"/>
      <protection locked="0"/>
    </xf>
    <xf numFmtId="2" fontId="8" fillId="0" borderId="24" xfId="9" applyNumberFormat="1" applyFont="1" applyFill="1" applyBorder="1" applyAlignment="1">
      <alignment horizontal="center" vertical="center"/>
    </xf>
    <xf numFmtId="168" fontId="8" fillId="0" borderId="25" xfId="9" applyNumberFormat="1" applyFont="1" applyFill="1" applyBorder="1"/>
    <xf numFmtId="169" fontId="8" fillId="0" borderId="26" xfId="9" applyNumberFormat="1" applyFont="1" applyFill="1" applyBorder="1"/>
    <xf numFmtId="2" fontId="8" fillId="2" borderId="27" xfId="7" applyNumberFormat="1" applyFont="1" applyFill="1" applyBorder="1" applyAlignment="1">
      <alignment horizontal="center"/>
    </xf>
    <xf numFmtId="168" fontId="8" fillId="2" borderId="24" xfId="9" applyNumberFormat="1" applyFont="1" applyFill="1" applyBorder="1"/>
    <xf numFmtId="168" fontId="8" fillId="0" borderId="24" xfId="9" applyNumberFormat="1" applyFont="1" applyFill="1" applyBorder="1"/>
    <xf numFmtId="1" fontId="8" fillId="2" borderId="24" xfId="7" applyNumberFormat="1" applyFont="1" applyFill="1" applyBorder="1" applyAlignment="1">
      <alignment horizontal="center"/>
    </xf>
    <xf numFmtId="171" fontId="8" fillId="2" borderId="24" xfId="7" applyNumberFormat="1" applyFont="1" applyFill="1" applyBorder="1" applyAlignment="1">
      <alignment horizontal="center"/>
    </xf>
    <xf numFmtId="172" fontId="8" fillId="2" borderId="24" xfId="7" applyNumberFormat="1" applyFont="1" applyFill="1" applyBorder="1" applyAlignment="1">
      <alignment horizontal="center"/>
    </xf>
    <xf numFmtId="171" fontId="8" fillId="2" borderId="24" xfId="8" applyNumberFormat="1" applyFont="1" applyFill="1" applyBorder="1" applyAlignment="1">
      <alignment horizontal="center"/>
    </xf>
    <xf numFmtId="1" fontId="8" fillId="2" borderId="24" xfId="8" applyNumberFormat="1" applyFont="1" applyFill="1" applyBorder="1" applyAlignment="1">
      <alignment horizontal="center"/>
    </xf>
    <xf numFmtId="0" fontId="10" fillId="0" borderId="13" xfId="2" applyFont="1" applyBorder="1" applyAlignment="1">
      <alignment horizontal="center"/>
    </xf>
    <xf numFmtId="0" fontId="7" fillId="0" borderId="14" xfId="2" applyFont="1" applyBorder="1"/>
    <xf numFmtId="0" fontId="8" fillId="0" borderId="14" xfId="2" applyFont="1" applyBorder="1" applyAlignment="1">
      <alignment horizontal="center"/>
    </xf>
    <xf numFmtId="44" fontId="8" fillId="0" borderId="28" xfId="2" applyNumberFormat="1" applyFont="1" applyBorder="1" applyAlignment="1">
      <alignment horizontal="center"/>
    </xf>
    <xf numFmtId="168" fontId="8" fillId="0" borderId="29" xfId="7" applyNumberFormat="1" applyFont="1" applyFill="1" applyBorder="1"/>
    <xf numFmtId="1" fontId="8" fillId="0" borderId="29" xfId="9" applyNumberFormat="1" applyFont="1" applyFill="1" applyBorder="1" applyAlignment="1" applyProtection="1">
      <alignment horizontal="center" vertical="center"/>
      <protection locked="0"/>
    </xf>
    <xf numFmtId="0" fontId="8" fillId="0" borderId="13" xfId="2" applyFont="1" applyBorder="1" applyAlignment="1">
      <alignment horizontal="center"/>
    </xf>
    <xf numFmtId="0" fontId="8" fillId="0" borderId="14" xfId="2" applyFont="1" applyBorder="1"/>
    <xf numFmtId="3" fontId="15" fillId="0" borderId="14" xfId="2" applyNumberFormat="1" applyFont="1" applyBorder="1" applyAlignment="1">
      <alignment horizontal="center"/>
    </xf>
    <xf numFmtId="44" fontId="16" fillId="0" borderId="14" xfId="4" applyNumberFormat="1" applyFont="1" applyFill="1" applyBorder="1" applyAlignment="1">
      <alignment vertical="center"/>
    </xf>
    <xf numFmtId="44" fontId="8" fillId="0" borderId="28" xfId="7" applyNumberFormat="1" applyFont="1" applyFill="1" applyBorder="1"/>
    <xf numFmtId="44" fontId="8" fillId="0" borderId="29" xfId="9" applyNumberFormat="1" applyFont="1" applyFill="1" applyBorder="1" applyAlignment="1">
      <alignment vertical="center"/>
    </xf>
    <xf numFmtId="1" fontId="17" fillId="0" borderId="29" xfId="10" applyNumberFormat="1" applyFont="1" applyBorder="1" applyAlignment="1">
      <alignment horizontal="center" vertical="center"/>
    </xf>
    <xf numFmtId="44" fontId="8" fillId="0" borderId="29" xfId="9" applyNumberFormat="1" applyFont="1" applyFill="1" applyBorder="1" applyAlignment="1">
      <alignment horizontal="center" vertical="center"/>
    </xf>
    <xf numFmtId="169" fontId="8" fillId="0" borderId="26" xfId="9" applyNumberFormat="1" applyFont="1" applyFill="1" applyBorder="1" applyAlignment="1">
      <alignment horizontal="center" vertical="center"/>
    </xf>
    <xf numFmtId="0" fontId="8" fillId="4" borderId="13" xfId="2" applyFont="1" applyFill="1" applyBorder="1" applyAlignment="1">
      <alignment horizontal="center"/>
    </xf>
    <xf numFmtId="0" fontId="8" fillId="4" borderId="14" xfId="2" applyFont="1" applyFill="1" applyBorder="1"/>
    <xf numFmtId="0" fontId="8" fillId="4" borderId="14" xfId="2" applyFont="1" applyFill="1" applyBorder="1" applyAlignment="1">
      <alignment horizontal="center"/>
    </xf>
    <xf numFmtId="3" fontId="15" fillId="4" borderId="14" xfId="2" applyNumberFormat="1" applyFont="1" applyFill="1" applyBorder="1" applyAlignment="1">
      <alignment horizontal="center"/>
    </xf>
    <xf numFmtId="44" fontId="15" fillId="5" borderId="14" xfId="5" applyNumberFormat="1" applyFont="1" applyFill="1" applyBorder="1" applyAlignment="1">
      <alignment vertical="center"/>
    </xf>
    <xf numFmtId="44" fontId="8" fillId="4" borderId="28" xfId="2" applyNumberFormat="1" applyFont="1" applyFill="1" applyBorder="1"/>
    <xf numFmtId="0" fontId="8" fillId="4" borderId="30" xfId="2" applyFont="1" applyFill="1" applyBorder="1" applyAlignment="1">
      <alignment horizontal="center" vertical="center"/>
    </xf>
    <xf numFmtId="0" fontId="8" fillId="4" borderId="29" xfId="2" applyFont="1" applyFill="1" applyBorder="1"/>
    <xf numFmtId="0" fontId="8" fillId="4" borderId="29" xfId="2" applyFont="1" applyFill="1" applyBorder="1" applyAlignment="1">
      <alignment horizontal="center" vertical="center"/>
    </xf>
    <xf numFmtId="0" fontId="8" fillId="4" borderId="31" xfId="2" applyFont="1" applyFill="1" applyBorder="1" applyAlignment="1">
      <alignment vertical="center"/>
    </xf>
    <xf numFmtId="0" fontId="8" fillId="4" borderId="32" xfId="2" applyFont="1" applyFill="1" applyBorder="1"/>
    <xf numFmtId="169" fontId="8" fillId="4" borderId="26" xfId="9" applyNumberFormat="1" applyFont="1" applyFill="1" applyBorder="1"/>
    <xf numFmtId="0" fontId="8" fillId="4" borderId="30" xfId="2" applyFont="1" applyFill="1" applyBorder="1"/>
    <xf numFmtId="0" fontId="8" fillId="4" borderId="31" xfId="2" applyFont="1" applyFill="1" applyBorder="1"/>
    <xf numFmtId="171" fontId="8" fillId="4" borderId="31" xfId="2" applyNumberFormat="1" applyFont="1" applyFill="1" applyBorder="1"/>
    <xf numFmtId="172" fontId="8" fillId="4" borderId="31" xfId="2" applyNumberFormat="1" applyFont="1" applyFill="1" applyBorder="1"/>
    <xf numFmtId="0" fontId="8" fillId="4" borderId="0" xfId="2" applyFont="1" applyFill="1"/>
    <xf numFmtId="0" fontId="6" fillId="4" borderId="0" xfId="2" applyFill="1"/>
    <xf numFmtId="44" fontId="15" fillId="0" borderId="14" xfId="5" applyNumberFormat="1" applyFont="1" applyBorder="1" applyAlignment="1">
      <alignment vertical="center"/>
    </xf>
    <xf numFmtId="44" fontId="8" fillId="0" borderId="28" xfId="2" applyNumberFormat="1" applyFont="1" applyBorder="1"/>
    <xf numFmtId="0" fontId="8" fillId="0" borderId="23" xfId="2" applyFont="1" applyBorder="1" applyAlignment="1">
      <alignment horizontal="center" vertical="center"/>
    </xf>
    <xf numFmtId="0" fontId="8" fillId="0" borderId="29" xfId="2" applyFont="1" applyBorder="1"/>
    <xf numFmtId="0" fontId="8" fillId="0" borderId="29" xfId="2" applyFont="1" applyBorder="1" applyAlignment="1">
      <alignment horizontal="center" vertical="center"/>
    </xf>
    <xf numFmtId="0" fontId="8" fillId="0" borderId="33" xfId="2" applyFont="1" applyBorder="1" applyAlignment="1">
      <alignment vertical="center"/>
    </xf>
    <xf numFmtId="0" fontId="8" fillId="0" borderId="34" xfId="2" applyFont="1" applyBorder="1"/>
    <xf numFmtId="0" fontId="8" fillId="2" borderId="23" xfId="2" applyFont="1" applyFill="1" applyBorder="1"/>
    <xf numFmtId="0" fontId="8" fillId="2" borderId="33" xfId="2" applyFont="1" applyFill="1" applyBorder="1"/>
    <xf numFmtId="0" fontId="8" fillId="0" borderId="33" xfId="2" applyFont="1" applyBorder="1"/>
    <xf numFmtId="171" fontId="8" fillId="2" borderId="33" xfId="2" applyNumberFormat="1" applyFont="1" applyFill="1" applyBorder="1"/>
    <xf numFmtId="172" fontId="8" fillId="2" borderId="33" xfId="2" applyNumberFormat="1" applyFont="1" applyFill="1" applyBorder="1"/>
    <xf numFmtId="0" fontId="8" fillId="0" borderId="0" xfId="2" applyFont="1"/>
    <xf numFmtId="0" fontId="6" fillId="0" borderId="0" xfId="2"/>
    <xf numFmtId="2" fontId="8" fillId="2" borderId="24" xfId="7" applyNumberFormat="1" applyFont="1" applyFill="1" applyBorder="1" applyAlignment="1">
      <alignment horizontal="center"/>
    </xf>
    <xf numFmtId="173" fontId="8" fillId="2" borderId="24" xfId="7" applyNumberFormat="1" applyFont="1" applyFill="1" applyBorder="1" applyAlignment="1">
      <alignment horizontal="center"/>
    </xf>
    <xf numFmtId="170" fontId="8" fillId="2" borderId="24" xfId="8" applyFont="1" applyFill="1" applyBorder="1" applyAlignment="1">
      <alignment horizontal="center"/>
    </xf>
    <xf numFmtId="170" fontId="8" fillId="2" borderId="24" xfId="7" applyFont="1" applyFill="1" applyBorder="1" applyAlignment="1">
      <alignment horizontal="center"/>
    </xf>
    <xf numFmtId="0" fontId="8" fillId="0" borderId="14" xfId="2" applyFont="1" applyBorder="1" applyAlignment="1">
      <alignment vertical="center" wrapText="1"/>
    </xf>
    <xf numFmtId="0" fontId="8" fillId="0" borderId="14" xfId="2" applyFont="1" applyBorder="1" applyAlignment="1">
      <alignment horizontal="center" vertical="center"/>
    </xf>
    <xf numFmtId="1" fontId="8" fillId="4" borderId="21" xfId="9" applyNumberFormat="1" applyFont="1" applyFill="1" applyBorder="1" applyAlignment="1" applyProtection="1">
      <alignment horizontal="center" vertical="center"/>
      <protection locked="0"/>
    </xf>
    <xf numFmtId="168" fontId="8" fillId="4" borderId="29" xfId="7" applyNumberFormat="1" applyFont="1" applyFill="1" applyBorder="1"/>
    <xf numFmtId="1" fontId="8" fillId="4" borderId="29" xfId="9" applyNumberFormat="1" applyFont="1" applyFill="1" applyBorder="1" applyAlignment="1" applyProtection="1">
      <alignment horizontal="center" vertical="center"/>
      <protection locked="0"/>
    </xf>
    <xf numFmtId="2" fontId="8" fillId="4" borderId="24" xfId="9" applyNumberFormat="1" applyFont="1" applyFill="1" applyBorder="1" applyAlignment="1">
      <alignment horizontal="center" vertical="center"/>
    </xf>
    <xf numFmtId="168" fontId="8" fillId="4" borderId="25" xfId="9" applyNumberFormat="1" applyFont="1" applyFill="1" applyBorder="1"/>
    <xf numFmtId="2" fontId="8" fillId="4" borderId="27" xfId="7" applyNumberFormat="1" applyFont="1" applyFill="1" applyBorder="1" applyAlignment="1">
      <alignment horizontal="center"/>
    </xf>
    <xf numFmtId="168" fontId="8" fillId="4" borderId="24" xfId="9" applyNumberFormat="1" applyFont="1" applyFill="1" applyBorder="1"/>
    <xf numFmtId="2" fontId="8" fillId="4" borderId="24" xfId="7" applyNumberFormat="1" applyFont="1" applyFill="1" applyBorder="1" applyAlignment="1">
      <alignment horizontal="center"/>
    </xf>
    <xf numFmtId="173" fontId="8" fillId="4" borderId="24" xfId="7" applyNumberFormat="1" applyFont="1" applyFill="1" applyBorder="1" applyAlignment="1">
      <alignment horizontal="center"/>
    </xf>
    <xf numFmtId="1" fontId="8" fillId="4" borderId="24" xfId="7" applyNumberFormat="1" applyFont="1" applyFill="1" applyBorder="1" applyAlignment="1">
      <alignment horizontal="center"/>
    </xf>
    <xf numFmtId="171" fontId="8" fillId="4" borderId="24" xfId="7" applyNumberFormat="1" applyFont="1" applyFill="1" applyBorder="1" applyAlignment="1">
      <alignment horizontal="center"/>
    </xf>
    <xf numFmtId="171" fontId="8" fillId="4" borderId="24" xfId="8" applyNumberFormat="1" applyFont="1" applyFill="1" applyBorder="1" applyAlignment="1">
      <alignment horizontal="center"/>
    </xf>
    <xf numFmtId="1" fontId="8" fillId="4" borderId="24" xfId="8" applyNumberFormat="1" applyFont="1" applyFill="1" applyBorder="1" applyAlignment="1">
      <alignment horizontal="center"/>
    </xf>
    <xf numFmtId="170" fontId="8" fillId="4" borderId="24" xfId="7" applyFont="1" applyFill="1" applyBorder="1" applyAlignment="1">
      <alignment horizontal="center"/>
    </xf>
    <xf numFmtId="0" fontId="11" fillId="4" borderId="0" xfId="5" applyFont="1" applyFill="1"/>
    <xf numFmtId="0" fontId="12" fillId="4" borderId="0" xfId="5" applyFont="1" applyFill="1"/>
    <xf numFmtId="0" fontId="8" fillId="0" borderId="13" xfId="2" applyFont="1" applyBorder="1" applyAlignment="1">
      <alignment horizontal="left"/>
    </xf>
    <xf numFmtId="0" fontId="10" fillId="0" borderId="14" xfId="2" applyFont="1" applyBorder="1"/>
    <xf numFmtId="0" fontId="8" fillId="0" borderId="14" xfId="5" applyFont="1" applyBorder="1" applyAlignment="1">
      <alignment horizontal="center"/>
    </xf>
    <xf numFmtId="3" fontId="16" fillId="0" borderId="14" xfId="4" applyNumberFormat="1" applyFont="1" applyFill="1" applyBorder="1" applyAlignment="1">
      <alignment horizontal="center"/>
    </xf>
    <xf numFmtId="44" fontId="8" fillId="0" borderId="28" xfId="9" applyNumberFormat="1" applyFont="1" applyFill="1" applyBorder="1"/>
    <xf numFmtId="0" fontId="8" fillId="0" borderId="29" xfId="2" applyFont="1" applyBorder="1" applyAlignment="1">
      <alignment horizontal="center"/>
    </xf>
    <xf numFmtId="1" fontId="8" fillId="0" borderId="30" xfId="9" applyNumberFormat="1" applyFont="1" applyFill="1" applyBorder="1" applyAlignment="1" applyProtection="1">
      <alignment horizontal="center" vertical="center"/>
      <protection locked="0"/>
    </xf>
    <xf numFmtId="168" fontId="8" fillId="0" borderId="25" xfId="9" applyNumberFormat="1" applyFont="1" applyFill="1" applyBorder="1" applyAlignment="1">
      <alignment vertical="center"/>
    </xf>
    <xf numFmtId="2" fontId="8" fillId="2" borderId="27" xfId="7" applyNumberFormat="1" applyFont="1" applyFill="1" applyBorder="1" applyAlignment="1">
      <alignment horizontal="center" vertical="center"/>
    </xf>
    <xf numFmtId="168" fontId="8" fillId="2" borderId="24" xfId="9" applyNumberFormat="1" applyFont="1" applyFill="1" applyBorder="1" applyAlignment="1">
      <alignment vertical="center"/>
    </xf>
    <xf numFmtId="168" fontId="8" fillId="0" borderId="24" xfId="9" applyNumberFormat="1" applyFont="1" applyFill="1" applyBorder="1" applyAlignment="1">
      <alignment vertical="center"/>
    </xf>
    <xf numFmtId="2" fontId="8" fillId="2" borderId="24" xfId="7" applyNumberFormat="1" applyFont="1" applyFill="1" applyBorder="1" applyAlignment="1">
      <alignment horizontal="center" vertical="center"/>
    </xf>
    <xf numFmtId="1" fontId="8" fillId="2" borderId="24" xfId="7" applyNumberFormat="1" applyFont="1" applyFill="1" applyBorder="1" applyAlignment="1">
      <alignment horizontal="center" vertical="center"/>
    </xf>
    <xf numFmtId="171" fontId="8" fillId="2" borderId="24" xfId="7" applyNumberFormat="1" applyFont="1" applyFill="1" applyBorder="1" applyAlignment="1">
      <alignment horizontal="center" vertical="center"/>
    </xf>
    <xf numFmtId="171" fontId="8" fillId="2" borderId="24" xfId="8" applyNumberFormat="1" applyFont="1" applyFill="1" applyBorder="1" applyAlignment="1">
      <alignment horizontal="center" vertical="center"/>
    </xf>
    <xf numFmtId="1" fontId="8" fillId="2" borderId="24" xfId="8" applyNumberFormat="1" applyFont="1" applyFill="1" applyBorder="1" applyAlignment="1">
      <alignment horizontal="center" vertical="center"/>
    </xf>
    <xf numFmtId="0" fontId="11" fillId="0" borderId="0" xfId="5" applyFont="1" applyAlignment="1">
      <alignment vertical="center"/>
    </xf>
    <xf numFmtId="0" fontId="12" fillId="0" borderId="0" xfId="5" applyFont="1" applyAlignment="1">
      <alignment vertical="center"/>
    </xf>
    <xf numFmtId="0" fontId="8" fillId="0" borderId="13" xfId="5" applyFont="1" applyBorder="1" applyAlignment="1">
      <alignment horizontal="left"/>
    </xf>
    <xf numFmtId="0" fontId="8" fillId="0" borderId="14" xfId="5" applyFont="1" applyBorder="1" applyAlignment="1">
      <alignment horizontal="left"/>
    </xf>
    <xf numFmtId="44" fontId="16" fillId="0" borderId="14" xfId="4" applyNumberFormat="1" applyFont="1" applyFill="1" applyBorder="1" applyAlignment="1">
      <alignment horizontal="right" vertical="center"/>
    </xf>
    <xf numFmtId="44" fontId="8" fillId="0" borderId="28" xfId="7" applyNumberFormat="1" applyFont="1" applyFill="1" applyBorder="1" applyAlignment="1">
      <alignment horizontal="right"/>
    </xf>
    <xf numFmtId="168" fontId="8" fillId="0" borderId="29" xfId="7" applyNumberFormat="1" applyFont="1" applyFill="1" applyBorder="1" applyAlignment="1">
      <alignment horizontal="right"/>
    </xf>
    <xf numFmtId="44" fontId="8" fillId="4" borderId="14" xfId="2" applyNumberFormat="1" applyFont="1" applyFill="1" applyBorder="1" applyAlignment="1">
      <alignment vertical="center"/>
    </xf>
    <xf numFmtId="168" fontId="8" fillId="4" borderId="35" xfId="7" applyNumberFormat="1" applyFont="1" applyFill="1" applyBorder="1"/>
    <xf numFmtId="1" fontId="8" fillId="4" borderId="30" xfId="9" applyNumberFormat="1" applyFont="1" applyFill="1" applyBorder="1" applyAlignment="1" applyProtection="1">
      <alignment horizontal="center" vertical="center"/>
      <protection locked="0"/>
    </xf>
    <xf numFmtId="169" fontId="8" fillId="4" borderId="36" xfId="9" applyNumberFormat="1" applyFont="1" applyFill="1" applyBorder="1"/>
    <xf numFmtId="172" fontId="8" fillId="4" borderId="24" xfId="7" applyNumberFormat="1" applyFont="1" applyFill="1" applyBorder="1" applyAlignment="1">
      <alignment horizontal="center"/>
    </xf>
    <xf numFmtId="0" fontId="10" fillId="0" borderId="10" xfId="5" applyFont="1" applyBorder="1" applyAlignment="1">
      <alignment horizontal="left"/>
    </xf>
    <xf numFmtId="0" fontId="8" fillId="0" borderId="11" xfId="5" applyFont="1" applyBorder="1"/>
    <xf numFmtId="0" fontId="8" fillId="0" borderId="11" xfId="5" applyFont="1" applyBorder="1" applyAlignment="1">
      <alignment horizontal="center"/>
    </xf>
    <xf numFmtId="3" fontId="16" fillId="0" borderId="11" xfId="4" applyNumberFormat="1" applyFont="1" applyFill="1" applyBorder="1" applyAlignment="1">
      <alignment horizontal="center"/>
    </xf>
    <xf numFmtId="44" fontId="10" fillId="0" borderId="11" xfId="9" applyNumberFormat="1" applyFont="1" applyFill="1" applyBorder="1"/>
    <xf numFmtId="44" fontId="10" fillId="0" borderId="12" xfId="9" applyNumberFormat="1" applyFont="1" applyFill="1" applyBorder="1"/>
    <xf numFmtId="44" fontId="10" fillId="0" borderId="37" xfId="9" applyNumberFormat="1" applyFont="1" applyFill="1" applyBorder="1"/>
    <xf numFmtId="44" fontId="10" fillId="0" borderId="37" xfId="9" applyNumberFormat="1" applyFont="1" applyFill="1" applyBorder="1" applyAlignment="1">
      <alignment vertical="center"/>
    </xf>
    <xf numFmtId="44" fontId="10" fillId="2" borderId="37" xfId="9" applyNumberFormat="1" applyFont="1" applyFill="1" applyBorder="1"/>
    <xf numFmtId="171" fontId="10" fillId="2" borderId="37" xfId="9" applyNumberFormat="1" applyFont="1" applyFill="1" applyBorder="1"/>
    <xf numFmtId="172" fontId="10" fillId="2" borderId="37" xfId="9" applyNumberFormat="1" applyFont="1" applyFill="1" applyBorder="1"/>
    <xf numFmtId="44" fontId="10" fillId="0" borderId="38" xfId="9" applyNumberFormat="1" applyFont="1" applyFill="1" applyBorder="1"/>
    <xf numFmtId="44" fontId="11" fillId="0" borderId="0" xfId="5" applyNumberFormat="1" applyFont="1"/>
    <xf numFmtId="0" fontId="10" fillId="0" borderId="0" xfId="5" applyFont="1" applyAlignment="1">
      <alignment horizontal="left"/>
    </xf>
    <xf numFmtId="0" fontId="8" fillId="0" borderId="0" xfId="5" applyFont="1"/>
    <xf numFmtId="0" fontId="8" fillId="0" borderId="0" xfId="5" applyFont="1" applyAlignment="1">
      <alignment horizontal="center"/>
    </xf>
    <xf numFmtId="3" fontId="16" fillId="0" borderId="0" xfId="4" applyNumberFormat="1" applyFont="1" applyFill="1" applyBorder="1" applyAlignment="1">
      <alignment horizontal="center"/>
    </xf>
    <xf numFmtId="44" fontId="8" fillId="0" borderId="0" xfId="9" applyNumberFormat="1" applyFont="1" applyFill="1" applyBorder="1"/>
    <xf numFmtId="0" fontId="8" fillId="0" borderId="0" xfId="5" applyFont="1" applyAlignment="1">
      <alignment horizontal="center" vertical="center"/>
    </xf>
    <xf numFmtId="0" fontId="8" fillId="0" borderId="0" xfId="5" applyFont="1" applyAlignment="1">
      <alignment vertical="center"/>
    </xf>
    <xf numFmtId="171" fontId="8" fillId="0" borderId="0" xfId="5" applyNumberFormat="1" applyFont="1"/>
    <xf numFmtId="172" fontId="8" fillId="0" borderId="0" xfId="5" applyNumberFormat="1" applyFont="1"/>
    <xf numFmtId="0" fontId="8" fillId="0" borderId="0" xfId="5" applyFont="1" applyAlignment="1">
      <alignment horizontal="left"/>
    </xf>
    <xf numFmtId="0" fontId="7" fillId="0" borderId="10" xfId="2" applyFont="1" applyBorder="1"/>
    <xf numFmtId="0" fontId="7" fillId="0" borderId="11" xfId="2" applyFont="1" applyBorder="1"/>
    <xf numFmtId="0" fontId="7" fillId="0" borderId="12" xfId="2" applyFont="1" applyBorder="1"/>
    <xf numFmtId="0" fontId="10" fillId="0" borderId="39" xfId="2" applyFont="1" applyBorder="1" applyAlignment="1">
      <alignment horizontal="center"/>
    </xf>
    <xf numFmtId="0" fontId="7" fillId="0" borderId="40" xfId="2" applyFont="1" applyBorder="1"/>
    <xf numFmtId="0" fontId="18" fillId="0" borderId="40" xfId="2" applyFont="1" applyBorder="1" applyAlignment="1">
      <alignment horizontal="center"/>
    </xf>
    <xf numFmtId="3" fontId="19" fillId="0" borderId="40" xfId="2" applyNumberFormat="1" applyFont="1" applyBorder="1" applyAlignment="1">
      <alignment horizontal="center"/>
    </xf>
    <xf numFmtId="44" fontId="18" fillId="0" borderId="41" xfId="2" applyNumberFormat="1" applyFont="1" applyBorder="1" applyAlignment="1">
      <alignment horizontal="center"/>
    </xf>
    <xf numFmtId="168" fontId="8" fillId="0" borderId="27" xfId="7" applyNumberFormat="1" applyFont="1" applyFill="1" applyBorder="1"/>
    <xf numFmtId="0" fontId="18" fillId="0" borderId="39" xfId="2" applyFont="1" applyBorder="1" applyAlignment="1">
      <alignment horizontal="center" vertical="center"/>
    </xf>
    <xf numFmtId="0" fontId="10" fillId="0" borderId="14" xfId="11" applyFont="1" applyBorder="1" applyAlignment="1">
      <alignment vertical="center" wrapText="1"/>
    </xf>
    <xf numFmtId="44" fontId="20" fillId="0" borderId="40" xfId="2" applyNumberFormat="1" applyFont="1" applyBorder="1" applyAlignment="1">
      <alignment horizontal="center" vertical="center"/>
    </xf>
    <xf numFmtId="44" fontId="21" fillId="0" borderId="40" xfId="2" applyNumberFormat="1" applyFont="1" applyBorder="1" applyAlignment="1">
      <alignment horizontal="center" vertical="center" wrapText="1"/>
    </xf>
    <xf numFmtId="3" fontId="8" fillId="0" borderId="14" xfId="2" applyNumberFormat="1" applyFont="1" applyBorder="1" applyAlignment="1">
      <alignment horizontal="center"/>
    </xf>
    <xf numFmtId="44" fontId="13" fillId="3" borderId="14" xfId="2" applyNumberFormat="1" applyFont="1" applyFill="1" applyBorder="1" applyAlignment="1">
      <alignment horizontal="center"/>
    </xf>
    <xf numFmtId="44" fontId="7" fillId="0" borderId="14" xfId="2" applyNumberFormat="1" applyFont="1" applyBorder="1" applyAlignment="1">
      <alignment horizontal="center"/>
    </xf>
    <xf numFmtId="1" fontId="17" fillId="0" borderId="42" xfId="10" applyNumberFormat="1" applyFont="1" applyBorder="1" applyAlignment="1">
      <alignment horizontal="center" vertical="center"/>
    </xf>
    <xf numFmtId="44" fontId="8" fillId="0" borderId="14" xfId="2" applyNumberFormat="1" applyFont="1" applyBorder="1"/>
    <xf numFmtId="172" fontId="8" fillId="2" borderId="24" xfId="8" applyNumberFormat="1" applyFont="1" applyFill="1" applyBorder="1" applyAlignment="1">
      <alignment horizontal="center"/>
    </xf>
    <xf numFmtId="2" fontId="8" fillId="0" borderId="13" xfId="2" applyNumberFormat="1" applyFont="1" applyBorder="1" applyAlignment="1">
      <alignment horizontal="center"/>
    </xf>
    <xf numFmtId="44" fontId="15" fillId="0" borderId="14" xfId="2" applyNumberFormat="1" applyFont="1" applyBorder="1"/>
    <xf numFmtId="44" fontId="15" fillId="4" borderId="14" xfId="2" applyNumberFormat="1" applyFont="1" applyFill="1" applyBorder="1"/>
    <xf numFmtId="44" fontId="8" fillId="4" borderId="14" xfId="2" applyNumberFormat="1" applyFont="1" applyFill="1" applyBorder="1"/>
    <xf numFmtId="172" fontId="8" fillId="4" borderId="24" xfId="8" applyNumberFormat="1" applyFont="1" applyFill="1" applyBorder="1" applyAlignment="1">
      <alignment horizontal="center"/>
    </xf>
    <xf numFmtId="44" fontId="8" fillId="0" borderId="14" xfId="2" applyNumberFormat="1" applyFont="1" applyBorder="1" applyAlignment="1">
      <alignment horizontal="right"/>
    </xf>
    <xf numFmtId="3" fontId="15" fillId="0" borderId="29" xfId="2" applyNumberFormat="1" applyFont="1" applyBorder="1" applyAlignment="1">
      <alignment horizontal="center"/>
    </xf>
    <xf numFmtId="0" fontId="10" fillId="0" borderId="14" xfId="2" applyFont="1" applyBorder="1" applyAlignment="1">
      <alignment wrapText="1"/>
    </xf>
    <xf numFmtId="0" fontId="8" fillId="0" borderId="13" xfId="2" applyFont="1" applyBorder="1" applyAlignment="1">
      <alignment horizontal="center" vertical="center"/>
    </xf>
    <xf numFmtId="0" fontId="8" fillId="0" borderId="43" xfId="5" applyFont="1" applyBorder="1" applyAlignment="1">
      <alignment horizontal="center" vertical="center"/>
    </xf>
    <xf numFmtId="3" fontId="16" fillId="0" borderId="44" xfId="4" applyNumberFormat="1" applyFont="1" applyFill="1" applyBorder="1" applyAlignment="1">
      <alignment horizontal="center" vertical="center"/>
    </xf>
    <xf numFmtId="44" fontId="15" fillId="0" borderId="14" xfId="2" applyNumberFormat="1" applyFont="1" applyBorder="1" applyAlignment="1">
      <alignment horizontal="center" vertical="center"/>
    </xf>
    <xf numFmtId="44" fontId="8" fillId="0" borderId="28" xfId="7" applyNumberFormat="1" applyFont="1" applyFill="1" applyBorder="1" applyAlignment="1">
      <alignment vertical="center"/>
    </xf>
    <xf numFmtId="3" fontId="16" fillId="0" borderId="45" xfId="4" applyNumberFormat="1" applyFont="1" applyFill="1" applyBorder="1" applyAlignment="1">
      <alignment horizontal="center" vertical="center"/>
    </xf>
    <xf numFmtId="172" fontId="8" fillId="2" borderId="24" xfId="7" applyNumberFormat="1" applyFont="1" applyFill="1" applyBorder="1" applyAlignment="1">
      <alignment horizontal="center" vertical="center"/>
    </xf>
    <xf numFmtId="172" fontId="8" fillId="2" borderId="24" xfId="8" applyNumberFormat="1" applyFont="1" applyFill="1" applyBorder="1" applyAlignment="1">
      <alignment horizontal="center" vertical="center"/>
    </xf>
    <xf numFmtId="2" fontId="8" fillId="0" borderId="27" xfId="7" applyNumberFormat="1" applyFont="1" applyFill="1" applyBorder="1" applyAlignment="1">
      <alignment horizontal="center" vertical="center"/>
    </xf>
    <xf numFmtId="1" fontId="8" fillId="0" borderId="24" xfId="7" applyNumberFormat="1" applyFont="1" applyFill="1" applyBorder="1" applyAlignment="1">
      <alignment horizontal="center" vertical="center"/>
    </xf>
    <xf numFmtId="171" fontId="8" fillId="0" borderId="24" xfId="7" applyNumberFormat="1" applyFont="1" applyFill="1" applyBorder="1" applyAlignment="1">
      <alignment horizontal="center" vertical="center"/>
    </xf>
    <xf numFmtId="172" fontId="8" fillId="0" borderId="24" xfId="7" applyNumberFormat="1" applyFont="1" applyFill="1" applyBorder="1" applyAlignment="1">
      <alignment horizontal="center" vertical="center"/>
    </xf>
    <xf numFmtId="172" fontId="8" fillId="0" borderId="24" xfId="8" applyNumberFormat="1" applyFont="1" applyFill="1" applyBorder="1" applyAlignment="1">
      <alignment horizontal="center" vertical="center"/>
    </xf>
    <xf numFmtId="1" fontId="8" fillId="0" borderId="24" xfId="8" applyNumberFormat="1" applyFont="1" applyFill="1" applyBorder="1" applyAlignment="1">
      <alignment horizontal="center" vertical="center"/>
    </xf>
    <xf numFmtId="0" fontId="8" fillId="4" borderId="13" xfId="2" applyFont="1" applyFill="1" applyBorder="1" applyAlignment="1">
      <alignment horizontal="center" vertical="center"/>
    </xf>
    <xf numFmtId="0" fontId="8" fillId="4" borderId="14" xfId="2" applyFont="1" applyFill="1" applyBorder="1" applyAlignment="1">
      <alignment vertical="center" wrapText="1"/>
    </xf>
    <xf numFmtId="0" fontId="8" fillId="4" borderId="14" xfId="2" applyFont="1" applyFill="1" applyBorder="1" applyAlignment="1">
      <alignment horizontal="center" vertical="center"/>
    </xf>
    <xf numFmtId="3" fontId="15" fillId="4" borderId="14" xfId="2" applyNumberFormat="1" applyFont="1" applyFill="1" applyBorder="1" applyAlignment="1">
      <alignment horizontal="center" vertical="center"/>
    </xf>
    <xf numFmtId="44" fontId="15" fillId="4" borderId="14" xfId="2" applyNumberFormat="1" applyFont="1" applyFill="1" applyBorder="1" applyAlignment="1">
      <alignment horizontal="center" vertical="center"/>
    </xf>
    <xf numFmtId="44" fontId="8" fillId="4" borderId="28" xfId="2" applyNumberFormat="1" applyFont="1" applyFill="1" applyBorder="1" applyAlignment="1">
      <alignment vertical="center"/>
    </xf>
    <xf numFmtId="168" fontId="8" fillId="4" borderId="27" xfId="7" applyNumberFormat="1" applyFont="1" applyFill="1" applyBorder="1"/>
    <xf numFmtId="0" fontId="10" fillId="0" borderId="14" xfId="2" applyFont="1" applyBorder="1" applyAlignment="1">
      <alignment vertical="top" wrapText="1"/>
    </xf>
    <xf numFmtId="3" fontId="8" fillId="0" borderId="29" xfId="2" applyNumberFormat="1" applyFont="1" applyBorder="1" applyAlignment="1">
      <alignment horizontal="center"/>
    </xf>
    <xf numFmtId="44" fontId="8" fillId="0" borderId="46" xfId="2" applyNumberFormat="1" applyFont="1" applyBorder="1"/>
    <xf numFmtId="3" fontId="15" fillId="4" borderId="14" xfId="2" applyNumberFormat="1" applyFont="1" applyFill="1" applyBorder="1"/>
    <xf numFmtId="169" fontId="8" fillId="4" borderId="47" xfId="9" applyNumberFormat="1" applyFont="1" applyFill="1" applyBorder="1"/>
    <xf numFmtId="0" fontId="10" fillId="0" borderId="37" xfId="5" applyFont="1" applyBorder="1" applyAlignment="1">
      <alignment horizontal="left"/>
    </xf>
    <xf numFmtId="0" fontId="10" fillId="0" borderId="10" xfId="5" applyFont="1" applyBorder="1"/>
    <xf numFmtId="0" fontId="10" fillId="0" borderId="11" xfId="5" applyFont="1" applyBorder="1" applyAlignment="1">
      <alignment horizontal="center"/>
    </xf>
    <xf numFmtId="3" fontId="22" fillId="0" borderId="11" xfId="4" applyNumberFormat="1" applyFont="1" applyFill="1" applyBorder="1" applyAlignment="1">
      <alignment horizontal="center"/>
    </xf>
    <xf numFmtId="44" fontId="22" fillId="0" borderId="11" xfId="3" applyNumberFormat="1" applyFont="1" applyFill="1" applyBorder="1"/>
    <xf numFmtId="44" fontId="10" fillId="0" borderId="12" xfId="3" applyNumberFormat="1" applyFont="1" applyFill="1" applyBorder="1" applyAlignment="1">
      <alignment horizontal="right"/>
    </xf>
    <xf numFmtId="2" fontId="10" fillId="0" borderId="14" xfId="9" applyNumberFormat="1" applyFont="1" applyFill="1" applyBorder="1" applyAlignment="1">
      <alignment horizontal="center" vertical="center"/>
    </xf>
    <xf numFmtId="2" fontId="10" fillId="0" borderId="17" xfId="9" applyNumberFormat="1" applyFont="1" applyFill="1" applyBorder="1" applyAlignment="1">
      <alignment horizontal="center" vertical="center"/>
    </xf>
    <xf numFmtId="169" fontId="10" fillId="0" borderId="28" xfId="9" applyNumberFormat="1" applyFont="1" applyFill="1" applyBorder="1"/>
    <xf numFmtId="2" fontId="10" fillId="2" borderId="17" xfId="9" applyNumberFormat="1" applyFont="1" applyFill="1" applyBorder="1" applyAlignment="1">
      <alignment horizontal="center"/>
    </xf>
    <xf numFmtId="44" fontId="10" fillId="0" borderId="0" xfId="9" applyNumberFormat="1" applyFont="1" applyFill="1" applyBorder="1"/>
    <xf numFmtId="2" fontId="10" fillId="2" borderId="14" xfId="9" applyNumberFormat="1" applyFont="1" applyFill="1" applyBorder="1" applyAlignment="1">
      <alignment horizontal="center"/>
    </xf>
    <xf numFmtId="2" fontId="10" fillId="2" borderId="14" xfId="9" applyNumberFormat="1" applyFont="1" applyFill="1" applyBorder="1"/>
    <xf numFmtId="2" fontId="10" fillId="2" borderId="17" xfId="9" applyNumberFormat="1" applyFont="1" applyFill="1" applyBorder="1"/>
    <xf numFmtId="171" fontId="10" fillId="2" borderId="14" xfId="9" applyNumberFormat="1" applyFont="1" applyFill="1" applyBorder="1"/>
    <xf numFmtId="171" fontId="10" fillId="2" borderId="17" xfId="9" applyNumberFormat="1" applyFont="1" applyFill="1" applyBorder="1"/>
    <xf numFmtId="172" fontId="10" fillId="2" borderId="14" xfId="9" applyNumberFormat="1" applyFont="1" applyFill="1" applyBorder="1"/>
    <xf numFmtId="0" fontId="23" fillId="0" borderId="0" xfId="5" applyFont="1"/>
    <xf numFmtId="0" fontId="24" fillId="0" borderId="0" xfId="5" applyFont="1"/>
    <xf numFmtId="44" fontId="16" fillId="0" borderId="0" xfId="3" applyNumberFormat="1" applyFont="1" applyFill="1" applyBorder="1"/>
    <xf numFmtId="44" fontId="8" fillId="0" borderId="0" xfId="3" applyNumberFormat="1" applyFont="1" applyFill="1" applyBorder="1" applyAlignment="1">
      <alignment horizontal="right"/>
    </xf>
    <xf numFmtId="172" fontId="8" fillId="0" borderId="0" xfId="2" applyNumberFormat="1" applyFont="1"/>
    <xf numFmtId="3" fontId="16" fillId="0" borderId="0" xfId="4" applyNumberFormat="1" applyFont="1" applyFill="1" applyAlignment="1">
      <alignment horizontal="center"/>
    </xf>
    <xf numFmtId="44" fontId="16" fillId="0" borderId="0" xfId="3" applyNumberFormat="1" applyFont="1" applyFill="1"/>
    <xf numFmtId="44" fontId="8" fillId="0" borderId="0" xfId="3" applyNumberFormat="1" applyFont="1" applyFill="1"/>
    <xf numFmtId="0" fontId="10" fillId="0" borderId="10" xfId="2" applyFont="1" applyBorder="1"/>
    <xf numFmtId="0" fontId="10" fillId="0" borderId="11" xfId="2" applyFont="1" applyBorder="1"/>
    <xf numFmtId="0" fontId="10" fillId="0" borderId="12" xfId="2" applyFont="1" applyBorder="1"/>
    <xf numFmtId="44" fontId="13" fillId="3" borderId="8" xfId="2" applyNumberFormat="1" applyFont="1" applyFill="1" applyBorder="1" applyAlignment="1">
      <alignment horizontal="center"/>
    </xf>
    <xf numFmtId="44" fontId="7" fillId="0" borderId="8" xfId="2" applyNumberFormat="1" applyFont="1" applyBorder="1" applyAlignment="1">
      <alignment horizontal="center"/>
    </xf>
    <xf numFmtId="172" fontId="10" fillId="2" borderId="14" xfId="8" applyNumberFormat="1" applyFont="1" applyFill="1" applyBorder="1" applyAlignment="1">
      <alignment horizontal="center"/>
    </xf>
    <xf numFmtId="0" fontId="7" fillId="0" borderId="14" xfId="2" applyFont="1" applyBorder="1" applyAlignment="1">
      <alignment horizontal="left"/>
    </xf>
    <xf numFmtId="3" fontId="15" fillId="0" borderId="14" xfId="2" applyNumberFormat="1" applyFont="1" applyBorder="1"/>
    <xf numFmtId="44" fontId="20" fillId="0" borderId="14" xfId="2" applyNumberFormat="1" applyFont="1" applyBorder="1"/>
    <xf numFmtId="44" fontId="20" fillId="0" borderId="28" xfId="2" applyNumberFormat="1" applyFont="1" applyBorder="1"/>
    <xf numFmtId="1" fontId="8" fillId="2" borderId="24" xfId="12" applyNumberFormat="1" applyFont="1" applyFill="1" applyBorder="1" applyAlignment="1">
      <alignment horizontal="center"/>
    </xf>
    <xf numFmtId="0" fontId="8" fillId="0" borderId="14" xfId="2" applyFont="1" applyBorder="1" applyAlignment="1">
      <alignment vertical="center"/>
    </xf>
    <xf numFmtId="3" fontId="15" fillId="0" borderId="14" xfId="2" applyNumberFormat="1" applyFont="1" applyBorder="1" applyAlignment="1">
      <alignment horizontal="center" vertical="center"/>
    </xf>
    <xf numFmtId="44" fontId="15" fillId="0" borderId="14" xfId="2" applyNumberFormat="1" applyFont="1" applyBorder="1" applyAlignment="1">
      <alignment vertical="center"/>
    </xf>
    <xf numFmtId="44" fontId="8" fillId="0" borderId="14" xfId="2" applyNumberFormat="1" applyFont="1" applyBorder="1" applyAlignment="1">
      <alignment vertical="center"/>
    </xf>
    <xf numFmtId="44" fontId="8" fillId="0" borderId="28" xfId="2" applyNumberFormat="1" applyFont="1" applyBorder="1" applyAlignment="1">
      <alignment vertical="center"/>
    </xf>
    <xf numFmtId="3" fontId="15" fillId="0" borderId="29" xfId="2" applyNumberFormat="1" applyFont="1" applyBorder="1" applyAlignment="1">
      <alignment horizontal="center" vertical="center"/>
    </xf>
    <xf numFmtId="1" fontId="8" fillId="2" borderId="24" xfId="12" applyNumberFormat="1" applyFont="1" applyFill="1" applyBorder="1" applyAlignment="1">
      <alignment horizontal="center" vertical="center"/>
    </xf>
    <xf numFmtId="44" fontId="11" fillId="0" borderId="0" xfId="5" applyNumberFormat="1" applyFont="1" applyAlignment="1">
      <alignment vertical="center"/>
    </xf>
    <xf numFmtId="3" fontId="15" fillId="4" borderId="29" xfId="2" applyNumberFormat="1" applyFont="1" applyFill="1" applyBorder="1"/>
    <xf numFmtId="3" fontId="15" fillId="0" borderId="29" xfId="2" applyNumberFormat="1" applyFont="1" applyBorder="1"/>
    <xf numFmtId="44" fontId="8" fillId="0" borderId="28" xfId="2" applyNumberFormat="1" applyFont="1" applyBorder="1" applyAlignment="1">
      <alignment horizontal="center" vertical="center"/>
    </xf>
    <xf numFmtId="3" fontId="15" fillId="4" borderId="29" xfId="2" applyNumberFormat="1" applyFont="1" applyFill="1" applyBorder="1" applyAlignment="1">
      <alignment horizontal="center"/>
    </xf>
    <xf numFmtId="44" fontId="8" fillId="0" borderId="29" xfId="9" applyNumberFormat="1" applyFont="1" applyFill="1" applyBorder="1" applyAlignment="1"/>
    <xf numFmtId="1" fontId="17" fillId="0" borderId="42" xfId="10" applyNumberFormat="1" applyFont="1" applyBorder="1" applyAlignment="1">
      <alignment horizontal="center"/>
    </xf>
    <xf numFmtId="44" fontId="8" fillId="0" borderId="29" xfId="9" applyNumberFormat="1" applyFont="1" applyFill="1" applyBorder="1" applyAlignment="1">
      <alignment horizontal="center"/>
    </xf>
    <xf numFmtId="168" fontId="8" fillId="0" borderId="25" xfId="9" applyNumberFormat="1" applyFont="1" applyFill="1" applyBorder="1" applyAlignment="1"/>
    <xf numFmtId="168" fontId="8" fillId="2" borderId="24" xfId="9" applyNumberFormat="1" applyFont="1" applyFill="1" applyBorder="1" applyAlignment="1"/>
    <xf numFmtId="168" fontId="8" fillId="0" borderId="24" xfId="9" applyNumberFormat="1" applyFont="1" applyFill="1" applyBorder="1" applyAlignment="1"/>
    <xf numFmtId="0" fontId="8" fillId="0" borderId="48" xfId="2" applyFont="1" applyBorder="1" applyAlignment="1">
      <alignment wrapText="1"/>
    </xf>
    <xf numFmtId="0" fontId="10" fillId="4" borderId="13" xfId="2" applyFont="1" applyFill="1" applyBorder="1" applyAlignment="1">
      <alignment horizontal="center"/>
    </xf>
    <xf numFmtId="44" fontId="8" fillId="4" borderId="49" xfId="2" applyNumberFormat="1" applyFont="1" applyFill="1" applyBorder="1"/>
    <xf numFmtId="3" fontId="8" fillId="4" borderId="14" xfId="2" applyNumberFormat="1" applyFont="1" applyFill="1" applyBorder="1"/>
    <xf numFmtId="3" fontId="8" fillId="0" borderId="14" xfId="2" applyNumberFormat="1" applyFont="1" applyBorder="1"/>
    <xf numFmtId="44" fontId="8" fillId="0" borderId="49" xfId="2" applyNumberFormat="1" applyFont="1" applyBorder="1"/>
    <xf numFmtId="1" fontId="8" fillId="0" borderId="24" xfId="7" applyNumberFormat="1" applyFont="1" applyFill="1" applyBorder="1" applyAlignment="1">
      <alignment horizontal="center"/>
    </xf>
    <xf numFmtId="1" fontId="8" fillId="0" borderId="24" xfId="8" applyNumberFormat="1" applyFont="1" applyFill="1" applyBorder="1" applyAlignment="1">
      <alignment horizontal="center"/>
    </xf>
    <xf numFmtId="0" fontId="11" fillId="4" borderId="0" xfId="5" applyFont="1" applyFill="1" applyAlignment="1">
      <alignment wrapText="1"/>
    </xf>
    <xf numFmtId="0" fontId="12" fillId="4" borderId="0" xfId="5" applyFont="1" applyFill="1" applyAlignment="1">
      <alignment wrapText="1"/>
    </xf>
    <xf numFmtId="0" fontId="11" fillId="0" borderId="0" xfId="5" applyFont="1" applyAlignment="1">
      <alignment wrapText="1"/>
    </xf>
    <xf numFmtId="0" fontId="12" fillId="0" borderId="0" xfId="5" applyFont="1" applyAlignment="1">
      <alignment wrapText="1"/>
    </xf>
    <xf numFmtId="0" fontId="10" fillId="0" borderId="14" xfId="2" applyFont="1" applyBorder="1" applyAlignment="1">
      <alignment vertical="center" wrapText="1"/>
    </xf>
    <xf numFmtId="3" fontId="8" fillId="0" borderId="48" xfId="2" applyNumberFormat="1" applyFont="1" applyBorder="1" applyAlignment="1">
      <alignment horizontal="center" vertical="center"/>
    </xf>
    <xf numFmtId="44" fontId="8" fillId="0" borderId="48" xfId="2" applyNumberFormat="1" applyFont="1" applyBorder="1" applyAlignment="1">
      <alignment vertical="center"/>
    </xf>
    <xf numFmtId="3" fontId="8" fillId="0" borderId="29" xfId="2" applyNumberFormat="1" applyFont="1" applyBorder="1" applyAlignment="1">
      <alignment horizontal="center" vertical="center"/>
    </xf>
    <xf numFmtId="0" fontId="11" fillId="0" borderId="0" xfId="5" applyFont="1" applyAlignment="1">
      <alignment vertical="center" wrapText="1"/>
    </xf>
    <xf numFmtId="0" fontId="12" fillId="0" borderId="0" xfId="5" applyFont="1" applyAlignment="1">
      <alignment vertical="center" wrapText="1"/>
    </xf>
    <xf numFmtId="3" fontId="8" fillId="0" borderId="14" xfId="2" applyNumberFormat="1" applyFont="1" applyBorder="1" applyAlignment="1">
      <alignment horizontal="center" vertical="center"/>
    </xf>
    <xf numFmtId="1" fontId="8" fillId="4" borderId="50" xfId="9" applyNumberFormat="1" applyFont="1" applyFill="1" applyBorder="1" applyAlignment="1" applyProtection="1">
      <alignment horizontal="center" vertical="center"/>
      <protection locked="0"/>
    </xf>
    <xf numFmtId="168" fontId="8" fillId="4" borderId="51" xfId="7" applyNumberFormat="1" applyFont="1" applyFill="1" applyBorder="1"/>
    <xf numFmtId="2" fontId="8" fillId="4" borderId="52" xfId="9" applyNumberFormat="1" applyFont="1" applyFill="1" applyBorder="1" applyAlignment="1">
      <alignment horizontal="center" vertical="center"/>
    </xf>
    <xf numFmtId="168" fontId="8" fillId="4" borderId="52" xfId="9" applyNumberFormat="1" applyFont="1" applyFill="1" applyBorder="1"/>
    <xf numFmtId="169" fontId="8" fillId="4" borderId="40" xfId="9" applyNumberFormat="1" applyFont="1" applyFill="1" applyBorder="1"/>
    <xf numFmtId="2" fontId="8" fillId="4" borderId="0" xfId="7" applyNumberFormat="1" applyFont="1" applyFill="1" applyBorder="1" applyAlignment="1">
      <alignment horizontal="center"/>
    </xf>
    <xf numFmtId="168" fontId="8" fillId="4" borderId="53" xfId="9" applyNumberFormat="1" applyFont="1" applyFill="1" applyBorder="1"/>
    <xf numFmtId="1" fontId="8" fillId="4" borderId="52" xfId="7" applyNumberFormat="1" applyFont="1" applyFill="1" applyBorder="1" applyAlignment="1">
      <alignment horizontal="center"/>
    </xf>
    <xf numFmtId="171" fontId="8" fillId="4" borderId="52" xfId="7" applyNumberFormat="1" applyFont="1" applyFill="1" applyBorder="1" applyAlignment="1">
      <alignment horizontal="center"/>
    </xf>
    <xf numFmtId="172" fontId="8" fillId="4" borderId="52" xfId="7" applyNumberFormat="1" applyFont="1" applyFill="1" applyBorder="1" applyAlignment="1">
      <alignment horizontal="center"/>
    </xf>
    <xf numFmtId="172" fontId="8" fillId="4" borderId="52" xfId="8" applyNumberFormat="1" applyFont="1" applyFill="1" applyBorder="1" applyAlignment="1">
      <alignment horizontal="center"/>
    </xf>
    <xf numFmtId="1" fontId="8" fillId="4" borderId="52" xfId="8" applyNumberFormat="1" applyFont="1" applyFill="1" applyBorder="1" applyAlignment="1">
      <alignment horizontal="center"/>
    </xf>
    <xf numFmtId="0" fontId="10" fillId="0" borderId="54" xfId="5" applyFont="1" applyBorder="1" applyAlignment="1">
      <alignment horizontal="left"/>
    </xf>
    <xf numFmtId="0" fontId="10" fillId="0" borderId="55" xfId="5" applyFont="1" applyBorder="1"/>
    <xf numFmtId="0" fontId="8" fillId="0" borderId="56" xfId="5" applyFont="1" applyBorder="1" applyAlignment="1">
      <alignment horizontal="center"/>
    </xf>
    <xf numFmtId="3" fontId="16" fillId="0" borderId="56" xfId="4" applyNumberFormat="1" applyFont="1" applyFill="1" applyBorder="1" applyAlignment="1">
      <alignment horizontal="center"/>
    </xf>
    <xf numFmtId="44" fontId="16" fillId="0" borderId="56" xfId="3" applyNumberFormat="1" applyFont="1" applyFill="1" applyBorder="1"/>
    <xf numFmtId="44" fontId="8" fillId="0" borderId="57" xfId="3" applyNumberFormat="1" applyFont="1" applyFill="1" applyBorder="1" applyAlignment="1">
      <alignment horizontal="right"/>
    </xf>
    <xf numFmtId="44" fontId="10" fillId="0" borderId="58" xfId="9" applyNumberFormat="1" applyFont="1" applyFill="1" applyBorder="1"/>
    <xf numFmtId="1" fontId="8" fillId="0" borderId="17" xfId="3" applyNumberFormat="1" applyFont="1" applyFill="1" applyBorder="1" applyAlignment="1">
      <alignment horizontal="center" vertical="center"/>
    </xf>
    <xf numFmtId="1" fontId="8" fillId="0" borderId="59" xfId="3" applyNumberFormat="1" applyFont="1" applyFill="1" applyBorder="1" applyAlignment="1">
      <alignment horizontal="center" vertical="center"/>
    </xf>
    <xf numFmtId="2" fontId="8" fillId="0" borderId="14" xfId="9" applyNumberFormat="1" applyFont="1" applyFill="1" applyBorder="1" applyAlignment="1">
      <alignment horizontal="center" vertical="center"/>
    </xf>
    <xf numFmtId="2" fontId="8" fillId="0" borderId="15" xfId="9" applyNumberFormat="1" applyFont="1" applyFill="1" applyBorder="1" applyAlignment="1">
      <alignment horizontal="center" vertical="center"/>
    </xf>
    <xf numFmtId="169" fontId="8" fillId="0" borderId="28" xfId="9" applyNumberFormat="1" applyFont="1" applyFill="1" applyBorder="1"/>
    <xf numFmtId="2" fontId="8" fillId="2" borderId="17" xfId="9" applyNumberFormat="1" applyFont="1" applyFill="1" applyBorder="1" applyAlignment="1">
      <alignment horizontal="center"/>
    </xf>
    <xf numFmtId="2" fontId="8" fillId="2" borderId="60" xfId="9" applyNumberFormat="1" applyFont="1" applyFill="1" applyBorder="1" applyAlignment="1">
      <alignment horizontal="center"/>
    </xf>
    <xf numFmtId="168" fontId="8" fillId="0" borderId="0" xfId="9" applyNumberFormat="1" applyFont="1" applyFill="1" applyBorder="1"/>
    <xf numFmtId="2" fontId="8" fillId="2" borderId="14" xfId="9" applyNumberFormat="1" applyFont="1" applyFill="1" applyBorder="1" applyAlignment="1">
      <alignment horizontal="center"/>
    </xf>
    <xf numFmtId="2" fontId="8" fillId="2" borderId="15" xfId="9" applyNumberFormat="1" applyFont="1" applyFill="1" applyBorder="1" applyAlignment="1">
      <alignment horizontal="center"/>
    </xf>
    <xf numFmtId="2" fontId="8" fillId="2" borderId="14" xfId="9" applyNumberFormat="1" applyFont="1" applyFill="1" applyBorder="1"/>
    <xf numFmtId="2" fontId="8" fillId="2" borderId="15" xfId="9" applyNumberFormat="1" applyFont="1" applyFill="1" applyBorder="1"/>
    <xf numFmtId="171" fontId="8" fillId="2" borderId="14" xfId="9" applyNumberFormat="1" applyFont="1" applyFill="1" applyBorder="1"/>
    <xf numFmtId="171" fontId="8" fillId="2" borderId="15" xfId="9" applyNumberFormat="1" applyFont="1" applyFill="1" applyBorder="1"/>
    <xf numFmtId="172" fontId="8" fillId="2" borderId="14" xfId="9" applyNumberFormat="1" applyFont="1" applyFill="1" applyBorder="1"/>
    <xf numFmtId="0" fontId="10" fillId="0" borderId="0" xfId="5" applyFont="1"/>
    <xf numFmtId="1" fontId="8" fillId="0" borderId="0" xfId="3" applyNumberFormat="1" applyFont="1" applyFill="1" applyBorder="1" applyAlignment="1">
      <alignment horizontal="center" vertical="center"/>
    </xf>
    <xf numFmtId="2" fontId="8" fillId="0" borderId="0" xfId="9" applyNumberFormat="1" applyFont="1" applyFill="1" applyBorder="1" applyAlignment="1">
      <alignment horizontal="center" vertical="center"/>
    </xf>
    <xf numFmtId="169" fontId="8" fillId="0" borderId="0" xfId="9" applyNumberFormat="1" applyFont="1" applyFill="1" applyBorder="1"/>
    <xf numFmtId="2" fontId="8" fillId="0" borderId="0" xfId="9" applyNumberFormat="1" applyFont="1" applyFill="1" applyBorder="1" applyAlignment="1">
      <alignment horizontal="center"/>
    </xf>
    <xf numFmtId="2" fontId="8" fillId="0" borderId="0" xfId="9" applyNumberFormat="1" applyFont="1" applyFill="1" applyBorder="1"/>
    <xf numFmtId="171" fontId="8" fillId="0" borderId="0" xfId="9" applyNumberFormat="1" applyFont="1" applyFill="1" applyBorder="1"/>
    <xf numFmtId="172" fontId="8" fillId="0" borderId="0" xfId="9" applyNumberFormat="1" applyFont="1" applyFill="1" applyBorder="1"/>
    <xf numFmtId="0" fontId="10" fillId="0" borderId="61" xfId="2" applyFont="1" applyBorder="1"/>
    <xf numFmtId="0" fontId="10" fillId="0" borderId="62" xfId="2" applyFont="1" applyBorder="1"/>
    <xf numFmtId="0" fontId="7" fillId="0" borderId="61" xfId="2" applyFont="1" applyBorder="1"/>
    <xf numFmtId="0" fontId="7" fillId="0" borderId="62" xfId="2" applyFont="1" applyBorder="1"/>
    <xf numFmtId="0" fontId="7" fillId="0" borderId="63" xfId="2" applyFont="1" applyBorder="1" applyAlignment="1">
      <alignment horizontal="center"/>
    </xf>
    <xf numFmtId="3" fontId="13" fillId="3" borderId="63" xfId="2" applyNumberFormat="1" applyFont="1" applyFill="1" applyBorder="1" applyAlignment="1">
      <alignment horizontal="center"/>
    </xf>
    <xf numFmtId="44" fontId="13" fillId="3" borderId="63" xfId="2" applyNumberFormat="1" applyFont="1" applyFill="1" applyBorder="1" applyAlignment="1">
      <alignment horizontal="center"/>
    </xf>
    <xf numFmtId="44" fontId="7" fillId="0" borderId="63" xfId="2" applyNumberFormat="1" applyFont="1" applyBorder="1" applyAlignment="1">
      <alignment horizontal="center"/>
    </xf>
    <xf numFmtId="44" fontId="7" fillId="0" borderId="64" xfId="2" applyNumberFormat="1" applyFont="1" applyBorder="1" applyAlignment="1">
      <alignment horizontal="center"/>
    </xf>
    <xf numFmtId="0" fontId="25" fillId="0" borderId="13" xfId="2" applyFont="1" applyBorder="1" applyAlignment="1">
      <alignment horizontal="center"/>
    </xf>
    <xf numFmtId="0" fontId="25" fillId="0" borderId="14" xfId="2" applyFont="1" applyBorder="1" applyAlignment="1">
      <alignment horizontal="center"/>
    </xf>
    <xf numFmtId="44" fontId="25" fillId="0" borderId="28" xfId="2" applyNumberFormat="1" applyFont="1" applyBorder="1" applyAlignment="1">
      <alignment horizontal="center"/>
    </xf>
    <xf numFmtId="0" fontId="25" fillId="0" borderId="1" xfId="2" applyFont="1" applyBorder="1" applyAlignment="1">
      <alignment horizontal="center"/>
    </xf>
    <xf numFmtId="0" fontId="25" fillId="4" borderId="13" xfId="2" applyFont="1" applyFill="1" applyBorder="1" applyAlignment="1">
      <alignment horizontal="center"/>
    </xf>
    <xf numFmtId="0" fontId="25" fillId="4" borderId="14" xfId="2" applyFont="1" applyFill="1" applyBorder="1" applyAlignment="1">
      <alignment horizontal="center"/>
    </xf>
    <xf numFmtId="44" fontId="25" fillId="4" borderId="3" xfId="2" applyNumberFormat="1" applyFont="1" applyFill="1" applyBorder="1" applyAlignment="1">
      <alignment horizontal="center"/>
    </xf>
    <xf numFmtId="0" fontId="8" fillId="0" borderId="14" xfId="2" applyFont="1" applyBorder="1" applyAlignment="1">
      <alignment wrapText="1"/>
    </xf>
    <xf numFmtId="44" fontId="25" fillId="4" borderId="28" xfId="2" applyNumberFormat="1" applyFont="1" applyFill="1" applyBorder="1" applyAlignment="1">
      <alignment horizontal="center"/>
    </xf>
    <xf numFmtId="0" fontId="8" fillId="0" borderId="17" xfId="2" applyFont="1" applyBorder="1" applyAlignment="1">
      <alignment horizontal="center"/>
    </xf>
    <xf numFmtId="44" fontId="8" fillId="0" borderId="17" xfId="2" applyNumberFormat="1" applyFont="1" applyBorder="1" applyAlignment="1">
      <alignment horizontal="center"/>
    </xf>
    <xf numFmtId="0" fontId="8" fillId="0" borderId="14" xfId="2" applyFont="1" applyBorder="1" applyAlignment="1">
      <alignment horizontal="center" wrapText="1"/>
    </xf>
    <xf numFmtId="0" fontId="8" fillId="0" borderId="29" xfId="2" applyFont="1" applyBorder="1" applyAlignment="1">
      <alignment horizontal="center" wrapText="1"/>
    </xf>
    <xf numFmtId="0" fontId="8" fillId="4" borderId="1" xfId="2" applyFont="1" applyFill="1" applyBorder="1" applyAlignment="1">
      <alignment horizontal="center"/>
    </xf>
    <xf numFmtId="0" fontId="8" fillId="4" borderId="48" xfId="2" applyFont="1" applyFill="1" applyBorder="1" applyAlignment="1">
      <alignment wrapText="1"/>
    </xf>
    <xf numFmtId="0" fontId="8" fillId="4" borderId="48" xfId="2" applyFont="1" applyFill="1" applyBorder="1" applyAlignment="1">
      <alignment horizontal="center"/>
    </xf>
    <xf numFmtId="0" fontId="8" fillId="4" borderId="65" xfId="2" applyFont="1" applyFill="1" applyBorder="1" applyAlignment="1">
      <alignment wrapText="1"/>
    </xf>
    <xf numFmtId="44" fontId="8" fillId="4" borderId="48" xfId="2" applyNumberFormat="1" applyFont="1" applyFill="1" applyBorder="1" applyAlignment="1">
      <alignment horizontal="center"/>
    </xf>
    <xf numFmtId="44" fontId="8" fillId="4" borderId="65" xfId="2" applyNumberFormat="1" applyFont="1" applyFill="1" applyBorder="1"/>
    <xf numFmtId="1" fontId="8" fillId="4" borderId="23" xfId="9" applyNumberFormat="1" applyFont="1" applyFill="1" applyBorder="1" applyAlignment="1" applyProtection="1">
      <alignment horizontal="center" vertical="center"/>
      <protection locked="0"/>
    </xf>
    <xf numFmtId="169" fontId="8" fillId="4" borderId="5" xfId="9" applyNumberFormat="1" applyFont="1" applyFill="1" applyBorder="1"/>
    <xf numFmtId="171" fontId="8" fillId="4" borderId="52" xfId="8" applyNumberFormat="1" applyFont="1" applyFill="1" applyBorder="1" applyAlignment="1">
      <alignment horizontal="center"/>
    </xf>
    <xf numFmtId="0" fontId="10" fillId="0" borderId="66" xfId="5" applyFont="1" applyBorder="1" applyAlignment="1">
      <alignment horizontal="left"/>
    </xf>
    <xf numFmtId="0" fontId="10" fillId="0" borderId="56" xfId="5" applyFont="1" applyBorder="1" applyAlignment="1">
      <alignment vertical="center"/>
    </xf>
    <xf numFmtId="44" fontId="8" fillId="0" borderId="56" xfId="3" applyNumberFormat="1" applyFont="1" applyFill="1" applyBorder="1" applyAlignment="1">
      <alignment horizontal="right"/>
    </xf>
    <xf numFmtId="44" fontId="10" fillId="0" borderId="67" xfId="9" applyNumberFormat="1" applyFont="1" applyFill="1" applyBorder="1"/>
    <xf numFmtId="1" fontId="8" fillId="0" borderId="37" xfId="3" applyNumberFormat="1" applyFont="1" applyFill="1" applyBorder="1" applyAlignment="1">
      <alignment horizontal="center" vertical="center"/>
    </xf>
    <xf numFmtId="168" fontId="8" fillId="0" borderId="37" xfId="9" applyNumberFormat="1" applyFont="1" applyFill="1" applyBorder="1"/>
    <xf numFmtId="2" fontId="8" fillId="0" borderId="37" xfId="9" applyNumberFormat="1" applyFont="1" applyFill="1" applyBorder="1" applyAlignment="1">
      <alignment horizontal="center" vertical="center"/>
    </xf>
    <xf numFmtId="169" fontId="8" fillId="0" borderId="37" xfId="9" applyNumberFormat="1" applyFont="1" applyFill="1" applyBorder="1"/>
    <xf numFmtId="2" fontId="8" fillId="2" borderId="37" xfId="9" applyNumberFormat="1" applyFont="1" applyFill="1" applyBorder="1" applyAlignment="1">
      <alignment horizontal="center"/>
    </xf>
    <xf numFmtId="168" fontId="8" fillId="2" borderId="37" xfId="9" applyNumberFormat="1" applyFont="1" applyFill="1" applyBorder="1"/>
    <xf numFmtId="2" fontId="8" fillId="2" borderId="37" xfId="9" applyNumberFormat="1" applyFont="1" applyFill="1" applyBorder="1"/>
    <xf numFmtId="171" fontId="8" fillId="2" borderId="37" xfId="9" applyNumberFormat="1" applyFont="1" applyFill="1" applyBorder="1"/>
    <xf numFmtId="0" fontId="8" fillId="0" borderId="0" xfId="5" applyFont="1" applyAlignment="1">
      <alignment horizontal="left" vertical="center" wrapText="1"/>
    </xf>
    <xf numFmtId="44" fontId="8" fillId="0" borderId="0" xfId="3" applyNumberFormat="1" applyFont="1" applyFill="1" applyBorder="1"/>
    <xf numFmtId="44" fontId="8" fillId="0" borderId="0" xfId="7" applyNumberFormat="1" applyFont="1" applyFill="1" applyBorder="1"/>
    <xf numFmtId="0" fontId="10" fillId="0" borderId="38" xfId="5" applyFont="1" applyBorder="1" applyAlignment="1">
      <alignment horizontal="left"/>
    </xf>
    <xf numFmtId="44" fontId="8" fillId="0" borderId="68" xfId="3" applyNumberFormat="1" applyFont="1" applyFill="1" applyBorder="1"/>
    <xf numFmtId="44" fontId="8" fillId="0" borderId="69" xfId="9" applyNumberFormat="1" applyFont="1" applyFill="1" applyBorder="1"/>
    <xf numFmtId="169" fontId="10" fillId="0" borderId="15" xfId="7" applyNumberFormat="1" applyFont="1" applyFill="1" applyBorder="1" applyAlignment="1">
      <alignment horizontal="center"/>
    </xf>
    <xf numFmtId="0" fontId="8" fillId="0" borderId="70" xfId="5" applyFont="1" applyBorder="1" applyAlignment="1">
      <alignment horizontal="left"/>
    </xf>
    <xf numFmtId="0" fontId="8" fillId="0" borderId="71" xfId="5" applyFont="1" applyBorder="1" applyAlignment="1">
      <alignment wrapText="1"/>
    </xf>
    <xf numFmtId="0" fontId="8" fillId="0" borderId="72" xfId="5" applyFont="1" applyBorder="1" applyAlignment="1">
      <alignment horizontal="center"/>
    </xf>
    <xf numFmtId="3" fontId="16" fillId="0" borderId="25" xfId="4" applyNumberFormat="1" applyFont="1" applyFill="1" applyBorder="1" applyAlignment="1">
      <alignment horizontal="center"/>
    </xf>
    <xf numFmtId="44" fontId="16" fillId="0" borderId="73" xfId="3" applyNumberFormat="1" applyFont="1" applyFill="1" applyBorder="1"/>
    <xf numFmtId="44" fontId="8" fillId="0" borderId="72" xfId="3" applyNumberFormat="1" applyFont="1" applyFill="1" applyBorder="1"/>
    <xf numFmtId="44" fontId="8" fillId="0" borderId="74" xfId="9" applyNumberFormat="1" applyFont="1" applyFill="1" applyBorder="1"/>
    <xf numFmtId="169" fontId="8" fillId="0" borderId="74" xfId="9" applyNumberFormat="1" applyFont="1" applyFill="1" applyBorder="1"/>
    <xf numFmtId="0" fontId="1" fillId="6" borderId="14" xfId="2" applyFont="1" applyFill="1" applyBorder="1" applyAlignment="1">
      <alignment horizontal="center" vertical="center"/>
    </xf>
    <xf numFmtId="0" fontId="1" fillId="6" borderId="17" xfId="2" applyFont="1" applyFill="1" applyBorder="1" applyAlignment="1">
      <alignment horizontal="center" vertical="center"/>
    </xf>
    <xf numFmtId="0" fontId="8" fillId="0" borderId="13" xfId="2" applyFont="1" applyBorder="1" applyAlignment="1">
      <alignment horizontal="center" vertical="center" wrapText="1"/>
    </xf>
    <xf numFmtId="0" fontId="8" fillId="0" borderId="14" xfId="5" applyFont="1" applyBorder="1"/>
    <xf numFmtId="44" fontId="16" fillId="0" borderId="14" xfId="4" applyNumberFormat="1" applyFont="1" applyFill="1" applyBorder="1"/>
    <xf numFmtId="44" fontId="8" fillId="0" borderId="14" xfId="3" applyNumberFormat="1" applyFont="1" applyFill="1" applyBorder="1"/>
    <xf numFmtId="3" fontId="16" fillId="0" borderId="17" xfId="4" applyNumberFormat="1" applyFont="1" applyFill="1" applyBorder="1" applyAlignment="1">
      <alignment horizontal="center"/>
    </xf>
    <xf numFmtId="0" fontId="8" fillId="0" borderId="14" xfId="2" applyFont="1" applyBorder="1" applyAlignment="1">
      <alignment horizontal="center" vertical="center" wrapText="1"/>
    </xf>
    <xf numFmtId="44" fontId="8" fillId="0" borderId="14" xfId="2" applyNumberFormat="1" applyFont="1" applyBorder="1" applyAlignment="1">
      <alignment horizontal="center"/>
    </xf>
    <xf numFmtId="0" fontId="8" fillId="0" borderId="17" xfId="2" applyFont="1" applyBorder="1" applyAlignment="1">
      <alignment horizontal="center" vertical="center" wrapText="1"/>
    </xf>
    <xf numFmtId="0" fontId="8" fillId="0" borderId="17" xfId="2" applyFont="1" applyBorder="1" applyAlignment="1">
      <alignment horizontal="center" vertical="center"/>
    </xf>
    <xf numFmtId="44" fontId="8" fillId="0" borderId="17" xfId="2" applyNumberFormat="1" applyFont="1" applyBorder="1" applyAlignment="1">
      <alignment horizontal="center" vertical="center"/>
    </xf>
    <xf numFmtId="169" fontId="8" fillId="0" borderId="74" xfId="9" applyNumberFormat="1" applyFont="1" applyFill="1" applyBorder="1" applyAlignment="1">
      <alignment vertical="center"/>
    </xf>
    <xf numFmtId="0" fontId="8" fillId="0" borderId="60" xfId="5" applyFont="1" applyBorder="1" applyAlignment="1">
      <alignment wrapText="1"/>
    </xf>
    <xf numFmtId="0" fontId="8" fillId="0" borderId="43" xfId="5" applyFont="1" applyBorder="1" applyAlignment="1">
      <alignment horizontal="center"/>
    </xf>
    <xf numFmtId="3" fontId="16" fillId="0" borderId="60" xfId="4" applyNumberFormat="1" applyFont="1" applyFill="1" applyBorder="1" applyAlignment="1">
      <alignment horizontal="center"/>
    </xf>
    <xf numFmtId="44" fontId="16" fillId="0" borderId="43" xfId="4" applyNumberFormat="1" applyFont="1" applyFill="1" applyBorder="1" applyAlignment="1"/>
    <xf numFmtId="44" fontId="8" fillId="0" borderId="43" xfId="3" applyNumberFormat="1" applyFont="1" applyFill="1" applyBorder="1" applyAlignment="1"/>
    <xf numFmtId="169" fontId="8" fillId="0" borderId="74" xfId="9" applyNumberFormat="1" applyFont="1" applyFill="1" applyBorder="1" applyAlignment="1"/>
    <xf numFmtId="0" fontId="8" fillId="0" borderId="39" xfId="2" applyFont="1" applyBorder="1" applyAlignment="1">
      <alignment horizontal="center" vertical="center" wrapText="1"/>
    </xf>
    <xf numFmtId="0" fontId="8" fillId="0" borderId="0" xfId="5" applyFont="1" applyAlignment="1">
      <alignment wrapText="1"/>
    </xf>
    <xf numFmtId="0" fontId="8" fillId="0" borderId="75" xfId="5" applyFont="1" applyBorder="1" applyAlignment="1">
      <alignment horizontal="center"/>
    </xf>
    <xf numFmtId="44" fontId="16" fillId="0" borderId="75" xfId="4" applyNumberFormat="1" applyFont="1" applyFill="1" applyBorder="1" applyAlignment="1"/>
    <xf numFmtId="44" fontId="8" fillId="0" borderId="75" xfId="3" applyNumberFormat="1" applyFont="1" applyFill="1" applyBorder="1" applyAlignment="1"/>
    <xf numFmtId="44" fontId="8" fillId="0" borderId="41" xfId="2" applyNumberFormat="1" applyFont="1" applyBorder="1"/>
    <xf numFmtId="1" fontId="8" fillId="0" borderId="21" xfId="9" applyNumberFormat="1" applyFont="1" applyFill="1" applyBorder="1" applyAlignment="1" applyProtection="1">
      <alignment horizontal="center"/>
      <protection locked="0"/>
    </xf>
    <xf numFmtId="168" fontId="8" fillId="0" borderId="27" xfId="7" applyNumberFormat="1" applyFont="1" applyFill="1" applyBorder="1" applyAlignment="1"/>
    <xf numFmtId="44" fontId="26" fillId="0" borderId="14" xfId="7" applyNumberFormat="1" applyFont="1" applyFill="1" applyBorder="1" applyAlignment="1" applyProtection="1">
      <alignment horizontal="center" vertical="center"/>
    </xf>
    <xf numFmtId="44" fontId="26" fillId="0" borderId="28" xfId="7" applyNumberFormat="1" applyFont="1" applyFill="1" applyBorder="1" applyAlignment="1" applyProtection="1">
      <alignment horizontal="center" vertical="center"/>
    </xf>
    <xf numFmtId="0" fontId="15" fillId="0" borderId="14" xfId="2" applyFont="1" applyBorder="1"/>
    <xf numFmtId="3" fontId="15" fillId="0" borderId="17" xfId="2" applyNumberFormat="1" applyFont="1" applyBorder="1" applyAlignment="1">
      <alignment horizontal="center"/>
    </xf>
    <xf numFmtId="0" fontId="8" fillId="0" borderId="76" xfId="5" applyFont="1" applyBorder="1"/>
    <xf numFmtId="0" fontId="8" fillId="0" borderId="73" xfId="5" applyFont="1" applyBorder="1" applyAlignment="1">
      <alignment horizontal="center"/>
    </xf>
    <xf numFmtId="3" fontId="16" fillId="0" borderId="72" xfId="4" applyNumberFormat="1" applyFont="1" applyFill="1" applyBorder="1" applyAlignment="1">
      <alignment horizontal="center"/>
    </xf>
    <xf numFmtId="44" fontId="16" fillId="0" borderId="73" xfId="4" applyNumberFormat="1" applyFont="1" applyFill="1" applyBorder="1"/>
    <xf numFmtId="44" fontId="8" fillId="0" borderId="73" xfId="9" applyNumberFormat="1" applyFont="1" applyFill="1" applyBorder="1"/>
    <xf numFmtId="3" fontId="16" fillId="0" borderId="76" xfId="4" applyNumberFormat="1" applyFont="1" applyFill="1" applyBorder="1" applyAlignment="1">
      <alignment horizontal="center"/>
    </xf>
    <xf numFmtId="0" fontId="8" fillId="0" borderId="15" xfId="5" applyFont="1" applyBorder="1"/>
    <xf numFmtId="3" fontId="16" fillId="0" borderId="44" xfId="4" applyNumberFormat="1" applyFont="1" applyFill="1" applyBorder="1" applyAlignment="1">
      <alignment horizontal="center"/>
    </xf>
    <xf numFmtId="44" fontId="16" fillId="0" borderId="43" xfId="4" applyNumberFormat="1" applyFont="1" applyFill="1" applyBorder="1"/>
    <xf numFmtId="44" fontId="8" fillId="0" borderId="43" xfId="9" applyNumberFormat="1" applyFont="1" applyFill="1" applyBorder="1"/>
    <xf numFmtId="44" fontId="8" fillId="0" borderId="14" xfId="9" applyNumberFormat="1" applyFont="1" applyFill="1" applyBorder="1"/>
    <xf numFmtId="0" fontId="8" fillId="0" borderId="77" xfId="2" applyFont="1" applyBorder="1" applyAlignment="1">
      <alignment horizontal="center"/>
    </xf>
    <xf numFmtId="0" fontId="15" fillId="0" borderId="48" xfId="2" applyFont="1" applyBorder="1"/>
    <xf numFmtId="0" fontId="8" fillId="0" borderId="78" xfId="5" applyFont="1" applyBorder="1" applyAlignment="1">
      <alignment horizontal="center"/>
    </xf>
    <xf numFmtId="3" fontId="15" fillId="0" borderId="48" xfId="2" applyNumberFormat="1" applyFont="1" applyBorder="1" applyAlignment="1">
      <alignment horizontal="center"/>
    </xf>
    <xf numFmtId="44" fontId="15" fillId="0" borderId="48" xfId="2" applyNumberFormat="1" applyFont="1" applyBorder="1"/>
    <xf numFmtId="3" fontId="8" fillId="0" borderId="17" xfId="2" applyNumberFormat="1" applyFont="1" applyBorder="1" applyAlignment="1">
      <alignment horizontal="center"/>
    </xf>
    <xf numFmtId="0" fontId="8" fillId="0" borderId="39" xfId="2" applyFont="1" applyBorder="1" applyAlignment="1">
      <alignment horizontal="center"/>
    </xf>
    <xf numFmtId="0" fontId="8" fillId="0" borderId="79" xfId="5" applyFont="1" applyBorder="1"/>
    <xf numFmtId="0" fontId="8" fillId="0" borderId="80" xfId="5" applyFont="1" applyBorder="1" applyAlignment="1">
      <alignment horizontal="center"/>
    </xf>
    <xf numFmtId="3" fontId="16" fillId="0" borderId="81" xfId="4" applyNumberFormat="1" applyFont="1" applyFill="1" applyBorder="1" applyAlignment="1">
      <alignment horizontal="center"/>
    </xf>
    <xf numFmtId="44" fontId="16" fillId="0" borderId="80" xfId="4" applyNumberFormat="1" applyFont="1" applyFill="1" applyBorder="1"/>
    <xf numFmtId="44" fontId="8" fillId="0" borderId="80" xfId="9" applyNumberFormat="1" applyFont="1" applyFill="1" applyBorder="1"/>
    <xf numFmtId="0" fontId="8" fillId="4" borderId="82" xfId="2" applyFont="1" applyFill="1" applyBorder="1" applyAlignment="1">
      <alignment wrapText="1"/>
    </xf>
    <xf numFmtId="44" fontId="8" fillId="4" borderId="82" xfId="2" applyNumberFormat="1" applyFont="1" applyFill="1" applyBorder="1"/>
    <xf numFmtId="168" fontId="8" fillId="4" borderId="0" xfId="7" applyNumberFormat="1" applyFont="1" applyFill="1" applyBorder="1"/>
    <xf numFmtId="2" fontId="8" fillId="4" borderId="0" xfId="9" applyNumberFormat="1" applyFont="1" applyFill="1" applyBorder="1" applyAlignment="1">
      <alignment horizontal="center" vertical="center"/>
    </xf>
    <xf numFmtId="168" fontId="8" fillId="4" borderId="0" xfId="9" applyNumberFormat="1" applyFont="1" applyFill="1" applyBorder="1"/>
    <xf numFmtId="169" fontId="8" fillId="4" borderId="3" xfId="9" applyNumberFormat="1" applyFont="1" applyFill="1" applyBorder="1"/>
    <xf numFmtId="1" fontId="8" fillId="4" borderId="0" xfId="7" applyNumberFormat="1" applyFont="1" applyFill="1" applyBorder="1" applyAlignment="1">
      <alignment horizontal="center"/>
    </xf>
    <xf numFmtId="1" fontId="8" fillId="4" borderId="0" xfId="8" applyNumberFormat="1" applyFont="1" applyFill="1" applyBorder="1" applyAlignment="1">
      <alignment horizontal="center"/>
    </xf>
    <xf numFmtId="0" fontId="10" fillId="0" borderId="56" xfId="5" applyFont="1" applyBorder="1"/>
    <xf numFmtId="168" fontId="8" fillId="0" borderId="17" xfId="9" applyNumberFormat="1" applyFont="1" applyFill="1" applyBorder="1"/>
    <xf numFmtId="2" fontId="8" fillId="0" borderId="17" xfId="9" applyNumberFormat="1" applyFont="1" applyFill="1" applyBorder="1" applyAlignment="1">
      <alignment horizontal="center" vertical="center"/>
    </xf>
    <xf numFmtId="168" fontId="8" fillId="2" borderId="17" xfId="9" applyNumberFormat="1" applyFont="1" applyFill="1" applyBorder="1"/>
    <xf numFmtId="2" fontId="8" fillId="2" borderId="17" xfId="9" applyNumberFormat="1" applyFont="1" applyFill="1" applyBorder="1"/>
    <xf numFmtId="174" fontId="11" fillId="0" borderId="0" xfId="13" applyFont="1" applyFill="1"/>
    <xf numFmtId="0" fontId="8" fillId="2" borderId="0" xfId="5" applyFont="1" applyFill="1" applyAlignment="1">
      <alignment horizontal="center"/>
    </xf>
    <xf numFmtId="0" fontId="8" fillId="2" borderId="0" xfId="5" applyFont="1" applyFill="1"/>
    <xf numFmtId="171" fontId="8" fillId="2" borderId="0" xfId="5" applyNumberFormat="1" applyFont="1" applyFill="1"/>
    <xf numFmtId="44" fontId="8" fillId="0" borderId="0" xfId="5" applyNumberFormat="1" applyFont="1"/>
    <xf numFmtId="0" fontId="8" fillId="0" borderId="86" xfId="2" applyFont="1" applyBorder="1" applyAlignment="1">
      <alignment horizontal="center" vertical="center"/>
    </xf>
    <xf numFmtId="0" fontId="8" fillId="0" borderId="87" xfId="2" applyFont="1" applyBorder="1" applyAlignment="1">
      <alignment vertical="center" wrapText="1"/>
    </xf>
    <xf numFmtId="0" fontId="8" fillId="0" borderId="87" xfId="2" applyFont="1" applyBorder="1" applyAlignment="1">
      <alignment horizontal="center" vertical="center"/>
    </xf>
    <xf numFmtId="3" fontId="8" fillId="0" borderId="87" xfId="2" applyNumberFormat="1" applyFont="1" applyBorder="1" applyAlignment="1">
      <alignment horizontal="center" vertical="center"/>
    </xf>
    <xf numFmtId="44" fontId="8" fillId="0" borderId="87" xfId="2" applyNumberFormat="1" applyFont="1" applyBorder="1" applyAlignment="1">
      <alignment vertical="center"/>
    </xf>
    <xf numFmtId="44" fontId="8" fillId="0" borderId="88" xfId="2" applyNumberFormat="1" applyFont="1" applyBorder="1" applyAlignment="1">
      <alignment horizontal="center" vertical="center"/>
    </xf>
    <xf numFmtId="0" fontId="8" fillId="0" borderId="13" xfId="5" applyFont="1" applyBorder="1" applyAlignment="1">
      <alignment horizontal="center" vertical="center"/>
    </xf>
    <xf numFmtId="44" fontId="8" fillId="0" borderId="28" xfId="5" applyNumberFormat="1" applyFont="1" applyBorder="1"/>
    <xf numFmtId="0" fontId="8" fillId="0" borderId="90" xfId="5" applyFont="1" applyBorder="1" applyAlignment="1">
      <alignment horizontal="center"/>
    </xf>
    <xf numFmtId="44" fontId="8" fillId="0" borderId="90" xfId="3" applyNumberFormat="1" applyFont="1" applyFill="1" applyBorder="1"/>
    <xf numFmtId="0" fontId="8" fillId="0" borderId="89" xfId="5" applyFont="1" applyBorder="1" applyAlignment="1">
      <alignment horizontal="left"/>
    </xf>
    <xf numFmtId="0" fontId="27" fillId="0" borderId="90" xfId="0" applyFont="1" applyBorder="1" applyAlignment="1">
      <alignment horizontal="left" vertical="center" wrapText="1"/>
    </xf>
    <xf numFmtId="168" fontId="10" fillId="0" borderId="91" xfId="4" applyNumberFormat="1" applyFont="1" applyFill="1" applyBorder="1" applyAlignment="1">
      <alignment vertical="center"/>
    </xf>
    <xf numFmtId="0" fontId="8" fillId="0" borderId="92" xfId="5" applyFont="1" applyBorder="1" applyAlignment="1">
      <alignment horizontal="center" vertical="center"/>
    </xf>
    <xf numFmtId="3" fontId="16" fillId="0" borderId="92" xfId="4" applyNumberFormat="1" applyFont="1" applyFill="1" applyBorder="1" applyAlignment="1">
      <alignment horizontal="center" vertical="center"/>
    </xf>
    <xf numFmtId="44" fontId="16" fillId="0" borderId="92" xfId="3" applyNumberFormat="1" applyFont="1" applyFill="1" applyBorder="1" applyAlignment="1">
      <alignment vertical="center"/>
    </xf>
    <xf numFmtId="44" fontId="8" fillId="0" borderId="92" xfId="3" applyNumberFormat="1" applyFont="1" applyFill="1" applyBorder="1" applyAlignment="1">
      <alignment horizontal="right" vertical="center"/>
    </xf>
    <xf numFmtId="0" fontId="8" fillId="0" borderId="5" xfId="5" applyFont="1" applyBorder="1" applyAlignment="1">
      <alignment horizontal="center" vertical="center"/>
    </xf>
    <xf numFmtId="3" fontId="16" fillId="0" borderId="5" xfId="4" applyNumberFormat="1" applyFont="1" applyFill="1" applyBorder="1" applyAlignment="1">
      <alignment horizontal="center" vertical="center"/>
    </xf>
    <xf numFmtId="44" fontId="16" fillId="0" borderId="5" xfId="3" applyNumberFormat="1" applyFont="1" applyFill="1" applyBorder="1" applyAlignment="1">
      <alignment vertical="center"/>
    </xf>
    <xf numFmtId="44" fontId="8" fillId="0" borderId="5" xfId="3" applyNumberFormat="1" applyFont="1" applyFill="1" applyBorder="1" applyAlignment="1">
      <alignment horizontal="right" vertical="center"/>
    </xf>
    <xf numFmtId="0" fontId="3" fillId="0" borderId="2" xfId="0" applyFont="1" applyBorder="1" applyAlignment="1">
      <alignment wrapText="1"/>
    </xf>
    <xf numFmtId="0" fontId="2" fillId="0" borderId="5" xfId="0" applyFont="1" applyBorder="1" applyAlignment="1">
      <alignment wrapText="1"/>
    </xf>
    <xf numFmtId="43" fontId="0" fillId="0" borderId="2" xfId="1" applyFont="1" applyBorder="1"/>
    <xf numFmtId="43" fontId="0" fillId="0" borderId="3" xfId="0" applyNumberFormat="1" applyBorder="1"/>
    <xf numFmtId="0" fontId="0" fillId="0" borderId="93" xfId="0" applyBorder="1"/>
    <xf numFmtId="0" fontId="0" fillId="0" borderId="94" xfId="0" applyBorder="1"/>
    <xf numFmtId="0" fontId="0" fillId="0" borderId="95" xfId="0" applyBorder="1"/>
    <xf numFmtId="164" fontId="0" fillId="0" borderId="94" xfId="0" applyNumberFormat="1" applyBorder="1"/>
    <xf numFmtId="0" fontId="29" fillId="0" borderId="0" xfId="0" applyFont="1" applyAlignment="1">
      <alignment vertical="center"/>
    </xf>
    <xf numFmtId="0" fontId="28" fillId="0" borderId="0" xfId="0" applyFont="1" applyAlignment="1">
      <alignment vertical="center"/>
    </xf>
    <xf numFmtId="0" fontId="30" fillId="0" borderId="0" xfId="0" applyFont="1"/>
    <xf numFmtId="0" fontId="2" fillId="0" borderId="93" xfId="0" applyFont="1" applyBorder="1"/>
    <xf numFmtId="0" fontId="2" fillId="0" borderId="94" xfId="0" applyFont="1" applyBorder="1" applyAlignment="1">
      <alignment wrapText="1"/>
    </xf>
    <xf numFmtId="0" fontId="2" fillId="0" borderId="94" xfId="0" applyFont="1" applyBorder="1"/>
    <xf numFmtId="0" fontId="2" fillId="0" borderId="95" xfId="0" applyFont="1" applyBorder="1"/>
    <xf numFmtId="0" fontId="2" fillId="0" borderId="2" xfId="0" applyFont="1" applyBorder="1" applyAlignment="1">
      <alignment wrapText="1"/>
    </xf>
    <xf numFmtId="0" fontId="2" fillId="0" borderId="2" xfId="0" applyFont="1" applyBorder="1"/>
    <xf numFmtId="164" fontId="2" fillId="0" borderId="2" xfId="0" applyNumberFormat="1" applyFont="1" applyBorder="1"/>
    <xf numFmtId="0" fontId="2" fillId="0" borderId="3" xfId="0" applyFont="1" applyBorder="1"/>
    <xf numFmtId="0" fontId="3" fillId="0" borderId="94" xfId="0" applyFont="1" applyBorder="1" applyAlignment="1">
      <alignment wrapText="1"/>
    </xf>
    <xf numFmtId="0" fontId="3" fillId="0" borderId="94" xfId="0" applyFont="1" applyBorder="1"/>
    <xf numFmtId="9" fontId="0" fillId="0" borderId="94" xfId="14" applyFont="1" applyBorder="1"/>
    <xf numFmtId="0" fontId="2" fillId="0" borderId="0" xfId="15" applyFont="1"/>
    <xf numFmtId="0" fontId="3" fillId="0" borderId="0" xfId="15" applyAlignment="1">
      <alignment wrapText="1"/>
    </xf>
    <xf numFmtId="0" fontId="3" fillId="0" borderId="0" xfId="15"/>
    <xf numFmtId="0" fontId="2" fillId="0" borderId="96" xfId="15" applyFont="1" applyBorder="1"/>
    <xf numFmtId="0" fontId="2" fillId="0" borderId="63" xfId="15" applyFont="1" applyBorder="1" applyAlignment="1">
      <alignment wrapText="1"/>
    </xf>
    <xf numFmtId="0" fontId="2" fillId="0" borderId="63" xfId="15" applyFont="1" applyBorder="1"/>
    <xf numFmtId="0" fontId="2" fillId="0" borderId="64" xfId="15" applyFont="1" applyBorder="1"/>
    <xf numFmtId="0" fontId="3" fillId="0" borderId="93" xfId="15" applyBorder="1"/>
    <xf numFmtId="0" fontId="4" fillId="0" borderId="97" xfId="15" applyFont="1" applyBorder="1" applyAlignment="1">
      <alignment wrapText="1"/>
    </xf>
    <xf numFmtId="0" fontId="3" fillId="0" borderId="97" xfId="15" applyBorder="1"/>
    <xf numFmtId="165" fontId="3" fillId="0" borderId="97" xfId="15" applyNumberFormat="1" applyBorder="1"/>
    <xf numFmtId="0" fontId="3" fillId="0" borderId="98" xfId="15" applyBorder="1"/>
    <xf numFmtId="0" fontId="3" fillId="0" borderId="97" xfId="15" applyBorder="1" applyAlignment="1">
      <alignment wrapText="1"/>
    </xf>
    <xf numFmtId="166" fontId="3" fillId="0" borderId="97" xfId="15" applyNumberFormat="1" applyBorder="1"/>
    <xf numFmtId="164" fontId="3" fillId="0" borderId="97" xfId="15" applyNumberFormat="1" applyBorder="1"/>
    <xf numFmtId="166" fontId="3" fillId="0" borderId="98" xfId="15" applyNumberFormat="1" applyBorder="1"/>
    <xf numFmtId="0" fontId="3" fillId="0" borderId="4" xfId="15" applyBorder="1"/>
    <xf numFmtId="0" fontId="3" fillId="0" borderId="5" xfId="15" applyBorder="1" applyAlignment="1">
      <alignment wrapText="1"/>
    </xf>
    <xf numFmtId="0" fontId="3" fillId="0" borderId="5" xfId="15" applyBorder="1"/>
    <xf numFmtId="0" fontId="3" fillId="0" borderId="6" xfId="15" applyBorder="1"/>
    <xf numFmtId="0" fontId="10" fillId="0" borderId="83" xfId="5" applyFont="1" applyBorder="1" applyAlignment="1">
      <alignment horizontal="center" vertical="center"/>
    </xf>
    <xf numFmtId="0" fontId="10" fillId="0" borderId="85" xfId="5" applyFont="1" applyBorder="1" applyAlignment="1">
      <alignment horizontal="center" vertical="center"/>
    </xf>
    <xf numFmtId="0" fontId="10" fillId="0" borderId="92" xfId="5" applyFont="1" applyBorder="1" applyAlignment="1">
      <alignment horizontal="center" vertical="center"/>
    </xf>
    <xf numFmtId="0" fontId="10" fillId="0" borderId="5" xfId="5" applyFont="1" applyBorder="1" applyAlignment="1">
      <alignment horizontal="center" vertical="center"/>
    </xf>
    <xf numFmtId="0" fontId="10" fillId="0" borderId="84" xfId="5" applyFont="1" applyBorder="1" applyAlignment="1">
      <alignment horizontal="center" vertical="center" wrapText="1"/>
    </xf>
    <xf numFmtId="0" fontId="10" fillId="0" borderId="6" xfId="5" applyFont="1" applyBorder="1" applyAlignment="1">
      <alignment horizontal="center" vertical="center" wrapText="1"/>
    </xf>
    <xf numFmtId="167" fontId="10" fillId="0" borderId="13" xfId="3" applyFont="1" applyFill="1" applyBorder="1" applyAlignment="1">
      <alignment horizontal="center"/>
    </xf>
    <xf numFmtId="167" fontId="10" fillId="0" borderId="14" xfId="3" applyFont="1" applyFill="1" applyBorder="1" applyAlignment="1">
      <alignment horizontal="center"/>
    </xf>
    <xf numFmtId="44" fontId="10" fillId="0" borderId="14" xfId="6" applyNumberFormat="1" applyFont="1" applyFill="1" applyBorder="1" applyAlignment="1">
      <alignment horizontal="center" vertical="center"/>
    </xf>
    <xf numFmtId="0" fontId="10" fillId="0" borderId="14" xfId="2" applyFont="1" applyBorder="1" applyAlignment="1">
      <alignment horizontal="center"/>
    </xf>
    <xf numFmtId="44" fontId="10" fillId="0" borderId="15" xfId="6" applyNumberFormat="1" applyFont="1" applyFill="1" applyBorder="1" applyAlignment="1">
      <alignment horizontal="center" vertical="center"/>
    </xf>
    <xf numFmtId="0" fontId="10" fillId="2" borderId="16" xfId="2" applyFont="1" applyFill="1" applyBorder="1" applyAlignment="1">
      <alignment horizontal="center"/>
    </xf>
    <xf numFmtId="17" fontId="10" fillId="2" borderId="0" xfId="2" applyNumberFormat="1" applyFont="1" applyFill="1" applyAlignment="1">
      <alignment horizontal="center"/>
    </xf>
    <xf numFmtId="0" fontId="10" fillId="2" borderId="0" xfId="2" applyFont="1" applyFill="1" applyAlignment="1">
      <alignment horizontal="center"/>
    </xf>
    <xf numFmtId="0" fontId="7" fillId="0" borderId="10" xfId="2" applyFont="1" applyBorder="1" applyAlignment="1">
      <alignment horizontal="center"/>
    </xf>
    <xf numFmtId="0" fontId="7" fillId="0" borderId="11" xfId="2" applyFont="1" applyBorder="1" applyAlignment="1">
      <alignment horizontal="center"/>
    </xf>
    <xf numFmtId="0" fontId="7" fillId="0" borderId="12" xfId="2" applyFont="1" applyBorder="1" applyAlignment="1">
      <alignment horizontal="center"/>
    </xf>
    <xf numFmtId="168" fontId="8" fillId="0" borderId="0" xfId="4" applyNumberFormat="1" applyFont="1" applyFill="1" applyAlignment="1">
      <alignment horizontal="center"/>
    </xf>
  </cellXfs>
  <cellStyles count="16">
    <cellStyle name="Comma" xfId="1" builtinId="3"/>
    <cellStyle name="Comma 11" xfId="12" xr:uid="{ADA742B7-D82C-46A4-8E86-CE84B2E01573}"/>
    <cellStyle name="Comma 2" xfId="7" xr:uid="{2E6E896F-63B6-489B-A935-2B27608468BC}"/>
    <cellStyle name="Comma 2 2" xfId="9" xr:uid="{A0F92409-E2F6-4D71-B8E0-B12D92B93AA6}"/>
    <cellStyle name="Comma 3" xfId="3" xr:uid="{CFDA4A41-2F43-45CB-8399-2F993B40AACF}"/>
    <cellStyle name="Comma 3 3" xfId="6" xr:uid="{16A84598-F14D-4626-88E8-3C415722F4A8}"/>
    <cellStyle name="Comma 5" xfId="8" xr:uid="{769E2991-D224-4D87-BEC5-E3A295204C5B}"/>
    <cellStyle name="Currency 2" xfId="13" xr:uid="{49217BFE-110F-4FD2-BCCB-654E8665DA26}"/>
    <cellStyle name="Fixed 2" xfId="4" xr:uid="{B91620B8-6FF0-43EF-B09D-46C1866B19DF}"/>
    <cellStyle name="Normal" xfId="0" builtinId="0"/>
    <cellStyle name="Normal 2" xfId="2" xr:uid="{6539992D-8507-4B88-84CD-765A57838AE3}"/>
    <cellStyle name="Normal 2 2" xfId="5" xr:uid="{A2C1820D-E23F-4845-8978-AE9634186A71}"/>
    <cellStyle name="Normal 23" xfId="10" xr:uid="{31874B9C-5215-47ED-9F8B-A980C9DD0E22}"/>
    <cellStyle name="Normal 3" xfId="15" xr:uid="{17B80C10-A2A0-4C23-823C-E153475E898A}"/>
    <cellStyle name="Normal 6" xfId="11" xr:uid="{2EC9D711-F419-426A-A780-9DA655E15C26}"/>
    <cellStyle name="Percent" xfId="1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985CE-EC4F-4F98-BEDE-82B7330102B0}">
  <dimension ref="A1:J622"/>
  <sheetViews>
    <sheetView tabSelected="1" view="pageBreakPreview" zoomScale="60" zoomScaleNormal="100" workbookViewId="0">
      <selection activeCell="B46" sqref="B46"/>
    </sheetView>
  </sheetViews>
  <sheetFormatPr defaultColWidth="9.1796875" defaultRowHeight="14.5" x14ac:dyDescent="0.35"/>
  <cols>
    <col min="1" max="1" width="9.1796875" style="526" customWidth="1"/>
    <col min="2" max="2" width="50" style="525" customWidth="1"/>
    <col min="3" max="3" width="9.1796875" style="526" customWidth="1"/>
    <col min="4" max="4" width="10.54296875" style="526" customWidth="1"/>
    <col min="5" max="6" width="10.7265625" style="526" customWidth="1"/>
    <col min="7" max="7" width="18.453125" style="526" customWidth="1"/>
    <col min="8" max="8" width="10.54296875" style="526" customWidth="1"/>
    <col min="9" max="9" width="20" style="526" customWidth="1"/>
    <col min="10" max="10" width="9.1796875" style="526" customWidth="1"/>
    <col min="11" max="16384" width="9.1796875" style="526"/>
  </cols>
  <sheetData>
    <row r="1" spans="1:10" x14ac:dyDescent="0.35">
      <c r="A1" s="524" t="s">
        <v>782</v>
      </c>
    </row>
    <row r="2" spans="1:10" x14ac:dyDescent="0.35">
      <c r="A2" s="524" t="s">
        <v>1055</v>
      </c>
    </row>
    <row r="3" spans="1:10" ht="15" thickBot="1" x14ac:dyDescent="0.4">
      <c r="A3" s="524"/>
    </row>
    <row r="4" spans="1:10" ht="15" thickBot="1" x14ac:dyDescent="0.4">
      <c r="A4" s="527" t="s">
        <v>0</v>
      </c>
      <c r="B4" s="528" t="s">
        <v>1</v>
      </c>
      <c r="C4" s="529" t="s">
        <v>2</v>
      </c>
      <c r="D4" s="529" t="s">
        <v>3</v>
      </c>
      <c r="E4" s="529" t="s">
        <v>4</v>
      </c>
      <c r="F4" s="530" t="s">
        <v>5</v>
      </c>
    </row>
    <row r="5" spans="1:10" x14ac:dyDescent="0.35">
      <c r="A5" s="531" t="s">
        <v>6</v>
      </c>
      <c r="B5" s="532" t="s">
        <v>8</v>
      </c>
      <c r="C5" s="533"/>
      <c r="D5" s="534"/>
      <c r="E5" s="533" t="s">
        <v>7</v>
      </c>
      <c r="F5" s="535" t="s">
        <v>7</v>
      </c>
      <c r="J5" s="526" t="s">
        <v>7</v>
      </c>
    </row>
    <row r="6" spans="1:10" x14ac:dyDescent="0.35">
      <c r="A6" s="531" t="s">
        <v>6</v>
      </c>
      <c r="B6" s="532" t="s">
        <v>9</v>
      </c>
      <c r="C6" s="533"/>
      <c r="D6" s="534"/>
      <c r="E6" s="533" t="s">
        <v>7</v>
      </c>
      <c r="F6" s="535" t="s">
        <v>7</v>
      </c>
      <c r="J6" s="526" t="s">
        <v>7</v>
      </c>
    </row>
    <row r="7" spans="1:10" x14ac:dyDescent="0.35">
      <c r="A7" s="531" t="s">
        <v>6</v>
      </c>
      <c r="B7" s="532" t="s">
        <v>10</v>
      </c>
      <c r="C7" s="533"/>
      <c r="D7" s="534"/>
      <c r="E7" s="533" t="s">
        <v>7</v>
      </c>
      <c r="F7" s="535" t="s">
        <v>7</v>
      </c>
      <c r="J7" s="526" t="s">
        <v>7</v>
      </c>
    </row>
    <row r="8" spans="1:10" ht="101.5" x14ac:dyDescent="0.35">
      <c r="A8" s="531" t="s">
        <v>6</v>
      </c>
      <c r="B8" s="536" t="s">
        <v>11</v>
      </c>
      <c r="C8" s="533" t="s">
        <v>7</v>
      </c>
      <c r="D8" s="534">
        <v>0</v>
      </c>
      <c r="E8" s="533" t="s">
        <v>7</v>
      </c>
      <c r="F8" s="535" t="s">
        <v>7</v>
      </c>
      <c r="J8" s="526" t="s">
        <v>7</v>
      </c>
    </row>
    <row r="9" spans="1:10" ht="72.5" x14ac:dyDescent="0.35">
      <c r="A9" s="531" t="s">
        <v>6</v>
      </c>
      <c r="B9" s="536" t="s">
        <v>12</v>
      </c>
      <c r="C9" s="533" t="s">
        <v>7</v>
      </c>
      <c r="D9" s="534">
        <v>0</v>
      </c>
      <c r="E9" s="533" t="s">
        <v>7</v>
      </c>
      <c r="F9" s="535" t="s">
        <v>7</v>
      </c>
      <c r="J9" s="526" t="s">
        <v>7</v>
      </c>
    </row>
    <row r="10" spans="1:10" ht="43.5" x14ac:dyDescent="0.35">
      <c r="A10" s="531" t="s">
        <v>6</v>
      </c>
      <c r="B10" s="536" t="s">
        <v>13</v>
      </c>
      <c r="C10" s="533" t="s">
        <v>7</v>
      </c>
      <c r="D10" s="534">
        <v>0</v>
      </c>
      <c r="E10" s="533" t="s">
        <v>7</v>
      </c>
      <c r="F10" s="535" t="s">
        <v>7</v>
      </c>
      <c r="J10" s="526" t="s">
        <v>7</v>
      </c>
    </row>
    <row r="11" spans="1:10" ht="116" x14ac:dyDescent="0.35">
      <c r="A11" s="531" t="s">
        <v>6</v>
      </c>
      <c r="B11" s="536" t="s">
        <v>14</v>
      </c>
      <c r="C11" s="533" t="s">
        <v>7</v>
      </c>
      <c r="D11" s="534">
        <v>0</v>
      </c>
      <c r="E11" s="533" t="s">
        <v>7</v>
      </c>
      <c r="F11" s="535" t="s">
        <v>7</v>
      </c>
      <c r="J11" s="526" t="s">
        <v>7</v>
      </c>
    </row>
    <row r="12" spans="1:10" ht="72.5" x14ac:dyDescent="0.35">
      <c r="A12" s="531" t="s">
        <v>6</v>
      </c>
      <c r="B12" s="536" t="s">
        <v>15</v>
      </c>
      <c r="C12" s="533" t="s">
        <v>7</v>
      </c>
      <c r="D12" s="534">
        <v>0</v>
      </c>
      <c r="E12" s="533" t="s">
        <v>7</v>
      </c>
      <c r="F12" s="535" t="s">
        <v>7</v>
      </c>
      <c r="J12" s="526" t="s">
        <v>7</v>
      </c>
    </row>
    <row r="13" spans="1:10" ht="217.5" x14ac:dyDescent="0.35">
      <c r="A13" s="531" t="s">
        <v>6</v>
      </c>
      <c r="B13" s="536" t="s">
        <v>16</v>
      </c>
      <c r="C13" s="533" t="s">
        <v>7</v>
      </c>
      <c r="D13" s="534">
        <v>0</v>
      </c>
      <c r="E13" s="533" t="s">
        <v>7</v>
      </c>
      <c r="F13" s="535" t="s">
        <v>7</v>
      </c>
      <c r="J13" s="526" t="s">
        <v>7</v>
      </c>
    </row>
    <row r="14" spans="1:10" ht="217.5" x14ac:dyDescent="0.35">
      <c r="A14" s="531" t="s">
        <v>17</v>
      </c>
      <c r="B14" s="536" t="s">
        <v>18</v>
      </c>
      <c r="C14" s="533" t="s">
        <v>7</v>
      </c>
      <c r="D14" s="534">
        <v>0</v>
      </c>
      <c r="E14" s="533" t="s">
        <v>7</v>
      </c>
      <c r="F14" s="535" t="s">
        <v>7</v>
      </c>
      <c r="J14" s="526" t="s">
        <v>7</v>
      </c>
    </row>
    <row r="15" spans="1:10" ht="43.5" x14ac:dyDescent="0.35">
      <c r="A15" s="531" t="s">
        <v>17</v>
      </c>
      <c r="B15" s="536" t="s">
        <v>19</v>
      </c>
      <c r="C15" s="533" t="s">
        <v>7</v>
      </c>
      <c r="D15" s="534">
        <v>0</v>
      </c>
      <c r="E15" s="533" t="s">
        <v>7</v>
      </c>
      <c r="F15" s="535" t="s">
        <v>7</v>
      </c>
      <c r="J15" s="526" t="s">
        <v>7</v>
      </c>
    </row>
    <row r="16" spans="1:10" ht="43.5" x14ac:dyDescent="0.35">
      <c r="A16" s="531" t="s">
        <v>17</v>
      </c>
      <c r="B16" s="536" t="s">
        <v>20</v>
      </c>
      <c r="C16" s="533" t="s">
        <v>7</v>
      </c>
      <c r="D16" s="534">
        <v>0</v>
      </c>
      <c r="E16" s="533" t="s">
        <v>7</v>
      </c>
      <c r="F16" s="535" t="s">
        <v>7</v>
      </c>
      <c r="J16" s="526" t="s">
        <v>7</v>
      </c>
    </row>
    <row r="17" spans="1:10" ht="58" x14ac:dyDescent="0.35">
      <c r="A17" s="531" t="s">
        <v>17</v>
      </c>
      <c r="B17" s="536" t="s">
        <v>21</v>
      </c>
      <c r="C17" s="533" t="s">
        <v>7</v>
      </c>
      <c r="D17" s="534">
        <v>0</v>
      </c>
      <c r="E17" s="533" t="s">
        <v>7</v>
      </c>
      <c r="F17" s="535" t="s">
        <v>7</v>
      </c>
      <c r="J17" s="526" t="s">
        <v>7</v>
      </c>
    </row>
    <row r="18" spans="1:10" ht="203" x14ac:dyDescent="0.35">
      <c r="A18" s="531" t="s">
        <v>22</v>
      </c>
      <c r="B18" s="536" t="s">
        <v>1070</v>
      </c>
      <c r="C18" s="533" t="s">
        <v>7</v>
      </c>
      <c r="D18" s="534">
        <v>0</v>
      </c>
      <c r="E18" s="533" t="s">
        <v>7</v>
      </c>
      <c r="F18" s="535" t="s">
        <v>7</v>
      </c>
      <c r="J18" s="526" t="s">
        <v>7</v>
      </c>
    </row>
    <row r="19" spans="1:10" ht="72.5" x14ac:dyDescent="0.35">
      <c r="A19" s="531" t="s">
        <v>22</v>
      </c>
      <c r="B19" s="536" t="s">
        <v>23</v>
      </c>
      <c r="C19" s="533" t="s">
        <v>7</v>
      </c>
      <c r="D19" s="534">
        <v>0</v>
      </c>
      <c r="E19" s="533" t="s">
        <v>7</v>
      </c>
      <c r="F19" s="535" t="s">
        <v>7</v>
      </c>
      <c r="J19" s="526" t="s">
        <v>7</v>
      </c>
    </row>
    <row r="20" spans="1:10" ht="43.5" x14ac:dyDescent="0.35">
      <c r="A20" s="531" t="s">
        <v>22</v>
      </c>
      <c r="B20" s="536" t="s">
        <v>24</v>
      </c>
      <c r="C20" s="533" t="s">
        <v>7</v>
      </c>
      <c r="D20" s="534">
        <v>0</v>
      </c>
      <c r="E20" s="533" t="s">
        <v>7</v>
      </c>
      <c r="F20" s="535" t="s">
        <v>7</v>
      </c>
      <c r="J20" s="526" t="s">
        <v>7</v>
      </c>
    </row>
    <row r="21" spans="1:10" x14ac:dyDescent="0.35">
      <c r="A21" s="531" t="s">
        <v>22</v>
      </c>
      <c r="B21" s="532" t="s">
        <v>25</v>
      </c>
      <c r="C21" s="533"/>
      <c r="D21" s="534"/>
      <c r="E21" s="533" t="s">
        <v>7</v>
      </c>
      <c r="F21" s="535" t="s">
        <v>7</v>
      </c>
      <c r="J21" s="526" t="s">
        <v>7</v>
      </c>
    </row>
    <row r="22" spans="1:10" ht="72.5" x14ac:dyDescent="0.35">
      <c r="A22" s="531" t="s">
        <v>22</v>
      </c>
      <c r="B22" s="536" t="s">
        <v>26</v>
      </c>
      <c r="C22" s="533" t="s">
        <v>7</v>
      </c>
      <c r="D22" s="534">
        <v>0</v>
      </c>
      <c r="E22" s="533" t="s">
        <v>7</v>
      </c>
      <c r="F22" s="535" t="s">
        <v>7</v>
      </c>
      <c r="J22" s="526" t="s">
        <v>7</v>
      </c>
    </row>
    <row r="23" spans="1:10" ht="72.5" x14ac:dyDescent="0.35">
      <c r="A23" s="531" t="s">
        <v>27</v>
      </c>
      <c r="B23" s="536" t="s">
        <v>28</v>
      </c>
      <c r="C23" s="533" t="s">
        <v>7</v>
      </c>
      <c r="D23" s="534">
        <v>0</v>
      </c>
      <c r="E23" s="533" t="s">
        <v>7</v>
      </c>
      <c r="F23" s="535" t="s">
        <v>7</v>
      </c>
      <c r="J23" s="526" t="s">
        <v>7</v>
      </c>
    </row>
    <row r="24" spans="1:10" ht="72.5" x14ac:dyDescent="0.35">
      <c r="A24" s="531" t="s">
        <v>27</v>
      </c>
      <c r="B24" s="536" t="s">
        <v>29</v>
      </c>
      <c r="C24" s="533" t="s">
        <v>7</v>
      </c>
      <c r="D24" s="534">
        <v>0</v>
      </c>
      <c r="E24" s="533" t="s">
        <v>7</v>
      </c>
      <c r="F24" s="535" t="s">
        <v>7</v>
      </c>
      <c r="J24" s="526" t="s">
        <v>7</v>
      </c>
    </row>
    <row r="25" spans="1:10" ht="29" x14ac:dyDescent="0.35">
      <c r="A25" s="531" t="s">
        <v>27</v>
      </c>
      <c r="B25" s="532" t="s">
        <v>30</v>
      </c>
      <c r="C25" s="533"/>
      <c r="D25" s="534"/>
      <c r="E25" s="533" t="s">
        <v>7</v>
      </c>
      <c r="F25" s="535" t="s">
        <v>7</v>
      </c>
      <c r="J25" s="526" t="s">
        <v>7</v>
      </c>
    </row>
    <row r="26" spans="1:10" ht="72.5" x14ac:dyDescent="0.35">
      <c r="A26" s="531" t="s">
        <v>27</v>
      </c>
      <c r="B26" s="536" t="s">
        <v>31</v>
      </c>
      <c r="C26" s="533" t="s">
        <v>7</v>
      </c>
      <c r="D26" s="534">
        <v>0</v>
      </c>
      <c r="E26" s="533" t="s">
        <v>7</v>
      </c>
      <c r="F26" s="535" t="s">
        <v>7</v>
      </c>
      <c r="J26" s="526" t="s">
        <v>7</v>
      </c>
    </row>
    <row r="27" spans="1:10" ht="101.5" x14ac:dyDescent="0.35">
      <c r="A27" s="531" t="s">
        <v>27</v>
      </c>
      <c r="B27" s="536" t="s">
        <v>32</v>
      </c>
      <c r="C27" s="533" t="s">
        <v>7</v>
      </c>
      <c r="D27" s="534">
        <v>0</v>
      </c>
      <c r="E27" s="533" t="s">
        <v>7</v>
      </c>
      <c r="F27" s="535" t="s">
        <v>7</v>
      </c>
      <c r="J27" s="526" t="s">
        <v>7</v>
      </c>
    </row>
    <row r="28" spans="1:10" ht="72.5" x14ac:dyDescent="0.35">
      <c r="A28" s="531" t="s">
        <v>27</v>
      </c>
      <c r="B28" s="536" t="s">
        <v>33</v>
      </c>
      <c r="C28" s="533" t="s">
        <v>7</v>
      </c>
      <c r="D28" s="534">
        <v>0</v>
      </c>
      <c r="E28" s="533" t="s">
        <v>7</v>
      </c>
      <c r="F28" s="535" t="s">
        <v>7</v>
      </c>
      <c r="J28" s="526" t="s">
        <v>7</v>
      </c>
    </row>
    <row r="29" spans="1:10" x14ac:dyDescent="0.35">
      <c r="A29" s="531" t="s">
        <v>34</v>
      </c>
      <c r="B29" s="532" t="s">
        <v>35</v>
      </c>
      <c r="C29" s="533"/>
      <c r="D29" s="534"/>
      <c r="E29" s="533" t="s">
        <v>7</v>
      </c>
      <c r="F29" s="535" t="s">
        <v>7</v>
      </c>
      <c r="J29" s="526" t="s">
        <v>7</v>
      </c>
    </row>
    <row r="30" spans="1:10" ht="29" x14ac:dyDescent="0.35">
      <c r="A30" s="531" t="s">
        <v>34</v>
      </c>
      <c r="B30" s="532" t="s">
        <v>36</v>
      </c>
      <c r="C30" s="533"/>
      <c r="D30" s="534"/>
      <c r="E30" s="533" t="s">
        <v>7</v>
      </c>
      <c r="F30" s="535" t="s">
        <v>7</v>
      </c>
      <c r="J30" s="526" t="s">
        <v>7</v>
      </c>
    </row>
    <row r="31" spans="1:10" ht="87" x14ac:dyDescent="0.35">
      <c r="A31" s="531" t="s">
        <v>37</v>
      </c>
      <c r="B31" s="536" t="s">
        <v>38</v>
      </c>
      <c r="C31" s="533" t="s">
        <v>39</v>
      </c>
      <c r="D31" s="537">
        <v>1</v>
      </c>
      <c r="E31" s="533" t="s">
        <v>7</v>
      </c>
      <c r="F31" s="535" t="s">
        <v>7</v>
      </c>
      <c r="J31" s="526" t="s">
        <v>7</v>
      </c>
    </row>
    <row r="32" spans="1:10" ht="87" x14ac:dyDescent="0.35">
      <c r="A32" s="531" t="s">
        <v>40</v>
      </c>
      <c r="B32" s="536" t="s">
        <v>41</v>
      </c>
      <c r="C32" s="533" t="s">
        <v>39</v>
      </c>
      <c r="D32" s="537">
        <v>1</v>
      </c>
      <c r="E32" s="533" t="s">
        <v>7</v>
      </c>
      <c r="F32" s="535" t="s">
        <v>7</v>
      </c>
      <c r="J32" s="526" t="s">
        <v>7</v>
      </c>
    </row>
    <row r="33" spans="1:10" ht="43.5" x14ac:dyDescent="0.35">
      <c r="A33" s="531" t="s">
        <v>42</v>
      </c>
      <c r="B33" s="536" t="s">
        <v>43</v>
      </c>
      <c r="C33" s="533" t="s">
        <v>39</v>
      </c>
      <c r="D33" s="537">
        <v>1</v>
      </c>
      <c r="E33" s="533" t="s">
        <v>7</v>
      </c>
      <c r="F33" s="535" t="s">
        <v>7</v>
      </c>
      <c r="J33" s="526" t="s">
        <v>7</v>
      </c>
    </row>
    <row r="34" spans="1:10" x14ac:dyDescent="0.35">
      <c r="A34" s="531" t="s">
        <v>34</v>
      </c>
      <c r="B34" s="532" t="s">
        <v>44</v>
      </c>
      <c r="C34" s="533"/>
      <c r="D34" s="534"/>
      <c r="E34" s="533" t="s">
        <v>7</v>
      </c>
      <c r="F34" s="535" t="s">
        <v>7</v>
      </c>
      <c r="J34" s="526" t="s">
        <v>7</v>
      </c>
    </row>
    <row r="35" spans="1:10" ht="29" x14ac:dyDescent="0.35">
      <c r="A35" s="531" t="s">
        <v>34</v>
      </c>
      <c r="B35" s="532" t="s">
        <v>45</v>
      </c>
      <c r="C35" s="533"/>
      <c r="D35" s="534"/>
      <c r="E35" s="533" t="s">
        <v>7</v>
      </c>
      <c r="F35" s="535" t="s">
        <v>7</v>
      </c>
      <c r="J35" s="526" t="s">
        <v>7</v>
      </c>
    </row>
    <row r="36" spans="1:10" ht="130.5" x14ac:dyDescent="0.35">
      <c r="A36" s="531" t="s">
        <v>46</v>
      </c>
      <c r="B36" s="536" t="s">
        <v>47</v>
      </c>
      <c r="C36" s="533" t="s">
        <v>48</v>
      </c>
      <c r="D36" s="538">
        <v>16</v>
      </c>
      <c r="E36" s="533" t="s">
        <v>7</v>
      </c>
      <c r="F36" s="535" t="s">
        <v>7</v>
      </c>
      <c r="J36" s="526" t="s">
        <v>7</v>
      </c>
    </row>
    <row r="37" spans="1:10" ht="116" x14ac:dyDescent="0.35">
      <c r="A37" s="531" t="s">
        <v>49</v>
      </c>
      <c r="B37" s="536" t="s">
        <v>50</v>
      </c>
      <c r="C37" s="533" t="s">
        <v>48</v>
      </c>
      <c r="D37" s="538">
        <v>16</v>
      </c>
      <c r="E37" s="533" t="s">
        <v>7</v>
      </c>
      <c r="F37" s="535" t="s">
        <v>7</v>
      </c>
      <c r="J37" s="526" t="s">
        <v>7</v>
      </c>
    </row>
    <row r="38" spans="1:10" x14ac:dyDescent="0.35">
      <c r="A38" s="531" t="s">
        <v>34</v>
      </c>
      <c r="B38" s="532" t="s">
        <v>51</v>
      </c>
      <c r="C38" s="533"/>
      <c r="D38" s="534"/>
      <c r="E38" s="533" t="s">
        <v>7</v>
      </c>
      <c r="F38" s="535" t="s">
        <v>7</v>
      </c>
      <c r="J38" s="526" t="s">
        <v>7</v>
      </c>
    </row>
    <row r="39" spans="1:10" x14ac:dyDescent="0.35">
      <c r="A39" s="531" t="s">
        <v>52</v>
      </c>
      <c r="B39" s="532" t="s">
        <v>53</v>
      </c>
      <c r="C39" s="533"/>
      <c r="D39" s="534"/>
      <c r="E39" s="533" t="s">
        <v>7</v>
      </c>
      <c r="F39" s="535" t="s">
        <v>7</v>
      </c>
      <c r="J39" s="526" t="s">
        <v>7</v>
      </c>
    </row>
    <row r="40" spans="1:10" ht="188.5" x14ac:dyDescent="0.35">
      <c r="A40" s="531" t="s">
        <v>54</v>
      </c>
      <c r="B40" s="536" t="s">
        <v>55</v>
      </c>
      <c r="C40" s="533" t="s">
        <v>39</v>
      </c>
      <c r="D40" s="537">
        <v>1</v>
      </c>
      <c r="E40" s="533" t="s">
        <v>7</v>
      </c>
      <c r="F40" s="535" t="s">
        <v>7</v>
      </c>
      <c r="J40" s="526" t="s">
        <v>7</v>
      </c>
    </row>
    <row r="41" spans="1:10" x14ac:dyDescent="0.35">
      <c r="A41" s="531" t="s">
        <v>52</v>
      </c>
      <c r="B41" s="532" t="s">
        <v>56</v>
      </c>
      <c r="C41" s="533"/>
      <c r="D41" s="534"/>
      <c r="E41" s="533" t="s">
        <v>7</v>
      </c>
      <c r="F41" s="535" t="s">
        <v>7</v>
      </c>
      <c r="J41" s="526" t="s">
        <v>7</v>
      </c>
    </row>
    <row r="42" spans="1:10" ht="217.5" x14ac:dyDescent="0.35">
      <c r="A42" s="531" t="s">
        <v>57</v>
      </c>
      <c r="B42" s="536" t="s">
        <v>58</v>
      </c>
      <c r="C42" s="533" t="s">
        <v>39</v>
      </c>
      <c r="D42" s="537">
        <v>1</v>
      </c>
      <c r="E42" s="533" t="s">
        <v>7</v>
      </c>
      <c r="F42" s="535" t="s">
        <v>7</v>
      </c>
      <c r="J42" s="526" t="s">
        <v>7</v>
      </c>
    </row>
    <row r="43" spans="1:10" x14ac:dyDescent="0.35">
      <c r="A43" s="531" t="s">
        <v>59</v>
      </c>
      <c r="B43" s="532" t="s">
        <v>60</v>
      </c>
      <c r="C43" s="533"/>
      <c r="D43" s="534"/>
      <c r="E43" s="533" t="s">
        <v>7</v>
      </c>
      <c r="F43" s="535" t="s">
        <v>7</v>
      </c>
      <c r="J43" s="526" t="s">
        <v>7</v>
      </c>
    </row>
    <row r="44" spans="1:10" ht="304.5" x14ac:dyDescent="0.35">
      <c r="A44" s="531" t="s">
        <v>61</v>
      </c>
      <c r="B44" s="536" t="s">
        <v>62</v>
      </c>
      <c r="C44" s="533" t="s">
        <v>39</v>
      </c>
      <c r="D44" s="537">
        <v>1</v>
      </c>
      <c r="E44" s="533" t="s">
        <v>7</v>
      </c>
      <c r="F44" s="535" t="s">
        <v>7</v>
      </c>
      <c r="J44" s="526" t="s">
        <v>7</v>
      </c>
    </row>
    <row r="45" spans="1:10" x14ac:dyDescent="0.35">
      <c r="A45" s="531" t="s">
        <v>7</v>
      </c>
      <c r="B45" s="532" t="s">
        <v>1071</v>
      </c>
      <c r="C45" s="533"/>
      <c r="D45" s="534"/>
      <c r="E45" s="533" t="s">
        <v>7</v>
      </c>
      <c r="F45" s="535" t="s">
        <v>7</v>
      </c>
      <c r="J45" s="526" t="s">
        <v>7</v>
      </c>
    </row>
    <row r="46" spans="1:10" ht="409.5" x14ac:dyDescent="0.35">
      <c r="A46" s="531" t="s">
        <v>7</v>
      </c>
      <c r="B46" s="536" t="s">
        <v>1072</v>
      </c>
      <c r="C46" s="533" t="s">
        <v>7</v>
      </c>
      <c r="D46" s="534">
        <v>0</v>
      </c>
      <c r="E46" s="533" t="s">
        <v>7</v>
      </c>
      <c r="F46" s="535" t="s">
        <v>7</v>
      </c>
      <c r="J46" s="526" t="s">
        <v>7</v>
      </c>
    </row>
    <row r="47" spans="1:10" x14ac:dyDescent="0.35">
      <c r="A47" s="531" t="s">
        <v>7</v>
      </c>
      <c r="B47" s="536" t="s">
        <v>1073</v>
      </c>
      <c r="C47" s="533" t="s">
        <v>39</v>
      </c>
      <c r="D47" s="537">
        <v>1</v>
      </c>
      <c r="E47" s="533" t="s">
        <v>7</v>
      </c>
      <c r="F47" s="535" t="s">
        <v>7</v>
      </c>
      <c r="J47" s="526" t="s">
        <v>7</v>
      </c>
    </row>
    <row r="48" spans="1:10" x14ac:dyDescent="0.35">
      <c r="A48" s="531" t="s">
        <v>7</v>
      </c>
      <c r="B48" s="532" t="s">
        <v>1074</v>
      </c>
      <c r="C48" s="533"/>
      <c r="D48" s="534"/>
      <c r="E48" s="533" t="s">
        <v>7</v>
      </c>
      <c r="F48" s="535" t="s">
        <v>7</v>
      </c>
      <c r="J48" s="526" t="s">
        <v>7</v>
      </c>
    </row>
    <row r="49" spans="1:10" ht="72.5" x14ac:dyDescent="0.35">
      <c r="A49" s="531" t="s">
        <v>7</v>
      </c>
      <c r="B49" s="536" t="s">
        <v>1075</v>
      </c>
      <c r="C49" s="533" t="s">
        <v>39</v>
      </c>
      <c r="D49" s="537">
        <v>1</v>
      </c>
      <c r="E49" s="533" t="s">
        <v>7</v>
      </c>
      <c r="F49" s="535" t="s">
        <v>7</v>
      </c>
      <c r="J49" s="526" t="s">
        <v>7</v>
      </c>
    </row>
    <row r="50" spans="1:10" x14ac:dyDescent="0.35">
      <c r="A50" s="531" t="s">
        <v>63</v>
      </c>
      <c r="B50" s="532" t="s">
        <v>64</v>
      </c>
      <c r="C50" s="533"/>
      <c r="D50" s="534"/>
      <c r="E50" s="533" t="s">
        <v>7</v>
      </c>
      <c r="F50" s="535" t="s">
        <v>7</v>
      </c>
      <c r="J50" s="526" t="s">
        <v>7</v>
      </c>
    </row>
    <row r="51" spans="1:10" x14ac:dyDescent="0.35">
      <c r="A51" s="531" t="s">
        <v>63</v>
      </c>
      <c r="B51" s="532" t="s">
        <v>65</v>
      </c>
      <c r="C51" s="533"/>
      <c r="D51" s="534"/>
      <c r="E51" s="533" t="s">
        <v>7</v>
      </c>
      <c r="F51" s="535" t="s">
        <v>7</v>
      </c>
      <c r="J51" s="526" t="s">
        <v>7</v>
      </c>
    </row>
    <row r="52" spans="1:10" x14ac:dyDescent="0.35">
      <c r="A52" s="531" t="s">
        <v>63</v>
      </c>
      <c r="B52" s="532" t="s">
        <v>66</v>
      </c>
      <c r="C52" s="533"/>
      <c r="D52" s="534"/>
      <c r="E52" s="533" t="s">
        <v>7</v>
      </c>
      <c r="F52" s="535" t="s">
        <v>7</v>
      </c>
      <c r="J52" s="526" t="s">
        <v>7</v>
      </c>
    </row>
    <row r="53" spans="1:10" ht="29" x14ac:dyDescent="0.35">
      <c r="A53" s="531" t="s">
        <v>63</v>
      </c>
      <c r="B53" s="536" t="s">
        <v>67</v>
      </c>
      <c r="C53" s="533" t="s">
        <v>7</v>
      </c>
      <c r="D53" s="534">
        <v>0</v>
      </c>
      <c r="E53" s="533" t="s">
        <v>7</v>
      </c>
      <c r="F53" s="535" t="s">
        <v>7</v>
      </c>
      <c r="J53" s="526" t="s">
        <v>7</v>
      </c>
    </row>
    <row r="54" spans="1:10" ht="58" x14ac:dyDescent="0.35">
      <c r="A54" s="531" t="s">
        <v>63</v>
      </c>
      <c r="B54" s="536" t="s">
        <v>68</v>
      </c>
      <c r="C54" s="533" t="s">
        <v>7</v>
      </c>
      <c r="D54" s="534">
        <v>0</v>
      </c>
      <c r="E54" s="533" t="s">
        <v>7</v>
      </c>
      <c r="F54" s="535" t="s">
        <v>7</v>
      </c>
      <c r="J54" s="526" t="s">
        <v>7</v>
      </c>
    </row>
    <row r="55" spans="1:10" x14ac:dyDescent="0.35">
      <c r="A55" s="531" t="s">
        <v>63</v>
      </c>
      <c r="B55" s="536" t="s">
        <v>69</v>
      </c>
      <c r="C55" s="533" t="s">
        <v>7</v>
      </c>
      <c r="D55" s="534">
        <v>0</v>
      </c>
      <c r="E55" s="533" t="s">
        <v>7</v>
      </c>
      <c r="F55" s="535" t="s">
        <v>7</v>
      </c>
      <c r="J55" s="526" t="s">
        <v>7</v>
      </c>
    </row>
    <row r="56" spans="1:10" ht="116" x14ac:dyDescent="0.35">
      <c r="A56" s="531" t="s">
        <v>70</v>
      </c>
      <c r="B56" s="536" t="s">
        <v>71</v>
      </c>
      <c r="C56" s="533" t="s">
        <v>39</v>
      </c>
      <c r="D56" s="537">
        <v>1</v>
      </c>
      <c r="E56" s="533" t="s">
        <v>7</v>
      </c>
      <c r="F56" s="535" t="s">
        <v>7</v>
      </c>
      <c r="J56" s="526" t="s">
        <v>7</v>
      </c>
    </row>
    <row r="57" spans="1:10" ht="87" x14ac:dyDescent="0.35">
      <c r="A57" s="531" t="s">
        <v>72</v>
      </c>
      <c r="B57" s="536" t="s">
        <v>73</v>
      </c>
      <c r="C57" s="533" t="s">
        <v>39</v>
      </c>
      <c r="D57" s="537">
        <v>1</v>
      </c>
      <c r="E57" s="533" t="s">
        <v>7</v>
      </c>
      <c r="F57" s="535" t="s">
        <v>7</v>
      </c>
      <c r="J57" s="526" t="s">
        <v>7</v>
      </c>
    </row>
    <row r="58" spans="1:10" ht="72.5" x14ac:dyDescent="0.35">
      <c r="A58" s="531" t="s">
        <v>74</v>
      </c>
      <c r="B58" s="536" t="s">
        <v>75</v>
      </c>
      <c r="C58" s="533" t="s">
        <v>39</v>
      </c>
      <c r="D58" s="537">
        <v>1</v>
      </c>
      <c r="E58" s="533" t="s">
        <v>7</v>
      </c>
      <c r="F58" s="535" t="s">
        <v>7</v>
      </c>
      <c r="J58" s="526" t="s">
        <v>7</v>
      </c>
    </row>
    <row r="59" spans="1:10" ht="87" x14ac:dyDescent="0.35">
      <c r="A59" s="531" t="s">
        <v>76</v>
      </c>
      <c r="B59" s="536" t="s">
        <v>77</v>
      </c>
      <c r="C59" s="533" t="s">
        <v>39</v>
      </c>
      <c r="D59" s="537">
        <v>1</v>
      </c>
      <c r="E59" s="533" t="s">
        <v>7</v>
      </c>
      <c r="F59" s="535" t="s">
        <v>7</v>
      </c>
      <c r="J59" s="526" t="s">
        <v>7</v>
      </c>
    </row>
    <row r="60" spans="1:10" ht="87" x14ac:dyDescent="0.35">
      <c r="A60" s="531" t="s">
        <v>78</v>
      </c>
      <c r="B60" s="536" t="s">
        <v>79</v>
      </c>
      <c r="C60" s="533" t="s">
        <v>39</v>
      </c>
      <c r="D60" s="537">
        <v>1</v>
      </c>
      <c r="E60" s="533" t="s">
        <v>7</v>
      </c>
      <c r="F60" s="535" t="s">
        <v>7</v>
      </c>
      <c r="J60" s="526" t="s">
        <v>7</v>
      </c>
    </row>
    <row r="61" spans="1:10" ht="58" x14ac:dyDescent="0.35">
      <c r="A61" s="531" t="s">
        <v>81</v>
      </c>
      <c r="B61" s="536" t="s">
        <v>82</v>
      </c>
      <c r="C61" s="533" t="s">
        <v>39</v>
      </c>
      <c r="D61" s="537">
        <v>1</v>
      </c>
      <c r="E61" s="533" t="s">
        <v>7</v>
      </c>
      <c r="F61" s="535" t="s">
        <v>7</v>
      </c>
      <c r="J61" s="526" t="s">
        <v>7</v>
      </c>
    </row>
    <row r="62" spans="1:10" ht="43.5" x14ac:dyDescent="0.35">
      <c r="A62" s="531" t="s">
        <v>83</v>
      </c>
      <c r="B62" s="536" t="s">
        <v>84</v>
      </c>
      <c r="C62" s="533" t="s">
        <v>39</v>
      </c>
      <c r="D62" s="537">
        <v>1</v>
      </c>
      <c r="E62" s="533" t="s">
        <v>7</v>
      </c>
      <c r="F62" s="535" t="s">
        <v>7</v>
      </c>
      <c r="J62" s="526" t="s">
        <v>7</v>
      </c>
    </row>
    <row r="63" spans="1:10" ht="101.5" x14ac:dyDescent="0.35">
      <c r="A63" s="531" t="s">
        <v>85</v>
      </c>
      <c r="B63" s="536" t="s">
        <v>86</v>
      </c>
      <c r="C63" s="533" t="s">
        <v>39</v>
      </c>
      <c r="D63" s="537">
        <v>1</v>
      </c>
      <c r="E63" s="533" t="s">
        <v>7</v>
      </c>
      <c r="F63" s="535" t="s">
        <v>7</v>
      </c>
      <c r="J63" s="526" t="s">
        <v>7</v>
      </c>
    </row>
    <row r="64" spans="1:10" ht="43.5" x14ac:dyDescent="0.35">
      <c r="A64" s="531" t="s">
        <v>87</v>
      </c>
      <c r="B64" s="536" t="s">
        <v>88</v>
      </c>
      <c r="C64" s="533" t="s">
        <v>39</v>
      </c>
      <c r="D64" s="537">
        <v>1</v>
      </c>
      <c r="E64" s="533" t="s">
        <v>7</v>
      </c>
      <c r="F64" s="535" t="s">
        <v>7</v>
      </c>
      <c r="J64" s="526" t="s">
        <v>7</v>
      </c>
    </row>
    <row r="65" spans="1:10" ht="43.5" x14ac:dyDescent="0.35">
      <c r="A65" s="531" t="s">
        <v>89</v>
      </c>
      <c r="B65" s="536" t="s">
        <v>90</v>
      </c>
      <c r="C65" s="533" t="s">
        <v>39</v>
      </c>
      <c r="D65" s="537">
        <v>1</v>
      </c>
      <c r="E65" s="533" t="s">
        <v>7</v>
      </c>
      <c r="F65" s="535" t="s">
        <v>7</v>
      </c>
      <c r="J65" s="526" t="s">
        <v>7</v>
      </c>
    </row>
    <row r="66" spans="1:10" x14ac:dyDescent="0.35">
      <c r="A66" s="531" t="s">
        <v>80</v>
      </c>
      <c r="B66" s="532" t="s">
        <v>91</v>
      </c>
      <c r="C66" s="533"/>
      <c r="D66" s="534"/>
      <c r="E66" s="533" t="s">
        <v>7</v>
      </c>
      <c r="F66" s="535" t="s">
        <v>7</v>
      </c>
      <c r="J66" s="526" t="s">
        <v>7</v>
      </c>
    </row>
    <row r="67" spans="1:10" x14ac:dyDescent="0.35">
      <c r="A67" s="531" t="s">
        <v>80</v>
      </c>
      <c r="B67" s="532" t="s">
        <v>92</v>
      </c>
      <c r="C67" s="533"/>
      <c r="D67" s="534"/>
      <c r="E67" s="533" t="s">
        <v>7</v>
      </c>
      <c r="F67" s="535" t="s">
        <v>7</v>
      </c>
      <c r="J67" s="526" t="s">
        <v>7</v>
      </c>
    </row>
    <row r="68" spans="1:10" ht="43.5" x14ac:dyDescent="0.35">
      <c r="A68" s="531" t="s">
        <v>93</v>
      </c>
      <c r="B68" s="536" t="s">
        <v>94</v>
      </c>
      <c r="C68" s="533" t="s">
        <v>95</v>
      </c>
      <c r="D68" s="538">
        <v>10</v>
      </c>
      <c r="E68" s="533" t="s">
        <v>7</v>
      </c>
      <c r="F68" s="535" t="s">
        <v>7</v>
      </c>
      <c r="J68" s="526" t="s">
        <v>7</v>
      </c>
    </row>
    <row r="69" spans="1:10" ht="43.5" x14ac:dyDescent="0.35">
      <c r="A69" s="531" t="s">
        <v>96</v>
      </c>
      <c r="B69" s="536" t="s">
        <v>97</v>
      </c>
      <c r="C69" s="533" t="s">
        <v>48</v>
      </c>
      <c r="D69" s="538">
        <v>6</v>
      </c>
      <c r="E69" s="533" t="s">
        <v>7</v>
      </c>
      <c r="F69" s="535" t="s">
        <v>7</v>
      </c>
      <c r="J69" s="526" t="s">
        <v>7</v>
      </c>
    </row>
    <row r="70" spans="1:10" x14ac:dyDescent="0.35">
      <c r="A70" s="531" t="s">
        <v>80</v>
      </c>
      <c r="B70" s="532" t="s">
        <v>98</v>
      </c>
      <c r="C70" s="533"/>
      <c r="D70" s="534"/>
      <c r="E70" s="533" t="s">
        <v>7</v>
      </c>
      <c r="F70" s="535" t="s">
        <v>7</v>
      </c>
      <c r="J70" s="526" t="s">
        <v>7</v>
      </c>
    </row>
    <row r="71" spans="1:10" ht="29" x14ac:dyDescent="0.35">
      <c r="A71" s="531" t="s">
        <v>80</v>
      </c>
      <c r="B71" s="532" t="s">
        <v>99</v>
      </c>
      <c r="C71" s="533"/>
      <c r="D71" s="534"/>
      <c r="E71" s="533" t="s">
        <v>7</v>
      </c>
      <c r="F71" s="535" t="s">
        <v>7</v>
      </c>
      <c r="J71" s="526" t="s">
        <v>7</v>
      </c>
    </row>
    <row r="72" spans="1:10" ht="29" x14ac:dyDescent="0.35">
      <c r="A72" s="531" t="s">
        <v>100</v>
      </c>
      <c r="B72" s="536" t="s">
        <v>101</v>
      </c>
      <c r="C72" s="533" t="s">
        <v>1076</v>
      </c>
      <c r="D72" s="538">
        <v>28</v>
      </c>
      <c r="E72" s="533" t="s">
        <v>7</v>
      </c>
      <c r="F72" s="535" t="s">
        <v>7</v>
      </c>
      <c r="J72" s="526" t="s">
        <v>7</v>
      </c>
    </row>
    <row r="73" spans="1:10" ht="58" x14ac:dyDescent="0.35">
      <c r="A73" s="531" t="s">
        <v>80</v>
      </c>
      <c r="B73" s="532" t="s">
        <v>102</v>
      </c>
      <c r="C73" s="533"/>
      <c r="D73" s="534"/>
      <c r="E73" s="533" t="s">
        <v>7</v>
      </c>
      <c r="F73" s="535" t="s">
        <v>7</v>
      </c>
      <c r="J73" s="526" t="s">
        <v>7</v>
      </c>
    </row>
    <row r="74" spans="1:10" ht="29" x14ac:dyDescent="0.35">
      <c r="A74" s="531" t="s">
        <v>103</v>
      </c>
      <c r="B74" s="536" t="s">
        <v>104</v>
      </c>
      <c r="C74" s="533" t="s">
        <v>48</v>
      </c>
      <c r="D74" s="538">
        <v>1</v>
      </c>
      <c r="E74" s="533" t="s">
        <v>7</v>
      </c>
      <c r="F74" s="535" t="s">
        <v>7</v>
      </c>
      <c r="J74" s="526" t="s">
        <v>7</v>
      </c>
    </row>
    <row r="75" spans="1:10" ht="29" x14ac:dyDescent="0.35">
      <c r="A75" s="531" t="s">
        <v>105</v>
      </c>
      <c r="B75" s="536" t="s">
        <v>106</v>
      </c>
      <c r="C75" s="533" t="s">
        <v>48</v>
      </c>
      <c r="D75" s="538">
        <v>1</v>
      </c>
      <c r="E75" s="533" t="s">
        <v>7</v>
      </c>
      <c r="F75" s="535" t="s">
        <v>7</v>
      </c>
      <c r="J75" s="526" t="s">
        <v>7</v>
      </c>
    </row>
    <row r="76" spans="1:10" ht="58" x14ac:dyDescent="0.35">
      <c r="A76" s="531" t="s">
        <v>107</v>
      </c>
      <c r="B76" s="532" t="s">
        <v>108</v>
      </c>
      <c r="C76" s="533"/>
      <c r="D76" s="534"/>
      <c r="E76" s="533" t="s">
        <v>7</v>
      </c>
      <c r="F76" s="535" t="s">
        <v>7</v>
      </c>
      <c r="J76" s="526" t="s">
        <v>7</v>
      </c>
    </row>
    <row r="77" spans="1:10" x14ac:dyDescent="0.35">
      <c r="A77" s="531" t="s">
        <v>109</v>
      </c>
      <c r="B77" s="536" t="s">
        <v>110</v>
      </c>
      <c r="C77" s="533" t="s">
        <v>1076</v>
      </c>
      <c r="D77" s="538">
        <v>28</v>
      </c>
      <c r="E77" s="533" t="s">
        <v>7</v>
      </c>
      <c r="F77" s="535" t="s">
        <v>7</v>
      </c>
      <c r="J77" s="526" t="s">
        <v>7</v>
      </c>
    </row>
    <row r="78" spans="1:10" x14ac:dyDescent="0.35">
      <c r="A78" s="531" t="s">
        <v>111</v>
      </c>
      <c r="B78" s="536" t="s">
        <v>112</v>
      </c>
      <c r="C78" s="533" t="s">
        <v>1076</v>
      </c>
      <c r="D78" s="538">
        <v>197</v>
      </c>
      <c r="E78" s="533" t="s">
        <v>7</v>
      </c>
      <c r="F78" s="535" t="s">
        <v>7</v>
      </c>
      <c r="J78" s="526" t="s">
        <v>7</v>
      </c>
    </row>
    <row r="79" spans="1:10" ht="29" x14ac:dyDescent="0.35">
      <c r="A79" s="531" t="s">
        <v>107</v>
      </c>
      <c r="B79" s="532" t="s">
        <v>113</v>
      </c>
      <c r="C79" s="533"/>
      <c r="D79" s="534"/>
      <c r="E79" s="533" t="s">
        <v>7</v>
      </c>
      <c r="F79" s="535" t="s">
        <v>7</v>
      </c>
      <c r="J79" s="526" t="s">
        <v>7</v>
      </c>
    </row>
    <row r="80" spans="1:10" x14ac:dyDescent="0.35">
      <c r="A80" s="531" t="s">
        <v>114</v>
      </c>
      <c r="B80" s="536" t="s">
        <v>115</v>
      </c>
      <c r="C80" s="533" t="s">
        <v>48</v>
      </c>
      <c r="D80" s="538">
        <v>8</v>
      </c>
      <c r="E80" s="533" t="s">
        <v>7</v>
      </c>
      <c r="F80" s="535" t="s">
        <v>7</v>
      </c>
      <c r="J80" s="526" t="s">
        <v>7</v>
      </c>
    </row>
    <row r="81" spans="1:10" x14ac:dyDescent="0.35">
      <c r="A81" s="531" t="s">
        <v>116</v>
      </c>
      <c r="B81" s="536" t="s">
        <v>117</v>
      </c>
      <c r="C81" s="533" t="s">
        <v>48</v>
      </c>
      <c r="D81" s="538">
        <v>7</v>
      </c>
      <c r="E81" s="533" t="s">
        <v>7</v>
      </c>
      <c r="F81" s="535" t="s">
        <v>7</v>
      </c>
      <c r="J81" s="526" t="s">
        <v>7</v>
      </c>
    </row>
    <row r="82" spans="1:10" x14ac:dyDescent="0.35">
      <c r="A82" s="531" t="s">
        <v>118</v>
      </c>
      <c r="B82" s="536" t="s">
        <v>119</v>
      </c>
      <c r="C82" s="533" t="s">
        <v>48</v>
      </c>
      <c r="D82" s="538">
        <v>2</v>
      </c>
      <c r="E82" s="533" t="s">
        <v>7</v>
      </c>
      <c r="F82" s="535" t="s">
        <v>7</v>
      </c>
      <c r="J82" s="526" t="s">
        <v>7</v>
      </c>
    </row>
    <row r="83" spans="1:10" x14ac:dyDescent="0.35">
      <c r="A83" s="531" t="s">
        <v>107</v>
      </c>
      <c r="B83" s="532" t="s">
        <v>120</v>
      </c>
      <c r="C83" s="533"/>
      <c r="D83" s="534"/>
      <c r="E83" s="533" t="s">
        <v>7</v>
      </c>
      <c r="F83" s="535" t="s">
        <v>7</v>
      </c>
      <c r="J83" s="526" t="s">
        <v>7</v>
      </c>
    </row>
    <row r="84" spans="1:10" x14ac:dyDescent="0.35">
      <c r="A84" s="531" t="s">
        <v>107</v>
      </c>
      <c r="B84" s="532" t="s">
        <v>121</v>
      </c>
      <c r="C84" s="533"/>
      <c r="D84" s="534"/>
      <c r="E84" s="533" t="s">
        <v>7</v>
      </c>
      <c r="F84" s="535" t="s">
        <v>7</v>
      </c>
      <c r="J84" s="526" t="s">
        <v>7</v>
      </c>
    </row>
    <row r="85" spans="1:10" ht="43.5" x14ac:dyDescent="0.35">
      <c r="A85" s="531" t="s">
        <v>122</v>
      </c>
      <c r="B85" s="536" t="s">
        <v>123</v>
      </c>
      <c r="C85" s="533" t="s">
        <v>95</v>
      </c>
      <c r="D85" s="538">
        <v>60</v>
      </c>
      <c r="E85" s="533" t="s">
        <v>7</v>
      </c>
      <c r="F85" s="535" t="s">
        <v>7</v>
      </c>
      <c r="J85" s="526" t="s">
        <v>7</v>
      </c>
    </row>
    <row r="86" spans="1:10" x14ac:dyDescent="0.35">
      <c r="A86" s="531" t="s">
        <v>107</v>
      </c>
      <c r="B86" s="532" t="s">
        <v>124</v>
      </c>
      <c r="C86" s="533"/>
      <c r="D86" s="534"/>
      <c r="E86" s="533" t="s">
        <v>7</v>
      </c>
      <c r="F86" s="535" t="s">
        <v>7</v>
      </c>
      <c r="J86" s="526" t="s">
        <v>7</v>
      </c>
    </row>
    <row r="87" spans="1:10" ht="72.5" x14ac:dyDescent="0.35">
      <c r="A87" s="531" t="s">
        <v>107</v>
      </c>
      <c r="B87" s="532" t="s">
        <v>125</v>
      </c>
      <c r="C87" s="533"/>
      <c r="D87" s="534"/>
      <c r="E87" s="533" t="s">
        <v>7</v>
      </c>
      <c r="F87" s="535" t="s">
        <v>7</v>
      </c>
      <c r="J87" s="526" t="s">
        <v>7</v>
      </c>
    </row>
    <row r="88" spans="1:10" ht="29" x14ac:dyDescent="0.35">
      <c r="A88" s="531" t="s">
        <v>126</v>
      </c>
      <c r="B88" s="536" t="s">
        <v>127</v>
      </c>
      <c r="C88" s="533" t="s">
        <v>48</v>
      </c>
      <c r="D88" s="538">
        <v>1</v>
      </c>
      <c r="E88" s="533" t="s">
        <v>7</v>
      </c>
      <c r="F88" s="535" t="s">
        <v>7</v>
      </c>
      <c r="J88" s="526" t="s">
        <v>7</v>
      </c>
    </row>
    <row r="89" spans="1:10" ht="29" x14ac:dyDescent="0.35">
      <c r="A89" s="531" t="s">
        <v>128</v>
      </c>
      <c r="B89" s="536" t="s">
        <v>129</v>
      </c>
      <c r="C89" s="533" t="s">
        <v>48</v>
      </c>
      <c r="D89" s="538">
        <v>1</v>
      </c>
      <c r="E89" s="533" t="s">
        <v>7</v>
      </c>
      <c r="F89" s="535" t="s">
        <v>7</v>
      </c>
      <c r="J89" s="526" t="s">
        <v>7</v>
      </c>
    </row>
    <row r="90" spans="1:10" x14ac:dyDescent="0.35">
      <c r="A90" s="531" t="s">
        <v>107</v>
      </c>
      <c r="B90" s="532" t="s">
        <v>130</v>
      </c>
      <c r="C90" s="533"/>
      <c r="D90" s="534"/>
      <c r="E90" s="533" t="s">
        <v>7</v>
      </c>
      <c r="F90" s="535" t="s">
        <v>7</v>
      </c>
      <c r="J90" s="526" t="s">
        <v>7</v>
      </c>
    </row>
    <row r="91" spans="1:10" x14ac:dyDescent="0.35">
      <c r="A91" s="531" t="s">
        <v>107</v>
      </c>
      <c r="B91" s="532" t="s">
        <v>131</v>
      </c>
      <c r="C91" s="533"/>
      <c r="D91" s="534"/>
      <c r="E91" s="533" t="s">
        <v>7</v>
      </c>
      <c r="F91" s="535" t="s">
        <v>7</v>
      </c>
      <c r="J91" s="526" t="s">
        <v>7</v>
      </c>
    </row>
    <row r="92" spans="1:10" ht="29" x14ac:dyDescent="0.35">
      <c r="A92" s="531" t="s">
        <v>132</v>
      </c>
      <c r="B92" s="536" t="s">
        <v>133</v>
      </c>
      <c r="C92" s="533" t="s">
        <v>95</v>
      </c>
      <c r="D92" s="538">
        <v>6</v>
      </c>
      <c r="E92" s="533" t="s">
        <v>7</v>
      </c>
      <c r="F92" s="535" t="s">
        <v>7</v>
      </c>
      <c r="J92" s="526" t="s">
        <v>7</v>
      </c>
    </row>
    <row r="93" spans="1:10" x14ac:dyDescent="0.35">
      <c r="A93" s="531" t="s">
        <v>134</v>
      </c>
      <c r="B93" s="532" t="s">
        <v>135</v>
      </c>
      <c r="C93" s="533"/>
      <c r="D93" s="534"/>
      <c r="E93" s="533" t="s">
        <v>7</v>
      </c>
      <c r="F93" s="535" t="s">
        <v>7</v>
      </c>
      <c r="J93" s="526" t="s">
        <v>7</v>
      </c>
    </row>
    <row r="94" spans="1:10" x14ac:dyDescent="0.35">
      <c r="A94" s="531" t="s">
        <v>134</v>
      </c>
      <c r="B94" s="532" t="s">
        <v>136</v>
      </c>
      <c r="C94" s="533"/>
      <c r="D94" s="534"/>
      <c r="E94" s="533" t="s">
        <v>7</v>
      </c>
      <c r="F94" s="535" t="s">
        <v>7</v>
      </c>
      <c r="J94" s="526" t="s">
        <v>7</v>
      </c>
    </row>
    <row r="95" spans="1:10" ht="29" x14ac:dyDescent="0.35">
      <c r="A95" s="531" t="s">
        <v>134</v>
      </c>
      <c r="B95" s="536" t="s">
        <v>137</v>
      </c>
      <c r="C95" s="533" t="s">
        <v>7</v>
      </c>
      <c r="D95" s="534">
        <v>0</v>
      </c>
      <c r="E95" s="533" t="s">
        <v>7</v>
      </c>
      <c r="F95" s="535" t="s">
        <v>7</v>
      </c>
      <c r="J95" s="526" t="s">
        <v>7</v>
      </c>
    </row>
    <row r="96" spans="1:10" x14ac:dyDescent="0.35">
      <c r="A96" s="531" t="s">
        <v>134</v>
      </c>
      <c r="B96" s="536" t="s">
        <v>138</v>
      </c>
      <c r="C96" s="533" t="s">
        <v>7</v>
      </c>
      <c r="D96" s="534">
        <v>0</v>
      </c>
      <c r="E96" s="533" t="s">
        <v>7</v>
      </c>
      <c r="F96" s="535" t="s">
        <v>7</v>
      </c>
      <c r="J96" s="526" t="s">
        <v>7</v>
      </c>
    </row>
    <row r="97" spans="1:10" x14ac:dyDescent="0.35">
      <c r="A97" s="531" t="s">
        <v>134</v>
      </c>
      <c r="B97" s="532" t="s">
        <v>139</v>
      </c>
      <c r="C97" s="533"/>
      <c r="D97" s="534"/>
      <c r="E97" s="533" t="s">
        <v>7</v>
      </c>
      <c r="F97" s="535" t="s">
        <v>7</v>
      </c>
      <c r="J97" s="526" t="s">
        <v>7</v>
      </c>
    </row>
    <row r="98" spans="1:10" x14ac:dyDescent="0.35">
      <c r="A98" s="531" t="s">
        <v>134</v>
      </c>
      <c r="B98" s="532" t="s">
        <v>140</v>
      </c>
      <c r="C98" s="533"/>
      <c r="D98" s="534"/>
      <c r="E98" s="533" t="s">
        <v>7</v>
      </c>
      <c r="F98" s="535" t="s">
        <v>7</v>
      </c>
      <c r="J98" s="526" t="s">
        <v>7</v>
      </c>
    </row>
    <row r="99" spans="1:10" ht="29" x14ac:dyDescent="0.35">
      <c r="A99" s="531" t="s">
        <v>134</v>
      </c>
      <c r="B99" s="536" t="s">
        <v>141</v>
      </c>
      <c r="C99" s="533" t="s">
        <v>7</v>
      </c>
      <c r="D99" s="534">
        <v>0</v>
      </c>
      <c r="E99" s="533" t="s">
        <v>7</v>
      </c>
      <c r="F99" s="535" t="s">
        <v>7</v>
      </c>
      <c r="J99" s="526" t="s">
        <v>7</v>
      </c>
    </row>
    <row r="100" spans="1:10" x14ac:dyDescent="0.35">
      <c r="A100" s="531" t="s">
        <v>134</v>
      </c>
      <c r="B100" s="532" t="s">
        <v>142</v>
      </c>
      <c r="C100" s="533"/>
      <c r="D100" s="534"/>
      <c r="E100" s="533" t="s">
        <v>7</v>
      </c>
      <c r="F100" s="535" t="s">
        <v>7</v>
      </c>
      <c r="J100" s="526" t="s">
        <v>7</v>
      </c>
    </row>
    <row r="101" spans="1:10" ht="101.5" x14ac:dyDescent="0.35">
      <c r="A101" s="531" t="s">
        <v>134</v>
      </c>
      <c r="B101" s="536" t="s">
        <v>143</v>
      </c>
      <c r="C101" s="533" t="s">
        <v>7</v>
      </c>
      <c r="D101" s="534">
        <v>0</v>
      </c>
      <c r="E101" s="533" t="s">
        <v>7</v>
      </c>
      <c r="F101" s="535" t="s">
        <v>7</v>
      </c>
      <c r="J101" s="526" t="s">
        <v>7</v>
      </c>
    </row>
    <row r="102" spans="1:10" ht="188.5" x14ac:dyDescent="0.35">
      <c r="A102" s="531" t="s">
        <v>134</v>
      </c>
      <c r="B102" s="536" t="s">
        <v>144</v>
      </c>
      <c r="C102" s="533" t="s">
        <v>7</v>
      </c>
      <c r="D102" s="534">
        <v>0</v>
      </c>
      <c r="E102" s="533" t="s">
        <v>7</v>
      </c>
      <c r="F102" s="535" t="s">
        <v>7</v>
      </c>
      <c r="J102" s="526" t="s">
        <v>7</v>
      </c>
    </row>
    <row r="103" spans="1:10" x14ac:dyDescent="0.35">
      <c r="A103" s="531" t="s">
        <v>134</v>
      </c>
      <c r="B103" s="532" t="s">
        <v>145</v>
      </c>
      <c r="C103" s="533"/>
      <c r="D103" s="534"/>
      <c r="E103" s="533" t="s">
        <v>7</v>
      </c>
      <c r="F103" s="535" t="s">
        <v>7</v>
      </c>
      <c r="J103" s="526" t="s">
        <v>7</v>
      </c>
    </row>
    <row r="104" spans="1:10" ht="58" x14ac:dyDescent="0.35">
      <c r="A104" s="531" t="s">
        <v>134</v>
      </c>
      <c r="B104" s="536" t="s">
        <v>146</v>
      </c>
      <c r="C104" s="533" t="s">
        <v>7</v>
      </c>
      <c r="D104" s="534">
        <v>0</v>
      </c>
      <c r="E104" s="533" t="s">
        <v>7</v>
      </c>
      <c r="F104" s="535" t="s">
        <v>7</v>
      </c>
      <c r="J104" s="526" t="s">
        <v>7</v>
      </c>
    </row>
    <row r="105" spans="1:10" x14ac:dyDescent="0.35">
      <c r="A105" s="531" t="s">
        <v>147</v>
      </c>
      <c r="B105" s="536" t="s">
        <v>148</v>
      </c>
      <c r="C105" s="533" t="s">
        <v>7</v>
      </c>
      <c r="D105" s="534">
        <v>0</v>
      </c>
      <c r="E105" s="533" t="s">
        <v>7</v>
      </c>
      <c r="F105" s="535" t="s">
        <v>7</v>
      </c>
      <c r="J105" s="526" t="s">
        <v>7</v>
      </c>
    </row>
    <row r="106" spans="1:10" x14ac:dyDescent="0.35">
      <c r="A106" s="531" t="s">
        <v>147</v>
      </c>
      <c r="B106" s="532" t="s">
        <v>149</v>
      </c>
      <c r="C106" s="533"/>
      <c r="D106" s="534"/>
      <c r="E106" s="533" t="s">
        <v>7</v>
      </c>
      <c r="F106" s="535" t="s">
        <v>7</v>
      </c>
      <c r="J106" s="526" t="s">
        <v>7</v>
      </c>
    </row>
    <row r="107" spans="1:10" x14ac:dyDescent="0.35">
      <c r="A107" s="531" t="s">
        <v>147</v>
      </c>
      <c r="B107" s="532" t="s">
        <v>150</v>
      </c>
      <c r="C107" s="533"/>
      <c r="D107" s="534"/>
      <c r="E107" s="533" t="s">
        <v>7</v>
      </c>
      <c r="F107" s="535" t="s">
        <v>7</v>
      </c>
      <c r="J107" s="526" t="s">
        <v>7</v>
      </c>
    </row>
    <row r="108" spans="1:10" x14ac:dyDescent="0.35">
      <c r="A108" s="531" t="s">
        <v>147</v>
      </c>
      <c r="B108" s="536" t="s">
        <v>151</v>
      </c>
      <c r="C108" s="533" t="s">
        <v>1077</v>
      </c>
      <c r="D108" s="538">
        <v>27</v>
      </c>
      <c r="E108" s="533" t="s">
        <v>7</v>
      </c>
      <c r="F108" s="535" t="s">
        <v>7</v>
      </c>
      <c r="J108" s="526" t="s">
        <v>7</v>
      </c>
    </row>
    <row r="109" spans="1:10" x14ac:dyDescent="0.35">
      <c r="A109" s="531" t="s">
        <v>147</v>
      </c>
      <c r="B109" s="532" t="s">
        <v>152</v>
      </c>
      <c r="C109" s="533"/>
      <c r="D109" s="534"/>
      <c r="E109" s="533" t="s">
        <v>7</v>
      </c>
      <c r="F109" s="535" t="s">
        <v>7</v>
      </c>
      <c r="J109" s="526" t="s">
        <v>7</v>
      </c>
    </row>
    <row r="110" spans="1:10" ht="29" x14ac:dyDescent="0.35">
      <c r="A110" s="531" t="s">
        <v>153</v>
      </c>
      <c r="B110" s="536" t="s">
        <v>154</v>
      </c>
      <c r="C110" s="533" t="s">
        <v>1077</v>
      </c>
      <c r="D110" s="538">
        <v>27</v>
      </c>
      <c r="E110" s="533" t="s">
        <v>7</v>
      </c>
      <c r="F110" s="535" t="s">
        <v>7</v>
      </c>
      <c r="J110" s="526" t="s">
        <v>7</v>
      </c>
    </row>
    <row r="111" spans="1:10" x14ac:dyDescent="0.35">
      <c r="A111" s="531" t="s">
        <v>147</v>
      </c>
      <c r="B111" s="532" t="s">
        <v>155</v>
      </c>
      <c r="C111" s="533"/>
      <c r="D111" s="534"/>
      <c r="E111" s="533" t="s">
        <v>7</v>
      </c>
      <c r="F111" s="535" t="s">
        <v>7</v>
      </c>
      <c r="J111" s="526" t="s">
        <v>7</v>
      </c>
    </row>
    <row r="112" spans="1:10" x14ac:dyDescent="0.35">
      <c r="A112" s="531" t="s">
        <v>156</v>
      </c>
      <c r="B112" s="536" t="s">
        <v>157</v>
      </c>
      <c r="C112" s="533" t="s">
        <v>1076</v>
      </c>
      <c r="D112" s="538">
        <v>55</v>
      </c>
      <c r="E112" s="533" t="s">
        <v>7</v>
      </c>
      <c r="F112" s="535" t="s">
        <v>7</v>
      </c>
      <c r="J112" s="526" t="s">
        <v>7</v>
      </c>
    </row>
    <row r="113" spans="1:10" x14ac:dyDescent="0.35">
      <c r="A113" s="531" t="s">
        <v>147</v>
      </c>
      <c r="B113" s="532" t="s">
        <v>158</v>
      </c>
      <c r="C113" s="533"/>
      <c r="D113" s="534"/>
      <c r="E113" s="533" t="s">
        <v>7</v>
      </c>
      <c r="F113" s="535" t="s">
        <v>7</v>
      </c>
      <c r="J113" s="526" t="s">
        <v>7</v>
      </c>
    </row>
    <row r="114" spans="1:10" x14ac:dyDescent="0.35">
      <c r="A114" s="531" t="s">
        <v>159</v>
      </c>
      <c r="B114" s="536" t="s">
        <v>158</v>
      </c>
      <c r="C114" s="533" t="s">
        <v>39</v>
      </c>
      <c r="D114" s="537">
        <v>1</v>
      </c>
      <c r="E114" s="533" t="s">
        <v>7</v>
      </c>
      <c r="F114" s="535" t="s">
        <v>7</v>
      </c>
      <c r="J114" s="526" t="s">
        <v>7</v>
      </c>
    </row>
    <row r="115" spans="1:10" ht="29" x14ac:dyDescent="0.35">
      <c r="A115" s="531" t="s">
        <v>147</v>
      </c>
      <c r="B115" s="532" t="s">
        <v>160</v>
      </c>
      <c r="C115" s="533"/>
      <c r="D115" s="534"/>
      <c r="E115" s="533" t="s">
        <v>7</v>
      </c>
      <c r="F115" s="535" t="s">
        <v>7</v>
      </c>
      <c r="J115" s="526" t="s">
        <v>7</v>
      </c>
    </row>
    <row r="116" spans="1:10" x14ac:dyDescent="0.35">
      <c r="A116" s="531" t="s">
        <v>161</v>
      </c>
      <c r="B116" s="536" t="s">
        <v>162</v>
      </c>
      <c r="C116" s="533" t="s">
        <v>1077</v>
      </c>
      <c r="D116" s="538">
        <v>23</v>
      </c>
      <c r="E116" s="533" t="s">
        <v>7</v>
      </c>
      <c r="F116" s="535" t="s">
        <v>7</v>
      </c>
      <c r="J116" s="526" t="s">
        <v>7</v>
      </c>
    </row>
    <row r="117" spans="1:10" ht="29" x14ac:dyDescent="0.35">
      <c r="A117" s="531" t="s">
        <v>147</v>
      </c>
      <c r="B117" s="532" t="s">
        <v>163</v>
      </c>
      <c r="C117" s="533"/>
      <c r="D117" s="534"/>
      <c r="E117" s="533" t="s">
        <v>7</v>
      </c>
      <c r="F117" s="535" t="s">
        <v>7</v>
      </c>
      <c r="J117" s="526" t="s">
        <v>7</v>
      </c>
    </row>
    <row r="118" spans="1:10" x14ac:dyDescent="0.35">
      <c r="A118" s="531" t="s">
        <v>164</v>
      </c>
      <c r="B118" s="536" t="s">
        <v>165</v>
      </c>
      <c r="C118" s="533" t="s">
        <v>1077</v>
      </c>
      <c r="D118" s="538">
        <v>4</v>
      </c>
      <c r="E118" s="533" t="s">
        <v>7</v>
      </c>
      <c r="F118" s="535" t="s">
        <v>7</v>
      </c>
      <c r="J118" s="526" t="s">
        <v>7</v>
      </c>
    </row>
    <row r="119" spans="1:10" x14ac:dyDescent="0.35">
      <c r="A119" s="531" t="s">
        <v>147</v>
      </c>
      <c r="B119" s="532" t="s">
        <v>166</v>
      </c>
      <c r="C119" s="533"/>
      <c r="D119" s="534"/>
      <c r="E119" s="533" t="s">
        <v>7</v>
      </c>
      <c r="F119" s="535" t="s">
        <v>7</v>
      </c>
      <c r="J119" s="526" t="s">
        <v>7</v>
      </c>
    </row>
    <row r="120" spans="1:10" ht="58" x14ac:dyDescent="0.35">
      <c r="A120" s="531" t="s">
        <v>167</v>
      </c>
      <c r="B120" s="536" t="s">
        <v>168</v>
      </c>
      <c r="C120" s="533" t="s">
        <v>1076</v>
      </c>
      <c r="D120" s="538">
        <v>2</v>
      </c>
      <c r="E120" s="533" t="s">
        <v>7</v>
      </c>
      <c r="F120" s="535" t="s">
        <v>7</v>
      </c>
      <c r="J120" s="526" t="s">
        <v>7</v>
      </c>
    </row>
    <row r="121" spans="1:10" x14ac:dyDescent="0.35">
      <c r="A121" s="531" t="s">
        <v>169</v>
      </c>
      <c r="B121" s="536" t="s">
        <v>170</v>
      </c>
      <c r="C121" s="533" t="s">
        <v>1076</v>
      </c>
      <c r="D121" s="538">
        <v>16</v>
      </c>
      <c r="E121" s="533" t="s">
        <v>7</v>
      </c>
      <c r="F121" s="535" t="s">
        <v>7</v>
      </c>
      <c r="J121" s="526" t="s">
        <v>7</v>
      </c>
    </row>
    <row r="122" spans="1:10" x14ac:dyDescent="0.35">
      <c r="A122" s="531" t="s">
        <v>147</v>
      </c>
      <c r="B122" s="532" t="s">
        <v>171</v>
      </c>
      <c r="C122" s="533"/>
      <c r="D122" s="534"/>
      <c r="E122" s="533" t="s">
        <v>7</v>
      </c>
      <c r="F122" s="535" t="s">
        <v>7</v>
      </c>
      <c r="J122" s="526" t="s">
        <v>7</v>
      </c>
    </row>
    <row r="123" spans="1:10" x14ac:dyDescent="0.35">
      <c r="A123" s="531" t="s">
        <v>172</v>
      </c>
      <c r="B123" s="536" t="s">
        <v>173</v>
      </c>
      <c r="C123" s="533" t="s">
        <v>48</v>
      </c>
      <c r="D123" s="538">
        <v>4</v>
      </c>
      <c r="E123" s="533" t="s">
        <v>7</v>
      </c>
      <c r="F123" s="535" t="s">
        <v>7</v>
      </c>
      <c r="J123" s="526" t="s">
        <v>7</v>
      </c>
    </row>
    <row r="124" spans="1:10" x14ac:dyDescent="0.35">
      <c r="A124" s="531" t="s">
        <v>174</v>
      </c>
      <c r="B124" s="536" t="s">
        <v>175</v>
      </c>
      <c r="C124" s="533" t="s">
        <v>48</v>
      </c>
      <c r="D124" s="538">
        <v>4</v>
      </c>
      <c r="E124" s="533" t="s">
        <v>7</v>
      </c>
      <c r="F124" s="535" t="s">
        <v>7</v>
      </c>
      <c r="J124" s="526" t="s">
        <v>7</v>
      </c>
    </row>
    <row r="125" spans="1:10" x14ac:dyDescent="0.35">
      <c r="A125" s="531" t="s">
        <v>176</v>
      </c>
      <c r="B125" s="532" t="s">
        <v>177</v>
      </c>
      <c r="C125" s="533"/>
      <c r="D125" s="534"/>
      <c r="E125" s="533" t="s">
        <v>7</v>
      </c>
      <c r="F125" s="535" t="s">
        <v>7</v>
      </c>
      <c r="J125" s="526" t="s">
        <v>7</v>
      </c>
    </row>
    <row r="126" spans="1:10" x14ac:dyDescent="0.35">
      <c r="A126" s="531" t="s">
        <v>176</v>
      </c>
      <c r="B126" s="532" t="s">
        <v>178</v>
      </c>
      <c r="C126" s="533"/>
      <c r="D126" s="534"/>
      <c r="E126" s="533" t="s">
        <v>7</v>
      </c>
      <c r="F126" s="535" t="s">
        <v>7</v>
      </c>
      <c r="J126" s="526" t="s">
        <v>7</v>
      </c>
    </row>
    <row r="127" spans="1:10" ht="29" x14ac:dyDescent="0.35">
      <c r="A127" s="531" t="s">
        <v>176</v>
      </c>
      <c r="B127" s="536" t="s">
        <v>137</v>
      </c>
      <c r="C127" s="533" t="s">
        <v>7</v>
      </c>
      <c r="D127" s="534">
        <v>0</v>
      </c>
      <c r="E127" s="533" t="s">
        <v>7</v>
      </c>
      <c r="F127" s="535" t="s">
        <v>7</v>
      </c>
      <c r="J127" s="526" t="s">
        <v>7</v>
      </c>
    </row>
    <row r="128" spans="1:10" x14ac:dyDescent="0.35">
      <c r="A128" s="531" t="s">
        <v>176</v>
      </c>
      <c r="B128" s="536" t="s">
        <v>179</v>
      </c>
      <c r="C128" s="533" t="s">
        <v>7</v>
      </c>
      <c r="D128" s="534">
        <v>0</v>
      </c>
      <c r="E128" s="533" t="s">
        <v>7</v>
      </c>
      <c r="F128" s="535" t="s">
        <v>7</v>
      </c>
      <c r="J128" s="526" t="s">
        <v>7</v>
      </c>
    </row>
    <row r="129" spans="1:10" x14ac:dyDescent="0.35">
      <c r="A129" s="531" t="s">
        <v>176</v>
      </c>
      <c r="B129" s="532" t="s">
        <v>139</v>
      </c>
      <c r="C129" s="533"/>
      <c r="D129" s="534"/>
      <c r="E129" s="533" t="s">
        <v>7</v>
      </c>
      <c r="F129" s="535" t="s">
        <v>7</v>
      </c>
      <c r="J129" s="526" t="s">
        <v>7</v>
      </c>
    </row>
    <row r="130" spans="1:10" x14ac:dyDescent="0.35">
      <c r="A130" s="531" t="s">
        <v>176</v>
      </c>
      <c r="B130" s="532" t="s">
        <v>180</v>
      </c>
      <c r="C130" s="533"/>
      <c r="D130" s="534"/>
      <c r="E130" s="533" t="s">
        <v>7</v>
      </c>
      <c r="F130" s="535" t="s">
        <v>7</v>
      </c>
      <c r="J130" s="526" t="s">
        <v>7</v>
      </c>
    </row>
    <row r="131" spans="1:10" ht="101.5" x14ac:dyDescent="0.35">
      <c r="A131" s="531" t="s">
        <v>176</v>
      </c>
      <c r="B131" s="536" t="s">
        <v>181</v>
      </c>
      <c r="C131" s="533" t="s">
        <v>7</v>
      </c>
      <c r="D131" s="534">
        <v>0</v>
      </c>
      <c r="E131" s="533" t="s">
        <v>7</v>
      </c>
      <c r="F131" s="535" t="s">
        <v>7</v>
      </c>
      <c r="J131" s="526" t="s">
        <v>7</v>
      </c>
    </row>
    <row r="132" spans="1:10" x14ac:dyDescent="0.35">
      <c r="A132" s="531" t="s">
        <v>176</v>
      </c>
      <c r="B132" s="532" t="s">
        <v>182</v>
      </c>
      <c r="C132" s="533"/>
      <c r="D132" s="534"/>
      <c r="E132" s="533" t="s">
        <v>7</v>
      </c>
      <c r="F132" s="535" t="s">
        <v>7</v>
      </c>
      <c r="J132" s="526" t="s">
        <v>7</v>
      </c>
    </row>
    <row r="133" spans="1:10" ht="87" x14ac:dyDescent="0.35">
      <c r="A133" s="531" t="s">
        <v>176</v>
      </c>
      <c r="B133" s="536" t="s">
        <v>183</v>
      </c>
      <c r="C133" s="533" t="s">
        <v>7</v>
      </c>
      <c r="D133" s="534">
        <v>0</v>
      </c>
      <c r="E133" s="533" t="s">
        <v>7</v>
      </c>
      <c r="F133" s="535" t="s">
        <v>7</v>
      </c>
      <c r="J133" s="526" t="s">
        <v>7</v>
      </c>
    </row>
    <row r="134" spans="1:10" ht="58" x14ac:dyDescent="0.35">
      <c r="A134" s="531" t="s">
        <v>176</v>
      </c>
      <c r="B134" s="536" t="s">
        <v>184</v>
      </c>
      <c r="C134" s="533" t="s">
        <v>7</v>
      </c>
      <c r="D134" s="534">
        <v>0</v>
      </c>
      <c r="E134" s="533" t="s">
        <v>7</v>
      </c>
      <c r="F134" s="535" t="s">
        <v>7</v>
      </c>
      <c r="J134" s="526" t="s">
        <v>7</v>
      </c>
    </row>
    <row r="135" spans="1:10" ht="43.5" x14ac:dyDescent="0.35">
      <c r="A135" s="531" t="s">
        <v>176</v>
      </c>
      <c r="B135" s="536" t="s">
        <v>185</v>
      </c>
      <c r="C135" s="533" t="s">
        <v>7</v>
      </c>
      <c r="D135" s="534">
        <v>0</v>
      </c>
      <c r="E135" s="533" t="s">
        <v>7</v>
      </c>
      <c r="F135" s="535" t="s">
        <v>7</v>
      </c>
      <c r="J135" s="526" t="s">
        <v>7</v>
      </c>
    </row>
    <row r="136" spans="1:10" ht="43.5" x14ac:dyDescent="0.35">
      <c r="A136" s="531" t="s">
        <v>176</v>
      </c>
      <c r="B136" s="536" t="s">
        <v>186</v>
      </c>
      <c r="C136" s="533" t="s">
        <v>7</v>
      </c>
      <c r="D136" s="534">
        <v>0</v>
      </c>
      <c r="E136" s="533" t="s">
        <v>7</v>
      </c>
      <c r="F136" s="535" t="s">
        <v>7</v>
      </c>
      <c r="J136" s="526" t="s">
        <v>7</v>
      </c>
    </row>
    <row r="137" spans="1:10" ht="116" x14ac:dyDescent="0.35">
      <c r="A137" s="531" t="s">
        <v>176</v>
      </c>
      <c r="B137" s="536" t="s">
        <v>187</v>
      </c>
      <c r="C137" s="533" t="s">
        <v>7</v>
      </c>
      <c r="D137" s="534">
        <v>0</v>
      </c>
      <c r="E137" s="533" t="s">
        <v>7</v>
      </c>
      <c r="F137" s="535" t="s">
        <v>7</v>
      </c>
      <c r="J137" s="526" t="s">
        <v>7</v>
      </c>
    </row>
    <row r="138" spans="1:10" x14ac:dyDescent="0.35">
      <c r="A138" s="531" t="s">
        <v>188</v>
      </c>
      <c r="B138" s="532" t="s">
        <v>189</v>
      </c>
      <c r="C138" s="533"/>
      <c r="D138" s="534"/>
      <c r="E138" s="533" t="s">
        <v>7</v>
      </c>
      <c r="F138" s="535" t="s">
        <v>7</v>
      </c>
      <c r="J138" s="526" t="s">
        <v>7</v>
      </c>
    </row>
    <row r="139" spans="1:10" ht="43.5" x14ac:dyDescent="0.35">
      <c r="A139" s="531" t="s">
        <v>188</v>
      </c>
      <c r="B139" s="536" t="s">
        <v>190</v>
      </c>
      <c r="C139" s="533" t="s">
        <v>7</v>
      </c>
      <c r="D139" s="534">
        <v>0</v>
      </c>
      <c r="E139" s="533" t="s">
        <v>7</v>
      </c>
      <c r="F139" s="535" t="s">
        <v>7</v>
      </c>
      <c r="J139" s="526" t="s">
        <v>7</v>
      </c>
    </row>
    <row r="140" spans="1:10" x14ac:dyDescent="0.35">
      <c r="A140" s="531" t="s">
        <v>188</v>
      </c>
      <c r="B140" s="536" t="s">
        <v>179</v>
      </c>
      <c r="C140" s="533" t="s">
        <v>7</v>
      </c>
      <c r="D140" s="534">
        <v>0</v>
      </c>
      <c r="E140" s="533" t="s">
        <v>7</v>
      </c>
      <c r="F140" s="535" t="s">
        <v>7</v>
      </c>
      <c r="J140" s="526" t="s">
        <v>7</v>
      </c>
    </row>
    <row r="141" spans="1:10" ht="29" x14ac:dyDescent="0.35">
      <c r="A141" s="531" t="s">
        <v>188</v>
      </c>
      <c r="B141" s="532" t="s">
        <v>191</v>
      </c>
      <c r="C141" s="533"/>
      <c r="D141" s="534"/>
      <c r="E141" s="533" t="s">
        <v>7</v>
      </c>
      <c r="F141" s="535" t="s">
        <v>7</v>
      </c>
      <c r="J141" s="526" t="s">
        <v>7</v>
      </c>
    </row>
    <row r="142" spans="1:10" x14ac:dyDescent="0.35">
      <c r="A142" s="531" t="s">
        <v>188</v>
      </c>
      <c r="B142" s="532" t="s">
        <v>192</v>
      </c>
      <c r="C142" s="533"/>
      <c r="D142" s="534"/>
      <c r="E142" s="533" t="s">
        <v>7</v>
      </c>
      <c r="F142" s="535" t="s">
        <v>7</v>
      </c>
      <c r="J142" s="526" t="s">
        <v>7</v>
      </c>
    </row>
    <row r="143" spans="1:10" x14ac:dyDescent="0.35">
      <c r="A143" s="531" t="s">
        <v>193</v>
      </c>
      <c r="B143" s="536" t="s">
        <v>194</v>
      </c>
      <c r="C143" s="533" t="s">
        <v>1077</v>
      </c>
      <c r="D143" s="538">
        <v>1</v>
      </c>
      <c r="E143" s="533" t="s">
        <v>7</v>
      </c>
      <c r="F143" s="535" t="s">
        <v>7</v>
      </c>
      <c r="J143" s="526" t="s">
        <v>7</v>
      </c>
    </row>
    <row r="144" spans="1:10" x14ac:dyDescent="0.35">
      <c r="A144" s="531" t="s">
        <v>188</v>
      </c>
      <c r="B144" s="532" t="s">
        <v>195</v>
      </c>
      <c r="C144" s="533"/>
      <c r="D144" s="534"/>
      <c r="E144" s="533" t="s">
        <v>7</v>
      </c>
      <c r="F144" s="535" t="s">
        <v>7</v>
      </c>
      <c r="J144" s="526" t="s">
        <v>7</v>
      </c>
    </row>
    <row r="145" spans="1:10" x14ac:dyDescent="0.35">
      <c r="A145" s="531" t="s">
        <v>196</v>
      </c>
      <c r="B145" s="536" t="s">
        <v>197</v>
      </c>
      <c r="C145" s="533" t="s">
        <v>1077</v>
      </c>
      <c r="D145" s="534">
        <v>0.3</v>
      </c>
      <c r="E145" s="533" t="s">
        <v>7</v>
      </c>
      <c r="F145" s="535" t="s">
        <v>7</v>
      </c>
      <c r="J145" s="526" t="s">
        <v>7</v>
      </c>
    </row>
    <row r="146" spans="1:10" ht="29" x14ac:dyDescent="0.35">
      <c r="A146" s="531" t="s">
        <v>188</v>
      </c>
      <c r="B146" s="532" t="s">
        <v>198</v>
      </c>
      <c r="C146" s="533"/>
      <c r="D146" s="534"/>
      <c r="E146" s="533" t="s">
        <v>7</v>
      </c>
      <c r="F146" s="535" t="s">
        <v>7</v>
      </c>
      <c r="J146" s="526" t="s">
        <v>7</v>
      </c>
    </row>
    <row r="147" spans="1:10" x14ac:dyDescent="0.35">
      <c r="A147" s="531" t="s">
        <v>188</v>
      </c>
      <c r="B147" s="532" t="s">
        <v>199</v>
      </c>
      <c r="C147" s="533"/>
      <c r="D147" s="534"/>
      <c r="E147" s="533" t="s">
        <v>7</v>
      </c>
      <c r="F147" s="535" t="s">
        <v>7</v>
      </c>
      <c r="J147" s="526" t="s">
        <v>7</v>
      </c>
    </row>
    <row r="148" spans="1:10" x14ac:dyDescent="0.35">
      <c r="A148" s="531" t="s">
        <v>200</v>
      </c>
      <c r="B148" s="536" t="s">
        <v>201</v>
      </c>
      <c r="C148" s="533" t="s">
        <v>1077</v>
      </c>
      <c r="D148" s="538">
        <v>3</v>
      </c>
      <c r="E148" s="533" t="s">
        <v>7</v>
      </c>
      <c r="F148" s="535" t="s">
        <v>7</v>
      </c>
      <c r="J148" s="526" t="s">
        <v>7</v>
      </c>
    </row>
    <row r="149" spans="1:10" x14ac:dyDescent="0.35">
      <c r="A149" s="531" t="s">
        <v>202</v>
      </c>
      <c r="B149" s="536" t="s">
        <v>203</v>
      </c>
      <c r="C149" s="533" t="s">
        <v>1077</v>
      </c>
      <c r="D149" s="538">
        <v>3</v>
      </c>
      <c r="E149" s="533" t="s">
        <v>7</v>
      </c>
      <c r="F149" s="535" t="s">
        <v>7</v>
      </c>
      <c r="J149" s="526" t="s">
        <v>7</v>
      </c>
    </row>
    <row r="150" spans="1:10" x14ac:dyDescent="0.35">
      <c r="A150" s="531" t="s">
        <v>188</v>
      </c>
      <c r="B150" s="532" t="s">
        <v>204</v>
      </c>
      <c r="C150" s="533"/>
      <c r="D150" s="534"/>
      <c r="E150" s="533" t="s">
        <v>7</v>
      </c>
      <c r="F150" s="535" t="s">
        <v>7</v>
      </c>
      <c r="J150" s="526" t="s">
        <v>7</v>
      </c>
    </row>
    <row r="151" spans="1:10" x14ac:dyDescent="0.35">
      <c r="A151" s="531" t="s">
        <v>188</v>
      </c>
      <c r="B151" s="532" t="s">
        <v>199</v>
      </c>
      <c r="C151" s="533"/>
      <c r="D151" s="534"/>
      <c r="E151" s="533" t="s">
        <v>7</v>
      </c>
      <c r="F151" s="535" t="s">
        <v>7</v>
      </c>
      <c r="J151" s="526" t="s">
        <v>7</v>
      </c>
    </row>
    <row r="152" spans="1:10" x14ac:dyDescent="0.35">
      <c r="A152" s="531" t="s">
        <v>205</v>
      </c>
      <c r="B152" s="536" t="s">
        <v>206</v>
      </c>
      <c r="C152" s="533" t="s">
        <v>1077</v>
      </c>
      <c r="D152" s="538">
        <v>5</v>
      </c>
      <c r="E152" s="533" t="s">
        <v>7</v>
      </c>
      <c r="F152" s="535" t="s">
        <v>7</v>
      </c>
      <c r="J152" s="526" t="s">
        <v>7</v>
      </c>
    </row>
    <row r="153" spans="1:10" x14ac:dyDescent="0.35">
      <c r="A153" s="531" t="s">
        <v>188</v>
      </c>
      <c r="B153" s="532" t="s">
        <v>199</v>
      </c>
      <c r="C153" s="533"/>
      <c r="D153" s="534"/>
      <c r="E153" s="533" t="s">
        <v>7</v>
      </c>
      <c r="F153" s="535" t="s">
        <v>7</v>
      </c>
      <c r="J153" s="526" t="s">
        <v>7</v>
      </c>
    </row>
    <row r="154" spans="1:10" x14ac:dyDescent="0.35">
      <c r="A154" s="531" t="s">
        <v>207</v>
      </c>
      <c r="B154" s="536" t="s">
        <v>208</v>
      </c>
      <c r="C154" s="533" t="s">
        <v>1077</v>
      </c>
      <c r="D154" s="538">
        <v>1</v>
      </c>
      <c r="E154" s="533" t="s">
        <v>7</v>
      </c>
      <c r="F154" s="535" t="s">
        <v>7</v>
      </c>
      <c r="J154" s="526" t="s">
        <v>7</v>
      </c>
    </row>
    <row r="155" spans="1:10" ht="29" x14ac:dyDescent="0.35">
      <c r="A155" s="531" t="s">
        <v>188</v>
      </c>
      <c r="B155" s="532" t="s">
        <v>209</v>
      </c>
      <c r="C155" s="533"/>
      <c r="D155" s="534"/>
      <c r="E155" s="533" t="s">
        <v>7</v>
      </c>
      <c r="F155" s="535" t="s">
        <v>7</v>
      </c>
      <c r="J155" s="526" t="s">
        <v>7</v>
      </c>
    </row>
    <row r="156" spans="1:10" x14ac:dyDescent="0.35">
      <c r="A156" s="531" t="s">
        <v>210</v>
      </c>
      <c r="B156" s="536" t="s">
        <v>211</v>
      </c>
      <c r="C156" s="533" t="s">
        <v>1076</v>
      </c>
      <c r="D156" s="538">
        <v>2</v>
      </c>
      <c r="E156" s="533" t="s">
        <v>7</v>
      </c>
      <c r="F156" s="535" t="s">
        <v>7</v>
      </c>
      <c r="J156" s="526" t="s">
        <v>7</v>
      </c>
    </row>
    <row r="157" spans="1:10" x14ac:dyDescent="0.35">
      <c r="A157" s="531" t="s">
        <v>188</v>
      </c>
      <c r="B157" s="532" t="s">
        <v>212</v>
      </c>
      <c r="C157" s="533"/>
      <c r="D157" s="534"/>
      <c r="E157" s="533" t="s">
        <v>7</v>
      </c>
      <c r="F157" s="535" t="s">
        <v>7</v>
      </c>
      <c r="J157" s="526" t="s">
        <v>7</v>
      </c>
    </row>
    <row r="158" spans="1:10" ht="29" x14ac:dyDescent="0.35">
      <c r="A158" s="531" t="s">
        <v>213</v>
      </c>
      <c r="B158" s="536" t="s">
        <v>214</v>
      </c>
      <c r="C158" s="533" t="s">
        <v>48</v>
      </c>
      <c r="D158" s="538">
        <v>3</v>
      </c>
      <c r="E158" s="533" t="s">
        <v>7</v>
      </c>
      <c r="F158" s="535" t="s">
        <v>7</v>
      </c>
      <c r="J158" s="526" t="s">
        <v>7</v>
      </c>
    </row>
    <row r="159" spans="1:10" x14ac:dyDescent="0.35">
      <c r="A159" s="531" t="s">
        <v>188</v>
      </c>
      <c r="B159" s="532" t="s">
        <v>215</v>
      </c>
      <c r="C159" s="533"/>
      <c r="D159" s="534"/>
      <c r="E159" s="533" t="s">
        <v>7</v>
      </c>
      <c r="F159" s="535" t="s">
        <v>7</v>
      </c>
      <c r="J159" s="526" t="s">
        <v>7</v>
      </c>
    </row>
    <row r="160" spans="1:10" x14ac:dyDescent="0.35">
      <c r="A160" s="531" t="s">
        <v>216</v>
      </c>
      <c r="B160" s="532" t="s">
        <v>217</v>
      </c>
      <c r="C160" s="533"/>
      <c r="D160" s="534"/>
      <c r="E160" s="533" t="s">
        <v>7</v>
      </c>
      <c r="F160" s="535" t="s">
        <v>7</v>
      </c>
      <c r="J160" s="526" t="s">
        <v>7</v>
      </c>
    </row>
    <row r="161" spans="1:10" x14ac:dyDescent="0.35">
      <c r="A161" s="531" t="s">
        <v>216</v>
      </c>
      <c r="B161" s="532" t="s">
        <v>218</v>
      </c>
      <c r="C161" s="533"/>
      <c r="D161" s="534"/>
      <c r="E161" s="533" t="s">
        <v>7</v>
      </c>
      <c r="F161" s="535" t="s">
        <v>7</v>
      </c>
      <c r="J161" s="526" t="s">
        <v>7</v>
      </c>
    </row>
    <row r="162" spans="1:10" x14ac:dyDescent="0.35">
      <c r="A162" s="531" t="s">
        <v>219</v>
      </c>
      <c r="B162" s="536" t="s">
        <v>220</v>
      </c>
      <c r="C162" s="533" t="s">
        <v>1076</v>
      </c>
      <c r="D162" s="538">
        <v>14</v>
      </c>
      <c r="E162" s="533" t="s">
        <v>7</v>
      </c>
      <c r="F162" s="535" t="s">
        <v>7</v>
      </c>
      <c r="J162" s="526" t="s">
        <v>7</v>
      </c>
    </row>
    <row r="163" spans="1:10" x14ac:dyDescent="0.35">
      <c r="A163" s="531" t="s">
        <v>221</v>
      </c>
      <c r="B163" s="536" t="s">
        <v>222</v>
      </c>
      <c r="C163" s="533" t="s">
        <v>1076</v>
      </c>
      <c r="D163" s="538">
        <v>6</v>
      </c>
      <c r="E163" s="533" t="s">
        <v>7</v>
      </c>
      <c r="F163" s="535" t="s">
        <v>7</v>
      </c>
      <c r="J163" s="526" t="s">
        <v>7</v>
      </c>
    </row>
    <row r="164" spans="1:10" x14ac:dyDescent="0.35">
      <c r="A164" s="531" t="s">
        <v>223</v>
      </c>
      <c r="B164" s="536" t="s">
        <v>224</v>
      </c>
      <c r="C164" s="533" t="s">
        <v>1076</v>
      </c>
      <c r="D164" s="538">
        <v>5</v>
      </c>
      <c r="E164" s="533" t="s">
        <v>7</v>
      </c>
      <c r="F164" s="535" t="s">
        <v>7</v>
      </c>
      <c r="J164" s="526" t="s">
        <v>7</v>
      </c>
    </row>
    <row r="165" spans="1:10" x14ac:dyDescent="0.35">
      <c r="A165" s="531" t="s">
        <v>225</v>
      </c>
      <c r="B165" s="536" t="s">
        <v>226</v>
      </c>
      <c r="C165" s="533" t="s">
        <v>1076</v>
      </c>
      <c r="D165" s="538">
        <v>3</v>
      </c>
      <c r="E165" s="533" t="s">
        <v>7</v>
      </c>
      <c r="F165" s="535" t="s">
        <v>7</v>
      </c>
      <c r="J165" s="526" t="s">
        <v>7</v>
      </c>
    </row>
    <row r="166" spans="1:10" x14ac:dyDescent="0.35">
      <c r="A166" s="531" t="s">
        <v>216</v>
      </c>
      <c r="B166" s="532" t="s">
        <v>227</v>
      </c>
      <c r="C166" s="533"/>
      <c r="D166" s="534"/>
      <c r="E166" s="533" t="s">
        <v>7</v>
      </c>
      <c r="F166" s="535" t="s">
        <v>7</v>
      </c>
      <c r="J166" s="526" t="s">
        <v>7</v>
      </c>
    </row>
    <row r="167" spans="1:10" x14ac:dyDescent="0.35">
      <c r="A167" s="531" t="s">
        <v>228</v>
      </c>
      <c r="B167" s="536" t="s">
        <v>229</v>
      </c>
      <c r="C167" s="533" t="s">
        <v>1076</v>
      </c>
      <c r="D167" s="538">
        <v>20</v>
      </c>
      <c r="E167" s="533" t="s">
        <v>7</v>
      </c>
      <c r="F167" s="535" t="s">
        <v>7</v>
      </c>
      <c r="J167" s="526" t="s">
        <v>7</v>
      </c>
    </row>
    <row r="168" spans="1:10" x14ac:dyDescent="0.35">
      <c r="A168" s="531" t="s">
        <v>216</v>
      </c>
      <c r="B168" s="532" t="s">
        <v>230</v>
      </c>
      <c r="C168" s="533"/>
      <c r="D168" s="534"/>
      <c r="E168" s="533" t="s">
        <v>7</v>
      </c>
      <c r="F168" s="535" t="s">
        <v>7</v>
      </c>
      <c r="J168" s="526" t="s">
        <v>7</v>
      </c>
    </row>
    <row r="169" spans="1:10" ht="29" x14ac:dyDescent="0.35">
      <c r="A169" s="531" t="s">
        <v>216</v>
      </c>
      <c r="B169" s="532" t="s">
        <v>231</v>
      </c>
      <c r="C169" s="533"/>
      <c r="D169" s="534"/>
      <c r="E169" s="533" t="s">
        <v>7</v>
      </c>
      <c r="F169" s="535" t="s">
        <v>7</v>
      </c>
      <c r="J169" s="526" t="s">
        <v>7</v>
      </c>
    </row>
    <row r="170" spans="1:10" x14ac:dyDescent="0.35">
      <c r="A170" s="531" t="s">
        <v>232</v>
      </c>
      <c r="B170" s="536" t="s">
        <v>233</v>
      </c>
      <c r="C170" s="533" t="s">
        <v>95</v>
      </c>
      <c r="D170" s="538">
        <v>12</v>
      </c>
      <c r="E170" s="533" t="s">
        <v>7</v>
      </c>
      <c r="F170" s="535" t="s">
        <v>7</v>
      </c>
      <c r="J170" s="526" t="s">
        <v>7</v>
      </c>
    </row>
    <row r="171" spans="1:10" ht="29" x14ac:dyDescent="0.35">
      <c r="A171" s="531" t="s">
        <v>216</v>
      </c>
      <c r="B171" s="532" t="s">
        <v>234</v>
      </c>
      <c r="C171" s="533"/>
      <c r="D171" s="534"/>
      <c r="E171" s="533" t="s">
        <v>7</v>
      </c>
      <c r="F171" s="535" t="s">
        <v>7</v>
      </c>
      <c r="J171" s="526" t="s">
        <v>7</v>
      </c>
    </row>
    <row r="172" spans="1:10" x14ac:dyDescent="0.35">
      <c r="A172" s="531" t="s">
        <v>235</v>
      </c>
      <c r="B172" s="536" t="s">
        <v>233</v>
      </c>
      <c r="C172" s="533" t="s">
        <v>95</v>
      </c>
      <c r="D172" s="538">
        <v>18</v>
      </c>
      <c r="E172" s="533" t="s">
        <v>7</v>
      </c>
      <c r="F172" s="535" t="s">
        <v>7</v>
      </c>
      <c r="J172" s="526" t="s">
        <v>7</v>
      </c>
    </row>
    <row r="173" spans="1:10" x14ac:dyDescent="0.35">
      <c r="A173" s="531" t="s">
        <v>216</v>
      </c>
      <c r="B173" s="532" t="s">
        <v>236</v>
      </c>
      <c r="C173" s="533"/>
      <c r="D173" s="534"/>
      <c r="E173" s="533" t="s">
        <v>7</v>
      </c>
      <c r="F173" s="535" t="s">
        <v>7</v>
      </c>
      <c r="J173" s="526" t="s">
        <v>7</v>
      </c>
    </row>
    <row r="174" spans="1:10" x14ac:dyDescent="0.35">
      <c r="A174" s="531" t="s">
        <v>216</v>
      </c>
      <c r="B174" s="532" t="s">
        <v>237</v>
      </c>
      <c r="C174" s="533"/>
      <c r="D174" s="534"/>
      <c r="E174" s="533" t="s">
        <v>7</v>
      </c>
      <c r="F174" s="535" t="s">
        <v>7</v>
      </c>
      <c r="J174" s="526" t="s">
        <v>7</v>
      </c>
    </row>
    <row r="175" spans="1:10" x14ac:dyDescent="0.35">
      <c r="A175" s="531" t="s">
        <v>238</v>
      </c>
      <c r="B175" s="536" t="s">
        <v>239</v>
      </c>
      <c r="C175" s="533" t="s">
        <v>240</v>
      </c>
      <c r="D175" s="537">
        <v>0.01</v>
      </c>
      <c r="E175" s="533" t="s">
        <v>7</v>
      </c>
      <c r="F175" s="535" t="s">
        <v>7</v>
      </c>
      <c r="J175" s="526" t="s">
        <v>7</v>
      </c>
    </row>
    <row r="176" spans="1:10" x14ac:dyDescent="0.35">
      <c r="A176" s="531" t="s">
        <v>241</v>
      </c>
      <c r="B176" s="536" t="s">
        <v>242</v>
      </c>
      <c r="C176" s="533" t="s">
        <v>240</v>
      </c>
      <c r="D176" s="537">
        <v>0.02</v>
      </c>
      <c r="E176" s="533" t="s">
        <v>7</v>
      </c>
      <c r="F176" s="535" t="s">
        <v>7</v>
      </c>
      <c r="J176" s="526" t="s">
        <v>7</v>
      </c>
    </row>
    <row r="177" spans="1:10" ht="29" x14ac:dyDescent="0.35">
      <c r="A177" s="531" t="s">
        <v>216</v>
      </c>
      <c r="B177" s="532" t="s">
        <v>243</v>
      </c>
      <c r="C177" s="533"/>
      <c r="D177" s="534"/>
      <c r="E177" s="533" t="s">
        <v>7</v>
      </c>
      <c r="F177" s="535" t="s">
        <v>7</v>
      </c>
      <c r="J177" s="526" t="s">
        <v>7</v>
      </c>
    </row>
    <row r="178" spans="1:10" x14ac:dyDescent="0.35">
      <c r="A178" s="531" t="s">
        <v>244</v>
      </c>
      <c r="B178" s="536" t="s">
        <v>245</v>
      </c>
      <c r="C178" s="533" t="s">
        <v>240</v>
      </c>
      <c r="D178" s="537">
        <v>0.03</v>
      </c>
      <c r="E178" s="533" t="s">
        <v>7</v>
      </c>
      <c r="F178" s="535" t="s">
        <v>7</v>
      </c>
      <c r="J178" s="526" t="s">
        <v>7</v>
      </c>
    </row>
    <row r="179" spans="1:10" x14ac:dyDescent="0.35">
      <c r="A179" s="531" t="s">
        <v>246</v>
      </c>
      <c r="B179" s="536" t="s">
        <v>247</v>
      </c>
      <c r="C179" s="533" t="s">
        <v>240</v>
      </c>
      <c r="D179" s="537">
        <v>0.41</v>
      </c>
      <c r="E179" s="533" t="s">
        <v>7</v>
      </c>
      <c r="F179" s="535" t="s">
        <v>7</v>
      </c>
      <c r="J179" s="526" t="s">
        <v>7</v>
      </c>
    </row>
    <row r="180" spans="1:10" x14ac:dyDescent="0.35">
      <c r="A180" s="531" t="s">
        <v>248</v>
      </c>
      <c r="B180" s="536" t="s">
        <v>249</v>
      </c>
      <c r="C180" s="533" t="s">
        <v>240</v>
      </c>
      <c r="D180" s="537">
        <v>0.39</v>
      </c>
      <c r="E180" s="533" t="s">
        <v>7</v>
      </c>
      <c r="F180" s="535" t="s">
        <v>7</v>
      </c>
      <c r="J180" s="526" t="s">
        <v>7</v>
      </c>
    </row>
    <row r="181" spans="1:10" x14ac:dyDescent="0.35">
      <c r="A181" s="531" t="s">
        <v>250</v>
      </c>
      <c r="B181" s="536" t="s">
        <v>239</v>
      </c>
      <c r="C181" s="533" t="s">
        <v>240</v>
      </c>
      <c r="D181" s="537">
        <v>0.22</v>
      </c>
      <c r="E181" s="533" t="s">
        <v>7</v>
      </c>
      <c r="F181" s="535" t="s">
        <v>7</v>
      </c>
      <c r="J181" s="526" t="s">
        <v>7</v>
      </c>
    </row>
    <row r="182" spans="1:10" x14ac:dyDescent="0.35">
      <c r="A182" s="531" t="s">
        <v>251</v>
      </c>
      <c r="B182" s="532" t="s">
        <v>252</v>
      </c>
      <c r="C182" s="533"/>
      <c r="D182" s="534"/>
      <c r="E182" s="533" t="s">
        <v>7</v>
      </c>
      <c r="F182" s="535" t="s">
        <v>7</v>
      </c>
      <c r="J182" s="526" t="s">
        <v>7</v>
      </c>
    </row>
    <row r="183" spans="1:10" ht="29" x14ac:dyDescent="0.35">
      <c r="A183" s="531" t="s">
        <v>253</v>
      </c>
      <c r="B183" s="536" t="s">
        <v>254</v>
      </c>
      <c r="C183" s="533" t="s">
        <v>1076</v>
      </c>
      <c r="D183" s="538">
        <v>30</v>
      </c>
      <c r="E183" s="533" t="s">
        <v>7</v>
      </c>
      <c r="F183" s="535" t="s">
        <v>7</v>
      </c>
      <c r="J183" s="526" t="s">
        <v>7</v>
      </c>
    </row>
    <row r="184" spans="1:10" x14ac:dyDescent="0.35">
      <c r="A184" s="531" t="s">
        <v>255</v>
      </c>
      <c r="B184" s="532" t="s">
        <v>256</v>
      </c>
      <c r="C184" s="533"/>
      <c r="D184" s="534"/>
      <c r="E184" s="533" t="s">
        <v>7</v>
      </c>
      <c r="F184" s="535" t="s">
        <v>7</v>
      </c>
      <c r="J184" s="526" t="s">
        <v>7</v>
      </c>
    </row>
    <row r="185" spans="1:10" x14ac:dyDescent="0.35">
      <c r="A185" s="531" t="s">
        <v>255</v>
      </c>
      <c r="B185" s="532" t="s">
        <v>257</v>
      </c>
      <c r="C185" s="533"/>
      <c r="D185" s="534"/>
      <c r="E185" s="533" t="s">
        <v>7</v>
      </c>
      <c r="F185" s="535" t="s">
        <v>7</v>
      </c>
      <c r="J185" s="526" t="s">
        <v>7</v>
      </c>
    </row>
    <row r="186" spans="1:10" ht="29" x14ac:dyDescent="0.35">
      <c r="A186" s="531" t="s">
        <v>255</v>
      </c>
      <c r="B186" s="536" t="s">
        <v>137</v>
      </c>
      <c r="C186" s="533" t="s">
        <v>7</v>
      </c>
      <c r="D186" s="534">
        <v>0</v>
      </c>
      <c r="E186" s="533" t="s">
        <v>7</v>
      </c>
      <c r="F186" s="535" t="s">
        <v>7</v>
      </c>
      <c r="J186" s="526" t="s">
        <v>7</v>
      </c>
    </row>
    <row r="187" spans="1:10" x14ac:dyDescent="0.35">
      <c r="A187" s="531" t="s">
        <v>255</v>
      </c>
      <c r="B187" s="536" t="s">
        <v>138</v>
      </c>
      <c r="C187" s="533" t="s">
        <v>7</v>
      </c>
      <c r="D187" s="534">
        <v>0</v>
      </c>
      <c r="E187" s="533" t="s">
        <v>7</v>
      </c>
      <c r="F187" s="535" t="s">
        <v>7</v>
      </c>
      <c r="J187" s="526" t="s">
        <v>7</v>
      </c>
    </row>
    <row r="188" spans="1:10" x14ac:dyDescent="0.35">
      <c r="A188" s="531" t="s">
        <v>255</v>
      </c>
      <c r="B188" s="532" t="s">
        <v>139</v>
      </c>
      <c r="C188" s="533"/>
      <c r="D188" s="534"/>
      <c r="E188" s="533" t="s">
        <v>7</v>
      </c>
      <c r="F188" s="535" t="s">
        <v>7</v>
      </c>
      <c r="J188" s="526" t="s">
        <v>7</v>
      </c>
    </row>
    <row r="189" spans="1:10" x14ac:dyDescent="0.35">
      <c r="A189" s="531" t="s">
        <v>255</v>
      </c>
      <c r="B189" s="532" t="s">
        <v>258</v>
      </c>
      <c r="C189" s="533"/>
      <c r="D189" s="534"/>
      <c r="E189" s="533" t="s">
        <v>7</v>
      </c>
      <c r="F189" s="535" t="s">
        <v>7</v>
      </c>
      <c r="J189" s="526" t="s">
        <v>7</v>
      </c>
    </row>
    <row r="190" spans="1:10" x14ac:dyDescent="0.35">
      <c r="A190" s="531" t="s">
        <v>255</v>
      </c>
      <c r="B190" s="532" t="s">
        <v>259</v>
      </c>
      <c r="C190" s="533"/>
      <c r="D190" s="534"/>
      <c r="E190" s="533" t="s">
        <v>7</v>
      </c>
      <c r="F190" s="535" t="s">
        <v>7</v>
      </c>
      <c r="J190" s="526" t="s">
        <v>7</v>
      </c>
    </row>
    <row r="191" spans="1:10" ht="43.5" x14ac:dyDescent="0.35">
      <c r="A191" s="531" t="s">
        <v>255</v>
      </c>
      <c r="B191" s="536" t="s">
        <v>260</v>
      </c>
      <c r="C191" s="533" t="s">
        <v>7</v>
      </c>
      <c r="D191" s="534">
        <v>0</v>
      </c>
      <c r="E191" s="533" t="s">
        <v>7</v>
      </c>
      <c r="F191" s="535" t="s">
        <v>7</v>
      </c>
      <c r="J191" s="526" t="s">
        <v>7</v>
      </c>
    </row>
    <row r="192" spans="1:10" x14ac:dyDescent="0.35">
      <c r="A192" s="531" t="s">
        <v>255</v>
      </c>
      <c r="B192" s="532" t="s">
        <v>261</v>
      </c>
      <c r="C192" s="533"/>
      <c r="D192" s="534"/>
      <c r="E192" s="533" t="s">
        <v>7</v>
      </c>
      <c r="F192" s="535" t="s">
        <v>7</v>
      </c>
      <c r="J192" s="526" t="s">
        <v>7</v>
      </c>
    </row>
    <row r="193" spans="1:10" ht="43.5" x14ac:dyDescent="0.35">
      <c r="A193" s="531" t="s">
        <v>255</v>
      </c>
      <c r="B193" s="536" t="s">
        <v>262</v>
      </c>
      <c r="C193" s="533" t="s">
        <v>7</v>
      </c>
      <c r="D193" s="534">
        <v>0</v>
      </c>
      <c r="E193" s="533" t="s">
        <v>7</v>
      </c>
      <c r="F193" s="535" t="s">
        <v>7</v>
      </c>
      <c r="J193" s="526" t="s">
        <v>7</v>
      </c>
    </row>
    <row r="194" spans="1:10" x14ac:dyDescent="0.35">
      <c r="A194" s="531" t="s">
        <v>255</v>
      </c>
      <c r="B194" s="532" t="s">
        <v>263</v>
      </c>
      <c r="C194" s="533"/>
      <c r="D194" s="534"/>
      <c r="E194" s="533" t="s">
        <v>7</v>
      </c>
      <c r="F194" s="535" t="s">
        <v>7</v>
      </c>
      <c r="J194" s="526" t="s">
        <v>7</v>
      </c>
    </row>
    <row r="195" spans="1:10" ht="116" x14ac:dyDescent="0.35">
      <c r="A195" s="531" t="s">
        <v>255</v>
      </c>
      <c r="B195" s="536" t="s">
        <v>264</v>
      </c>
      <c r="C195" s="533" t="s">
        <v>7</v>
      </c>
      <c r="D195" s="534">
        <v>0</v>
      </c>
      <c r="E195" s="533" t="s">
        <v>7</v>
      </c>
      <c r="F195" s="535" t="s">
        <v>7</v>
      </c>
      <c r="J195" s="526" t="s">
        <v>7</v>
      </c>
    </row>
    <row r="196" spans="1:10" x14ac:dyDescent="0.35">
      <c r="A196" s="531" t="s">
        <v>255</v>
      </c>
      <c r="B196" s="536" t="s">
        <v>138</v>
      </c>
      <c r="C196" s="533" t="s">
        <v>7</v>
      </c>
      <c r="D196" s="534">
        <v>0</v>
      </c>
      <c r="E196" s="533" t="s">
        <v>7</v>
      </c>
      <c r="F196" s="535" t="s">
        <v>7</v>
      </c>
      <c r="J196" s="526" t="s">
        <v>7</v>
      </c>
    </row>
    <row r="197" spans="1:10" x14ac:dyDescent="0.35">
      <c r="A197" s="531" t="s">
        <v>255</v>
      </c>
      <c r="B197" s="532" t="s">
        <v>258</v>
      </c>
      <c r="C197" s="533"/>
      <c r="D197" s="534"/>
      <c r="E197" s="533" t="s">
        <v>7</v>
      </c>
      <c r="F197" s="535" t="s">
        <v>7</v>
      </c>
      <c r="J197" s="526" t="s">
        <v>7</v>
      </c>
    </row>
    <row r="198" spans="1:10" x14ac:dyDescent="0.35">
      <c r="A198" s="531" t="s">
        <v>255</v>
      </c>
      <c r="B198" s="532" t="s">
        <v>265</v>
      </c>
      <c r="C198" s="533"/>
      <c r="D198" s="534"/>
      <c r="E198" s="533" t="s">
        <v>7</v>
      </c>
      <c r="F198" s="535" t="s">
        <v>7</v>
      </c>
      <c r="J198" s="526" t="s">
        <v>7</v>
      </c>
    </row>
    <row r="199" spans="1:10" ht="29" x14ac:dyDescent="0.35">
      <c r="A199" s="531" t="s">
        <v>255</v>
      </c>
      <c r="B199" s="532" t="s">
        <v>266</v>
      </c>
      <c r="C199" s="533"/>
      <c r="D199" s="534"/>
      <c r="E199" s="533" t="s">
        <v>7</v>
      </c>
      <c r="F199" s="535" t="s">
        <v>7</v>
      </c>
      <c r="J199" s="526" t="s">
        <v>7</v>
      </c>
    </row>
    <row r="200" spans="1:10" x14ac:dyDescent="0.35">
      <c r="A200" s="531" t="s">
        <v>267</v>
      </c>
      <c r="B200" s="536" t="s">
        <v>268</v>
      </c>
      <c r="C200" s="533" t="s">
        <v>1076</v>
      </c>
      <c r="D200" s="538">
        <v>7</v>
      </c>
      <c r="E200" s="533" t="s">
        <v>7</v>
      </c>
      <c r="F200" s="535" t="s">
        <v>7</v>
      </c>
      <c r="J200" s="526" t="s">
        <v>7</v>
      </c>
    </row>
    <row r="201" spans="1:10" ht="29" x14ac:dyDescent="0.35">
      <c r="A201" s="531" t="s">
        <v>270</v>
      </c>
      <c r="B201" s="536" t="s">
        <v>271</v>
      </c>
      <c r="C201" s="533" t="s">
        <v>1076</v>
      </c>
      <c r="D201" s="538">
        <v>12</v>
      </c>
      <c r="E201" s="533" t="s">
        <v>7</v>
      </c>
      <c r="F201" s="535" t="s">
        <v>7</v>
      </c>
      <c r="J201" s="526" t="s">
        <v>7</v>
      </c>
    </row>
    <row r="202" spans="1:10" x14ac:dyDescent="0.35">
      <c r="A202" s="531" t="s">
        <v>269</v>
      </c>
      <c r="B202" s="532" t="s">
        <v>272</v>
      </c>
      <c r="C202" s="533"/>
      <c r="D202" s="534"/>
      <c r="E202" s="533" t="s">
        <v>7</v>
      </c>
      <c r="F202" s="535" t="s">
        <v>7</v>
      </c>
      <c r="J202" s="526" t="s">
        <v>7</v>
      </c>
    </row>
    <row r="203" spans="1:10" x14ac:dyDescent="0.35">
      <c r="A203" s="531" t="s">
        <v>273</v>
      </c>
      <c r="B203" s="536" t="s">
        <v>274</v>
      </c>
      <c r="C203" s="533" t="s">
        <v>95</v>
      </c>
      <c r="D203" s="538">
        <v>14</v>
      </c>
      <c r="E203" s="533" t="s">
        <v>7</v>
      </c>
      <c r="F203" s="535" t="s">
        <v>7</v>
      </c>
      <c r="J203" s="526" t="s">
        <v>7</v>
      </c>
    </row>
    <row r="204" spans="1:10" ht="29" x14ac:dyDescent="0.35">
      <c r="A204" s="531" t="s">
        <v>275</v>
      </c>
      <c r="B204" s="536" t="s">
        <v>276</v>
      </c>
      <c r="C204" s="533" t="s">
        <v>95</v>
      </c>
      <c r="D204" s="538">
        <v>4</v>
      </c>
      <c r="E204" s="533" t="s">
        <v>7</v>
      </c>
      <c r="F204" s="535" t="s">
        <v>7</v>
      </c>
      <c r="J204" s="526" t="s">
        <v>7</v>
      </c>
    </row>
    <row r="205" spans="1:10" ht="29" x14ac:dyDescent="0.35">
      <c r="A205" s="531" t="s">
        <v>277</v>
      </c>
      <c r="B205" s="536" t="s">
        <v>278</v>
      </c>
      <c r="C205" s="533" t="s">
        <v>95</v>
      </c>
      <c r="D205" s="538">
        <v>1</v>
      </c>
      <c r="E205" s="533" t="s">
        <v>7</v>
      </c>
      <c r="F205" s="535" t="s">
        <v>7</v>
      </c>
      <c r="J205" s="526" t="s">
        <v>7</v>
      </c>
    </row>
    <row r="206" spans="1:10" x14ac:dyDescent="0.35">
      <c r="A206" s="531" t="s">
        <v>269</v>
      </c>
      <c r="B206" s="532" t="s">
        <v>279</v>
      </c>
      <c r="C206" s="533"/>
      <c r="D206" s="534"/>
      <c r="E206" s="533" t="s">
        <v>7</v>
      </c>
      <c r="F206" s="535" t="s">
        <v>7</v>
      </c>
      <c r="J206" s="526" t="s">
        <v>7</v>
      </c>
    </row>
    <row r="207" spans="1:10" x14ac:dyDescent="0.35">
      <c r="A207" s="531" t="s">
        <v>280</v>
      </c>
      <c r="B207" s="536" t="s">
        <v>281</v>
      </c>
      <c r="C207" s="533" t="s">
        <v>95</v>
      </c>
      <c r="D207" s="538">
        <v>70</v>
      </c>
      <c r="E207" s="533" t="s">
        <v>7</v>
      </c>
      <c r="F207" s="535" t="s">
        <v>7</v>
      </c>
      <c r="J207" s="526" t="s">
        <v>7</v>
      </c>
    </row>
    <row r="208" spans="1:10" x14ac:dyDescent="0.35">
      <c r="A208" s="531" t="s">
        <v>269</v>
      </c>
      <c r="B208" s="532" t="s">
        <v>282</v>
      </c>
      <c r="C208" s="533"/>
      <c r="D208" s="534"/>
      <c r="E208" s="533" t="s">
        <v>7</v>
      </c>
      <c r="F208" s="535" t="s">
        <v>7</v>
      </c>
      <c r="J208" s="526" t="s">
        <v>7</v>
      </c>
    </row>
    <row r="209" spans="1:10" x14ac:dyDescent="0.35">
      <c r="A209" s="531" t="s">
        <v>283</v>
      </c>
      <c r="B209" s="536" t="s">
        <v>284</v>
      </c>
      <c r="C209" s="533" t="s">
        <v>95</v>
      </c>
      <c r="D209" s="538">
        <v>2</v>
      </c>
      <c r="E209" s="533" t="s">
        <v>7</v>
      </c>
      <c r="F209" s="535" t="s">
        <v>7</v>
      </c>
      <c r="J209" s="526" t="s">
        <v>7</v>
      </c>
    </row>
    <row r="210" spans="1:10" x14ac:dyDescent="0.35">
      <c r="A210" s="531" t="s">
        <v>285</v>
      </c>
      <c r="B210" s="536" t="s">
        <v>286</v>
      </c>
      <c r="C210" s="533" t="s">
        <v>95</v>
      </c>
      <c r="D210" s="538">
        <v>2</v>
      </c>
      <c r="E210" s="533" t="s">
        <v>7</v>
      </c>
      <c r="F210" s="535" t="s">
        <v>7</v>
      </c>
      <c r="J210" s="526" t="s">
        <v>7</v>
      </c>
    </row>
    <row r="211" spans="1:10" x14ac:dyDescent="0.35">
      <c r="A211" s="531" t="s">
        <v>287</v>
      </c>
      <c r="B211" s="536" t="s">
        <v>288</v>
      </c>
      <c r="C211" s="533" t="s">
        <v>95</v>
      </c>
      <c r="D211" s="538">
        <v>5</v>
      </c>
      <c r="E211" s="533" t="s">
        <v>7</v>
      </c>
      <c r="F211" s="535" t="s">
        <v>7</v>
      </c>
      <c r="J211" s="526" t="s">
        <v>7</v>
      </c>
    </row>
    <row r="212" spans="1:10" x14ac:dyDescent="0.35">
      <c r="A212" s="531" t="s">
        <v>269</v>
      </c>
      <c r="B212" s="532" t="s">
        <v>289</v>
      </c>
      <c r="C212" s="533"/>
      <c r="D212" s="534"/>
      <c r="E212" s="533" t="s">
        <v>7</v>
      </c>
      <c r="F212" s="535" t="s">
        <v>7</v>
      </c>
      <c r="J212" s="526" t="s">
        <v>7</v>
      </c>
    </row>
    <row r="213" spans="1:10" x14ac:dyDescent="0.35">
      <c r="A213" s="531" t="s">
        <v>269</v>
      </c>
      <c r="B213" s="532" t="s">
        <v>290</v>
      </c>
      <c r="C213" s="533"/>
      <c r="D213" s="534"/>
      <c r="E213" s="533" t="s">
        <v>7</v>
      </c>
      <c r="F213" s="535" t="s">
        <v>7</v>
      </c>
      <c r="J213" s="526" t="s">
        <v>7</v>
      </c>
    </row>
    <row r="214" spans="1:10" ht="29" x14ac:dyDescent="0.35">
      <c r="A214" s="531" t="s">
        <v>291</v>
      </c>
      <c r="B214" s="536" t="s">
        <v>292</v>
      </c>
      <c r="C214" s="533" t="s">
        <v>95</v>
      </c>
      <c r="D214" s="538">
        <v>1</v>
      </c>
      <c r="E214" s="533" t="s">
        <v>7</v>
      </c>
      <c r="F214" s="535" t="s">
        <v>7</v>
      </c>
      <c r="J214" s="526" t="s">
        <v>7</v>
      </c>
    </row>
    <row r="215" spans="1:10" x14ac:dyDescent="0.35">
      <c r="A215" s="531" t="s">
        <v>293</v>
      </c>
      <c r="B215" s="532" t="s">
        <v>294</v>
      </c>
      <c r="C215" s="533"/>
      <c r="D215" s="534"/>
      <c r="E215" s="533" t="s">
        <v>7</v>
      </c>
      <c r="F215" s="535" t="s">
        <v>7</v>
      </c>
      <c r="J215" s="526" t="s">
        <v>7</v>
      </c>
    </row>
    <row r="216" spans="1:10" x14ac:dyDescent="0.35">
      <c r="A216" s="531" t="s">
        <v>293</v>
      </c>
      <c r="B216" s="532" t="s">
        <v>295</v>
      </c>
      <c r="C216" s="533"/>
      <c r="D216" s="534"/>
      <c r="E216" s="533" t="s">
        <v>7</v>
      </c>
      <c r="F216" s="535" t="s">
        <v>7</v>
      </c>
      <c r="J216" s="526" t="s">
        <v>7</v>
      </c>
    </row>
    <row r="217" spans="1:10" ht="29" x14ac:dyDescent="0.35">
      <c r="A217" s="531" t="s">
        <v>293</v>
      </c>
      <c r="B217" s="536" t="s">
        <v>137</v>
      </c>
      <c r="C217" s="533" t="s">
        <v>7</v>
      </c>
      <c r="D217" s="534">
        <v>0</v>
      </c>
      <c r="E217" s="533" t="s">
        <v>7</v>
      </c>
      <c r="F217" s="535" t="s">
        <v>7</v>
      </c>
      <c r="J217" s="526" t="s">
        <v>7</v>
      </c>
    </row>
    <row r="218" spans="1:10" x14ac:dyDescent="0.35">
      <c r="A218" s="531" t="s">
        <v>293</v>
      </c>
      <c r="B218" s="536" t="s">
        <v>138</v>
      </c>
      <c r="C218" s="533" t="s">
        <v>7</v>
      </c>
      <c r="D218" s="534">
        <v>0</v>
      </c>
      <c r="E218" s="533" t="s">
        <v>7</v>
      </c>
      <c r="F218" s="535" t="s">
        <v>7</v>
      </c>
      <c r="J218" s="526" t="s">
        <v>7</v>
      </c>
    </row>
    <row r="219" spans="1:10" x14ac:dyDescent="0.35">
      <c r="A219" s="531" t="s">
        <v>293</v>
      </c>
      <c r="B219" s="532" t="s">
        <v>139</v>
      </c>
      <c r="C219" s="533"/>
      <c r="D219" s="534"/>
      <c r="E219" s="533" t="s">
        <v>7</v>
      </c>
      <c r="F219" s="535" t="s">
        <v>7</v>
      </c>
      <c r="J219" s="526" t="s">
        <v>7</v>
      </c>
    </row>
    <row r="220" spans="1:10" x14ac:dyDescent="0.35">
      <c r="A220" s="531" t="s">
        <v>293</v>
      </c>
      <c r="B220" s="532" t="s">
        <v>296</v>
      </c>
      <c r="C220" s="533"/>
      <c r="D220" s="534"/>
      <c r="E220" s="533" t="s">
        <v>7</v>
      </c>
      <c r="F220" s="535" t="s">
        <v>7</v>
      </c>
      <c r="J220" s="526" t="s">
        <v>7</v>
      </c>
    </row>
    <row r="221" spans="1:10" ht="87" x14ac:dyDescent="0.35">
      <c r="A221" s="531" t="s">
        <v>293</v>
      </c>
      <c r="B221" s="536" t="s">
        <v>297</v>
      </c>
      <c r="C221" s="533" t="s">
        <v>7</v>
      </c>
      <c r="D221" s="534">
        <v>0</v>
      </c>
      <c r="E221" s="533" t="s">
        <v>7</v>
      </c>
      <c r="F221" s="535" t="s">
        <v>7</v>
      </c>
      <c r="J221" s="526" t="s">
        <v>7</v>
      </c>
    </row>
    <row r="222" spans="1:10" x14ac:dyDescent="0.35">
      <c r="A222" s="531" t="s">
        <v>293</v>
      </c>
      <c r="B222" s="536" t="s">
        <v>138</v>
      </c>
      <c r="C222" s="533" t="s">
        <v>7</v>
      </c>
      <c r="D222" s="534">
        <v>0</v>
      </c>
      <c r="E222" s="533" t="s">
        <v>7</v>
      </c>
      <c r="F222" s="535" t="s">
        <v>7</v>
      </c>
      <c r="J222" s="526" t="s">
        <v>7</v>
      </c>
    </row>
    <row r="223" spans="1:10" x14ac:dyDescent="0.35">
      <c r="A223" s="531" t="s">
        <v>293</v>
      </c>
      <c r="B223" s="532" t="s">
        <v>298</v>
      </c>
      <c r="C223" s="533"/>
      <c r="D223" s="534"/>
      <c r="E223" s="533" t="s">
        <v>7</v>
      </c>
      <c r="F223" s="535" t="s">
        <v>7</v>
      </c>
      <c r="J223" s="526" t="s">
        <v>7</v>
      </c>
    </row>
    <row r="224" spans="1:10" ht="29" x14ac:dyDescent="0.35">
      <c r="A224" s="531" t="s">
        <v>293</v>
      </c>
      <c r="B224" s="532" t="s">
        <v>299</v>
      </c>
      <c r="C224" s="533"/>
      <c r="D224" s="534"/>
      <c r="E224" s="533" t="s">
        <v>7</v>
      </c>
      <c r="F224" s="535" t="s">
        <v>7</v>
      </c>
      <c r="J224" s="526" t="s">
        <v>7</v>
      </c>
    </row>
    <row r="225" spans="1:10" x14ac:dyDescent="0.35">
      <c r="A225" s="531" t="s">
        <v>300</v>
      </c>
      <c r="B225" s="536" t="s">
        <v>301</v>
      </c>
      <c r="C225" s="533" t="s">
        <v>1076</v>
      </c>
      <c r="D225" s="538">
        <v>2</v>
      </c>
      <c r="E225" s="533" t="s">
        <v>7</v>
      </c>
      <c r="F225" s="535" t="s">
        <v>7</v>
      </c>
      <c r="J225" s="526" t="s">
        <v>7</v>
      </c>
    </row>
    <row r="226" spans="1:10" ht="43.5" x14ac:dyDescent="0.35">
      <c r="A226" s="531" t="s">
        <v>293</v>
      </c>
      <c r="B226" s="532" t="s">
        <v>302</v>
      </c>
      <c r="C226" s="533"/>
      <c r="D226" s="534"/>
      <c r="E226" s="533" t="s">
        <v>7</v>
      </c>
      <c r="F226" s="535" t="s">
        <v>7</v>
      </c>
      <c r="J226" s="526" t="s">
        <v>7</v>
      </c>
    </row>
    <row r="227" spans="1:10" x14ac:dyDescent="0.35">
      <c r="A227" s="531" t="s">
        <v>303</v>
      </c>
      <c r="B227" s="536" t="s">
        <v>304</v>
      </c>
      <c r="C227" s="533" t="s">
        <v>1076</v>
      </c>
      <c r="D227" s="538">
        <v>2</v>
      </c>
      <c r="E227" s="533" t="s">
        <v>7</v>
      </c>
      <c r="F227" s="535" t="s">
        <v>7</v>
      </c>
      <c r="J227" s="526" t="s">
        <v>7</v>
      </c>
    </row>
    <row r="228" spans="1:10" ht="29" x14ac:dyDescent="0.35">
      <c r="A228" s="531" t="s">
        <v>293</v>
      </c>
      <c r="B228" s="532" t="s">
        <v>305</v>
      </c>
      <c r="C228" s="533"/>
      <c r="D228" s="534"/>
      <c r="E228" s="533" t="s">
        <v>7</v>
      </c>
      <c r="F228" s="535" t="s">
        <v>7</v>
      </c>
      <c r="J228" s="526" t="s">
        <v>7</v>
      </c>
    </row>
    <row r="229" spans="1:10" x14ac:dyDescent="0.35">
      <c r="A229" s="531" t="s">
        <v>306</v>
      </c>
      <c r="B229" s="536" t="s">
        <v>307</v>
      </c>
      <c r="C229" s="533" t="s">
        <v>1076</v>
      </c>
      <c r="D229" s="534">
        <v>0.4</v>
      </c>
      <c r="E229" s="533" t="s">
        <v>7</v>
      </c>
      <c r="F229" s="535" t="s">
        <v>7</v>
      </c>
      <c r="J229" s="526" t="s">
        <v>7</v>
      </c>
    </row>
    <row r="230" spans="1:10" x14ac:dyDescent="0.35">
      <c r="A230" s="531" t="s">
        <v>293</v>
      </c>
      <c r="B230" s="532" t="s">
        <v>308</v>
      </c>
      <c r="C230" s="533"/>
      <c r="D230" s="534"/>
      <c r="E230" s="533" t="s">
        <v>7</v>
      </c>
      <c r="F230" s="535" t="s">
        <v>7</v>
      </c>
      <c r="J230" s="526" t="s">
        <v>7</v>
      </c>
    </row>
    <row r="231" spans="1:10" ht="174" x14ac:dyDescent="0.35">
      <c r="A231" s="531" t="s">
        <v>309</v>
      </c>
      <c r="B231" s="532" t="s">
        <v>310</v>
      </c>
      <c r="C231" s="533"/>
      <c r="D231" s="534"/>
      <c r="E231" s="533" t="s">
        <v>7</v>
      </c>
      <c r="F231" s="535" t="s">
        <v>7</v>
      </c>
      <c r="J231" s="526" t="s">
        <v>7</v>
      </c>
    </row>
    <row r="232" spans="1:10" x14ac:dyDescent="0.35">
      <c r="A232" s="531" t="s">
        <v>311</v>
      </c>
      <c r="B232" s="536" t="s">
        <v>312</v>
      </c>
      <c r="C232" s="533" t="s">
        <v>1076</v>
      </c>
      <c r="D232" s="538">
        <v>20</v>
      </c>
      <c r="E232" s="533" t="s">
        <v>7</v>
      </c>
      <c r="F232" s="535" t="s">
        <v>7</v>
      </c>
      <c r="J232" s="526" t="s">
        <v>7</v>
      </c>
    </row>
    <row r="233" spans="1:10" x14ac:dyDescent="0.35">
      <c r="A233" s="531" t="s">
        <v>313</v>
      </c>
      <c r="B233" s="536" t="s">
        <v>314</v>
      </c>
      <c r="C233" s="533" t="s">
        <v>1076</v>
      </c>
      <c r="D233" s="538">
        <v>11</v>
      </c>
      <c r="E233" s="533" t="s">
        <v>7</v>
      </c>
      <c r="F233" s="535" t="s">
        <v>7</v>
      </c>
      <c r="J233" s="526" t="s">
        <v>7</v>
      </c>
    </row>
    <row r="234" spans="1:10" ht="29" x14ac:dyDescent="0.35">
      <c r="A234" s="531" t="s">
        <v>315</v>
      </c>
      <c r="B234" s="536" t="s">
        <v>316</v>
      </c>
      <c r="C234" s="533" t="s">
        <v>95</v>
      </c>
      <c r="D234" s="538">
        <v>18</v>
      </c>
      <c r="E234" s="533" t="s">
        <v>7</v>
      </c>
      <c r="F234" s="535" t="s">
        <v>7</v>
      </c>
      <c r="J234" s="526" t="s">
        <v>7</v>
      </c>
    </row>
    <row r="235" spans="1:10" x14ac:dyDescent="0.35">
      <c r="A235" s="531" t="s">
        <v>317</v>
      </c>
      <c r="B235" s="536" t="s">
        <v>318</v>
      </c>
      <c r="C235" s="533" t="s">
        <v>95</v>
      </c>
      <c r="D235" s="538">
        <v>18</v>
      </c>
      <c r="E235" s="533" t="s">
        <v>7</v>
      </c>
      <c r="F235" s="535" t="s">
        <v>7</v>
      </c>
      <c r="J235" s="526" t="s">
        <v>7</v>
      </c>
    </row>
    <row r="236" spans="1:10" ht="29" x14ac:dyDescent="0.35">
      <c r="A236" s="531" t="s">
        <v>319</v>
      </c>
      <c r="B236" s="536" t="s">
        <v>320</v>
      </c>
      <c r="C236" s="533" t="s">
        <v>48</v>
      </c>
      <c r="D236" s="538">
        <v>1</v>
      </c>
      <c r="E236" s="533" t="s">
        <v>7</v>
      </c>
      <c r="F236" s="535" t="s">
        <v>7</v>
      </c>
      <c r="J236" s="526" t="s">
        <v>7</v>
      </c>
    </row>
    <row r="237" spans="1:10" x14ac:dyDescent="0.35">
      <c r="A237" s="531" t="s">
        <v>309</v>
      </c>
      <c r="B237" s="532" t="s">
        <v>321</v>
      </c>
      <c r="C237" s="533"/>
      <c r="D237" s="534"/>
      <c r="E237" s="533" t="s">
        <v>7</v>
      </c>
      <c r="F237" s="535" t="s">
        <v>7</v>
      </c>
      <c r="J237" s="526" t="s">
        <v>7</v>
      </c>
    </row>
    <row r="238" spans="1:10" x14ac:dyDescent="0.35">
      <c r="A238" s="531" t="s">
        <v>309</v>
      </c>
      <c r="B238" s="532" t="s">
        <v>322</v>
      </c>
      <c r="C238" s="533"/>
      <c r="D238" s="534"/>
      <c r="E238" s="533" t="s">
        <v>7</v>
      </c>
      <c r="F238" s="535" t="s">
        <v>7</v>
      </c>
      <c r="J238" s="526" t="s">
        <v>7</v>
      </c>
    </row>
    <row r="239" spans="1:10" x14ac:dyDescent="0.35">
      <c r="A239" s="531" t="s">
        <v>323</v>
      </c>
      <c r="B239" s="536" t="s">
        <v>324</v>
      </c>
      <c r="C239" s="533" t="s">
        <v>1076</v>
      </c>
      <c r="D239" s="538">
        <v>20</v>
      </c>
      <c r="E239" s="533" t="s">
        <v>7</v>
      </c>
      <c r="F239" s="535" t="s">
        <v>7</v>
      </c>
      <c r="J239" s="526" t="s">
        <v>7</v>
      </c>
    </row>
    <row r="240" spans="1:10" x14ac:dyDescent="0.35">
      <c r="A240" s="531" t="s">
        <v>309</v>
      </c>
      <c r="B240" s="532" t="s">
        <v>325</v>
      </c>
      <c r="C240" s="533"/>
      <c r="D240" s="534"/>
      <c r="E240" s="533" t="s">
        <v>7</v>
      </c>
      <c r="F240" s="535" t="s">
        <v>7</v>
      </c>
      <c r="J240" s="526" t="s">
        <v>7</v>
      </c>
    </row>
    <row r="241" spans="1:10" ht="29" x14ac:dyDescent="0.35">
      <c r="A241" s="531" t="s">
        <v>309</v>
      </c>
      <c r="B241" s="532" t="s">
        <v>326</v>
      </c>
      <c r="C241" s="533"/>
      <c r="D241" s="534"/>
      <c r="E241" s="533" t="s">
        <v>7</v>
      </c>
      <c r="F241" s="535" t="s">
        <v>7</v>
      </c>
      <c r="J241" s="526" t="s">
        <v>7</v>
      </c>
    </row>
    <row r="242" spans="1:10" x14ac:dyDescent="0.35">
      <c r="A242" s="531" t="s">
        <v>327</v>
      </c>
      <c r="B242" s="536" t="s">
        <v>328</v>
      </c>
      <c r="C242" s="533" t="s">
        <v>95</v>
      </c>
      <c r="D242" s="538">
        <v>12</v>
      </c>
      <c r="E242" s="533" t="s">
        <v>7</v>
      </c>
      <c r="F242" s="535" t="s">
        <v>7</v>
      </c>
      <c r="J242" s="526" t="s">
        <v>7</v>
      </c>
    </row>
    <row r="243" spans="1:10" ht="29" x14ac:dyDescent="0.35">
      <c r="A243" s="531" t="s">
        <v>329</v>
      </c>
      <c r="B243" s="536" t="s">
        <v>330</v>
      </c>
      <c r="C243" s="533" t="s">
        <v>95</v>
      </c>
      <c r="D243" s="538">
        <v>18</v>
      </c>
      <c r="E243" s="533" t="s">
        <v>7</v>
      </c>
      <c r="F243" s="535" t="s">
        <v>7</v>
      </c>
      <c r="J243" s="526" t="s">
        <v>7</v>
      </c>
    </row>
    <row r="244" spans="1:10" x14ac:dyDescent="0.35">
      <c r="A244" s="531" t="s">
        <v>331</v>
      </c>
      <c r="B244" s="532" t="s">
        <v>332</v>
      </c>
      <c r="C244" s="533"/>
      <c r="D244" s="534"/>
      <c r="E244" s="533" t="s">
        <v>7</v>
      </c>
      <c r="F244" s="535" t="s">
        <v>7</v>
      </c>
      <c r="J244" s="526" t="s">
        <v>7</v>
      </c>
    </row>
    <row r="245" spans="1:10" x14ac:dyDescent="0.35">
      <c r="A245" s="531" t="s">
        <v>331</v>
      </c>
      <c r="B245" s="532" t="s">
        <v>333</v>
      </c>
      <c r="C245" s="533"/>
      <c r="D245" s="534"/>
      <c r="E245" s="533" t="s">
        <v>7</v>
      </c>
      <c r="F245" s="535" t="s">
        <v>7</v>
      </c>
      <c r="J245" s="526" t="s">
        <v>7</v>
      </c>
    </row>
    <row r="246" spans="1:10" ht="29" x14ac:dyDescent="0.35">
      <c r="A246" s="531" t="s">
        <v>331</v>
      </c>
      <c r="B246" s="536" t="s">
        <v>137</v>
      </c>
      <c r="C246" s="533" t="s">
        <v>7</v>
      </c>
      <c r="D246" s="534">
        <v>0</v>
      </c>
      <c r="E246" s="533" t="s">
        <v>7</v>
      </c>
      <c r="F246" s="535" t="s">
        <v>7</v>
      </c>
      <c r="J246" s="526" t="s">
        <v>7</v>
      </c>
    </row>
    <row r="247" spans="1:10" x14ac:dyDescent="0.35">
      <c r="A247" s="531" t="s">
        <v>331</v>
      </c>
      <c r="B247" s="536" t="s">
        <v>138</v>
      </c>
      <c r="C247" s="533" t="s">
        <v>7</v>
      </c>
      <c r="D247" s="534">
        <v>0</v>
      </c>
      <c r="E247" s="533" t="s">
        <v>7</v>
      </c>
      <c r="F247" s="535" t="s">
        <v>7</v>
      </c>
      <c r="J247" s="526" t="s">
        <v>7</v>
      </c>
    </row>
    <row r="248" spans="1:10" x14ac:dyDescent="0.35">
      <c r="A248" s="531" t="s">
        <v>331</v>
      </c>
      <c r="B248" s="532" t="s">
        <v>139</v>
      </c>
      <c r="C248" s="533"/>
      <c r="D248" s="534"/>
      <c r="E248" s="533" t="s">
        <v>7</v>
      </c>
      <c r="F248" s="535" t="s">
        <v>7</v>
      </c>
      <c r="J248" s="526" t="s">
        <v>7</v>
      </c>
    </row>
    <row r="249" spans="1:10" x14ac:dyDescent="0.35">
      <c r="A249" s="531" t="s">
        <v>331</v>
      </c>
      <c r="B249" s="532" t="s">
        <v>334</v>
      </c>
      <c r="C249" s="533"/>
      <c r="D249" s="534"/>
      <c r="E249" s="533" t="s">
        <v>7</v>
      </c>
      <c r="F249" s="535" t="s">
        <v>7</v>
      </c>
      <c r="J249" s="526" t="s">
        <v>7</v>
      </c>
    </row>
    <row r="250" spans="1:10" ht="43.5" x14ac:dyDescent="0.35">
      <c r="A250" s="531" t="s">
        <v>331</v>
      </c>
      <c r="B250" s="536" t="s">
        <v>335</v>
      </c>
      <c r="C250" s="533" t="s">
        <v>7</v>
      </c>
      <c r="D250" s="534">
        <v>0</v>
      </c>
      <c r="E250" s="533" t="s">
        <v>7</v>
      </c>
      <c r="F250" s="535" t="s">
        <v>7</v>
      </c>
      <c r="J250" s="526" t="s">
        <v>7</v>
      </c>
    </row>
    <row r="251" spans="1:10" x14ac:dyDescent="0.35">
      <c r="A251" s="531" t="s">
        <v>331</v>
      </c>
      <c r="B251" s="532" t="s">
        <v>336</v>
      </c>
      <c r="C251" s="533"/>
      <c r="D251" s="534"/>
      <c r="E251" s="533" t="s">
        <v>7</v>
      </c>
      <c r="F251" s="535" t="s">
        <v>7</v>
      </c>
      <c r="J251" s="526" t="s">
        <v>7</v>
      </c>
    </row>
    <row r="252" spans="1:10" ht="29" x14ac:dyDescent="0.35">
      <c r="A252" s="531" t="s">
        <v>331</v>
      </c>
      <c r="B252" s="536" t="s">
        <v>337</v>
      </c>
      <c r="C252" s="533" t="s">
        <v>7</v>
      </c>
      <c r="D252" s="534">
        <v>0</v>
      </c>
      <c r="E252" s="533" t="s">
        <v>7</v>
      </c>
      <c r="F252" s="535" t="s">
        <v>7</v>
      </c>
      <c r="J252" s="526" t="s">
        <v>7</v>
      </c>
    </row>
    <row r="253" spans="1:10" x14ac:dyDescent="0.35">
      <c r="A253" s="531" t="s">
        <v>331</v>
      </c>
      <c r="B253" s="532" t="s">
        <v>338</v>
      </c>
      <c r="C253" s="533"/>
      <c r="D253" s="534"/>
      <c r="E253" s="533" t="s">
        <v>7</v>
      </c>
      <c r="F253" s="535" t="s">
        <v>7</v>
      </c>
      <c r="J253" s="526" t="s">
        <v>7</v>
      </c>
    </row>
    <row r="254" spans="1:10" ht="43.5" x14ac:dyDescent="0.35">
      <c r="A254" s="531" t="s">
        <v>331</v>
      </c>
      <c r="B254" s="536" t="s">
        <v>339</v>
      </c>
      <c r="C254" s="533" t="s">
        <v>7</v>
      </c>
      <c r="D254" s="534">
        <v>0</v>
      </c>
      <c r="E254" s="533" t="s">
        <v>7</v>
      </c>
      <c r="F254" s="535" t="s">
        <v>7</v>
      </c>
      <c r="J254" s="526" t="s">
        <v>7</v>
      </c>
    </row>
    <row r="255" spans="1:10" x14ac:dyDescent="0.35">
      <c r="A255" s="531" t="s">
        <v>331</v>
      </c>
      <c r="B255" s="532" t="s">
        <v>340</v>
      </c>
      <c r="C255" s="533"/>
      <c r="D255" s="534"/>
      <c r="E255" s="533" t="s">
        <v>7</v>
      </c>
      <c r="F255" s="535" t="s">
        <v>7</v>
      </c>
      <c r="J255" s="526" t="s">
        <v>7</v>
      </c>
    </row>
    <row r="256" spans="1:10" ht="43.5" x14ac:dyDescent="0.35">
      <c r="A256" s="531" t="s">
        <v>331</v>
      </c>
      <c r="B256" s="536" t="s">
        <v>341</v>
      </c>
      <c r="C256" s="533" t="s">
        <v>7</v>
      </c>
      <c r="D256" s="534">
        <v>0</v>
      </c>
      <c r="E256" s="533" t="s">
        <v>7</v>
      </c>
      <c r="F256" s="535" t="s">
        <v>7</v>
      </c>
      <c r="J256" s="526" t="s">
        <v>7</v>
      </c>
    </row>
    <row r="257" spans="1:10" x14ac:dyDescent="0.35">
      <c r="A257" s="531" t="s">
        <v>331</v>
      </c>
      <c r="B257" s="532" t="s">
        <v>342</v>
      </c>
      <c r="C257" s="533"/>
      <c r="D257" s="534"/>
      <c r="E257" s="533" t="s">
        <v>7</v>
      </c>
      <c r="F257" s="535" t="s">
        <v>7</v>
      </c>
      <c r="J257" s="526" t="s">
        <v>7</v>
      </c>
    </row>
    <row r="258" spans="1:10" ht="43.5" x14ac:dyDescent="0.35">
      <c r="A258" s="531" t="s">
        <v>331</v>
      </c>
      <c r="B258" s="536" t="s">
        <v>343</v>
      </c>
      <c r="C258" s="533" t="s">
        <v>7</v>
      </c>
      <c r="D258" s="534">
        <v>0</v>
      </c>
      <c r="E258" s="533" t="s">
        <v>7</v>
      </c>
      <c r="F258" s="535" t="s">
        <v>7</v>
      </c>
      <c r="J258" s="526" t="s">
        <v>7</v>
      </c>
    </row>
    <row r="259" spans="1:10" x14ac:dyDescent="0.35">
      <c r="A259" s="531" t="s">
        <v>331</v>
      </c>
      <c r="B259" s="536" t="s">
        <v>138</v>
      </c>
      <c r="C259" s="533" t="s">
        <v>7</v>
      </c>
      <c r="D259" s="534">
        <v>0</v>
      </c>
      <c r="E259" s="533" t="s">
        <v>7</v>
      </c>
      <c r="F259" s="535" t="s">
        <v>7</v>
      </c>
      <c r="J259" s="526" t="s">
        <v>7</v>
      </c>
    </row>
    <row r="260" spans="1:10" x14ac:dyDescent="0.35">
      <c r="A260" s="531" t="s">
        <v>331</v>
      </c>
      <c r="B260" s="532" t="s">
        <v>344</v>
      </c>
      <c r="C260" s="533"/>
      <c r="D260" s="534"/>
      <c r="E260" s="533" t="s">
        <v>7</v>
      </c>
      <c r="F260" s="535" t="s">
        <v>7</v>
      </c>
      <c r="J260" s="526" t="s">
        <v>7</v>
      </c>
    </row>
    <row r="261" spans="1:10" ht="29" x14ac:dyDescent="0.35">
      <c r="A261" s="531" t="s">
        <v>345</v>
      </c>
      <c r="B261" s="532" t="s">
        <v>346</v>
      </c>
      <c r="C261" s="533"/>
      <c r="D261" s="534"/>
      <c r="E261" s="533" t="s">
        <v>7</v>
      </c>
      <c r="F261" s="535" t="s">
        <v>7</v>
      </c>
      <c r="J261" s="526" t="s">
        <v>7</v>
      </c>
    </row>
    <row r="262" spans="1:10" x14ac:dyDescent="0.35">
      <c r="A262" s="531" t="s">
        <v>347</v>
      </c>
      <c r="B262" s="536" t="s">
        <v>348</v>
      </c>
      <c r="C262" s="533" t="s">
        <v>48</v>
      </c>
      <c r="D262" s="538">
        <v>4</v>
      </c>
      <c r="E262" s="533" t="s">
        <v>7</v>
      </c>
      <c r="F262" s="535" t="s">
        <v>7</v>
      </c>
      <c r="J262" s="526" t="s">
        <v>7</v>
      </c>
    </row>
    <row r="263" spans="1:10" x14ac:dyDescent="0.35">
      <c r="A263" s="531" t="s">
        <v>345</v>
      </c>
      <c r="B263" s="532" t="s">
        <v>349</v>
      </c>
      <c r="C263" s="533"/>
      <c r="D263" s="534"/>
      <c r="E263" s="533" t="s">
        <v>7</v>
      </c>
      <c r="F263" s="535" t="s">
        <v>7</v>
      </c>
      <c r="J263" s="526" t="s">
        <v>7</v>
      </c>
    </row>
    <row r="264" spans="1:10" ht="29" x14ac:dyDescent="0.35">
      <c r="A264" s="531" t="s">
        <v>345</v>
      </c>
      <c r="B264" s="532" t="s">
        <v>350</v>
      </c>
      <c r="C264" s="533"/>
      <c r="D264" s="534"/>
      <c r="E264" s="533" t="s">
        <v>7</v>
      </c>
      <c r="F264" s="535" t="s">
        <v>7</v>
      </c>
      <c r="J264" s="526" t="s">
        <v>7</v>
      </c>
    </row>
    <row r="265" spans="1:10" ht="29" x14ac:dyDescent="0.35">
      <c r="A265" s="531" t="s">
        <v>351</v>
      </c>
      <c r="B265" s="536" t="s">
        <v>352</v>
      </c>
      <c r="C265" s="533" t="s">
        <v>48</v>
      </c>
      <c r="D265" s="538">
        <v>1</v>
      </c>
      <c r="E265" s="533" t="s">
        <v>7</v>
      </c>
      <c r="F265" s="535" t="s">
        <v>7</v>
      </c>
      <c r="J265" s="526" t="s">
        <v>7</v>
      </c>
    </row>
    <row r="266" spans="1:10" ht="29" x14ac:dyDescent="0.35">
      <c r="A266" s="531" t="s">
        <v>353</v>
      </c>
      <c r="B266" s="536" t="s">
        <v>354</v>
      </c>
      <c r="C266" s="533" t="s">
        <v>48</v>
      </c>
      <c r="D266" s="538">
        <v>1</v>
      </c>
      <c r="E266" s="533" t="s">
        <v>7</v>
      </c>
      <c r="F266" s="535" t="s">
        <v>7</v>
      </c>
      <c r="J266" s="526" t="s">
        <v>7</v>
      </c>
    </row>
    <row r="267" spans="1:10" ht="29" x14ac:dyDescent="0.35">
      <c r="A267" s="531" t="s">
        <v>355</v>
      </c>
      <c r="B267" s="536" t="s">
        <v>356</v>
      </c>
      <c r="C267" s="533" t="s">
        <v>48</v>
      </c>
      <c r="D267" s="538">
        <v>1</v>
      </c>
      <c r="E267" s="533" t="s">
        <v>7</v>
      </c>
      <c r="F267" s="535" t="s">
        <v>7</v>
      </c>
      <c r="J267" s="526" t="s">
        <v>7</v>
      </c>
    </row>
    <row r="268" spans="1:10" x14ac:dyDescent="0.35">
      <c r="A268" s="531" t="s">
        <v>357</v>
      </c>
      <c r="B268" s="536" t="s">
        <v>358</v>
      </c>
      <c r="C268" s="533" t="s">
        <v>48</v>
      </c>
      <c r="D268" s="538">
        <v>1</v>
      </c>
      <c r="E268" s="533" t="s">
        <v>7</v>
      </c>
      <c r="F268" s="535" t="s">
        <v>7</v>
      </c>
      <c r="J268" s="526" t="s">
        <v>7</v>
      </c>
    </row>
    <row r="269" spans="1:10" x14ac:dyDescent="0.35">
      <c r="A269" s="531" t="s">
        <v>359</v>
      </c>
      <c r="B269" s="536" t="s">
        <v>360</v>
      </c>
      <c r="C269" s="533" t="s">
        <v>48</v>
      </c>
      <c r="D269" s="538">
        <v>1</v>
      </c>
      <c r="E269" s="533" t="s">
        <v>7</v>
      </c>
      <c r="F269" s="535" t="s">
        <v>7</v>
      </c>
      <c r="J269" s="526" t="s">
        <v>7</v>
      </c>
    </row>
    <row r="270" spans="1:10" x14ac:dyDescent="0.35">
      <c r="A270" s="531" t="s">
        <v>361</v>
      </c>
      <c r="B270" s="536" t="s">
        <v>362</v>
      </c>
      <c r="C270" s="533" t="s">
        <v>48</v>
      </c>
      <c r="D270" s="538">
        <v>1</v>
      </c>
      <c r="E270" s="533" t="s">
        <v>7</v>
      </c>
      <c r="F270" s="535" t="s">
        <v>7</v>
      </c>
      <c r="J270" s="526" t="s">
        <v>7</v>
      </c>
    </row>
    <row r="271" spans="1:10" x14ac:dyDescent="0.35">
      <c r="A271" s="531" t="s">
        <v>363</v>
      </c>
      <c r="B271" s="532" t="s">
        <v>364</v>
      </c>
      <c r="C271" s="533"/>
      <c r="D271" s="534"/>
      <c r="E271" s="533" t="s">
        <v>7</v>
      </c>
      <c r="F271" s="535" t="s">
        <v>7</v>
      </c>
      <c r="J271" s="526" t="s">
        <v>7</v>
      </c>
    </row>
    <row r="272" spans="1:10" x14ac:dyDescent="0.35">
      <c r="A272" s="531" t="s">
        <v>363</v>
      </c>
      <c r="B272" s="532" t="s">
        <v>365</v>
      </c>
      <c r="C272" s="533"/>
      <c r="D272" s="534"/>
      <c r="E272" s="533" t="s">
        <v>7</v>
      </c>
      <c r="F272" s="535" t="s">
        <v>7</v>
      </c>
      <c r="J272" s="526" t="s">
        <v>7</v>
      </c>
    </row>
    <row r="273" spans="1:10" ht="29" x14ac:dyDescent="0.35">
      <c r="A273" s="531" t="s">
        <v>363</v>
      </c>
      <c r="B273" s="536" t="s">
        <v>137</v>
      </c>
      <c r="C273" s="533" t="s">
        <v>7</v>
      </c>
      <c r="D273" s="534">
        <v>0</v>
      </c>
      <c r="E273" s="533" t="s">
        <v>7</v>
      </c>
      <c r="F273" s="535" t="s">
        <v>7</v>
      </c>
      <c r="J273" s="526" t="s">
        <v>7</v>
      </c>
    </row>
    <row r="274" spans="1:10" x14ac:dyDescent="0.35">
      <c r="A274" s="531" t="s">
        <v>363</v>
      </c>
      <c r="B274" s="536" t="s">
        <v>138</v>
      </c>
      <c r="C274" s="533" t="s">
        <v>7</v>
      </c>
      <c r="D274" s="534">
        <v>0</v>
      </c>
      <c r="E274" s="533" t="s">
        <v>7</v>
      </c>
      <c r="F274" s="535" t="s">
        <v>7</v>
      </c>
      <c r="J274" s="526" t="s">
        <v>7</v>
      </c>
    </row>
    <row r="275" spans="1:10" x14ac:dyDescent="0.35">
      <c r="A275" s="531" t="s">
        <v>363</v>
      </c>
      <c r="B275" s="532" t="s">
        <v>139</v>
      </c>
      <c r="C275" s="533"/>
      <c r="D275" s="534"/>
      <c r="E275" s="533" t="s">
        <v>7</v>
      </c>
      <c r="F275" s="535" t="s">
        <v>7</v>
      </c>
      <c r="J275" s="526" t="s">
        <v>7</v>
      </c>
    </row>
    <row r="276" spans="1:10" x14ac:dyDescent="0.35">
      <c r="A276" s="531" t="s">
        <v>363</v>
      </c>
      <c r="B276" s="532" t="s">
        <v>366</v>
      </c>
      <c r="C276" s="533"/>
      <c r="D276" s="534"/>
      <c r="E276" s="533" t="s">
        <v>7</v>
      </c>
      <c r="F276" s="535" t="s">
        <v>7</v>
      </c>
      <c r="J276" s="526" t="s">
        <v>7</v>
      </c>
    </row>
    <row r="277" spans="1:10" ht="101.5" x14ac:dyDescent="0.35">
      <c r="A277" s="531" t="s">
        <v>363</v>
      </c>
      <c r="B277" s="536" t="s">
        <v>367</v>
      </c>
      <c r="C277" s="533" t="s">
        <v>7</v>
      </c>
      <c r="D277" s="534">
        <v>0</v>
      </c>
      <c r="E277" s="533" t="s">
        <v>7</v>
      </c>
      <c r="F277" s="535" t="s">
        <v>7</v>
      </c>
      <c r="J277" s="526" t="s">
        <v>7</v>
      </c>
    </row>
    <row r="278" spans="1:10" x14ac:dyDescent="0.35">
      <c r="A278" s="531" t="s">
        <v>363</v>
      </c>
      <c r="B278" s="532" t="s">
        <v>368</v>
      </c>
      <c r="C278" s="533"/>
      <c r="D278" s="534"/>
      <c r="E278" s="533" t="s">
        <v>7</v>
      </c>
      <c r="F278" s="535" t="s">
        <v>7</v>
      </c>
      <c r="J278" s="526" t="s">
        <v>7</v>
      </c>
    </row>
    <row r="279" spans="1:10" ht="87" x14ac:dyDescent="0.35">
      <c r="A279" s="531" t="s">
        <v>363</v>
      </c>
      <c r="B279" s="536" t="s">
        <v>369</v>
      </c>
      <c r="C279" s="533" t="s">
        <v>7</v>
      </c>
      <c r="D279" s="534">
        <v>0</v>
      </c>
      <c r="E279" s="533" t="s">
        <v>7</v>
      </c>
      <c r="F279" s="535" t="s">
        <v>7</v>
      </c>
      <c r="J279" s="526" t="s">
        <v>7</v>
      </c>
    </row>
    <row r="280" spans="1:10" ht="87" x14ac:dyDescent="0.35">
      <c r="A280" s="531" t="s">
        <v>363</v>
      </c>
      <c r="B280" s="536" t="s">
        <v>370</v>
      </c>
      <c r="C280" s="533" t="s">
        <v>7</v>
      </c>
      <c r="D280" s="534">
        <v>0</v>
      </c>
      <c r="E280" s="533" t="s">
        <v>7</v>
      </c>
      <c r="F280" s="535" t="s">
        <v>7</v>
      </c>
      <c r="J280" s="526" t="s">
        <v>7</v>
      </c>
    </row>
    <row r="281" spans="1:10" x14ac:dyDescent="0.35">
      <c r="A281" s="531" t="s">
        <v>363</v>
      </c>
      <c r="B281" s="536" t="s">
        <v>138</v>
      </c>
      <c r="C281" s="533" t="s">
        <v>7</v>
      </c>
      <c r="D281" s="534">
        <v>0</v>
      </c>
      <c r="E281" s="533" t="s">
        <v>7</v>
      </c>
      <c r="F281" s="535" t="s">
        <v>7</v>
      </c>
      <c r="J281" s="526" t="s">
        <v>7</v>
      </c>
    </row>
    <row r="282" spans="1:10" x14ac:dyDescent="0.35">
      <c r="A282" s="531" t="s">
        <v>363</v>
      </c>
      <c r="B282" s="532" t="s">
        <v>371</v>
      </c>
      <c r="C282" s="533"/>
      <c r="D282" s="534"/>
      <c r="E282" s="533" t="s">
        <v>7</v>
      </c>
      <c r="F282" s="535" t="s">
        <v>7</v>
      </c>
      <c r="J282" s="526" t="s">
        <v>7</v>
      </c>
    </row>
    <row r="283" spans="1:10" x14ac:dyDescent="0.35">
      <c r="A283" s="531" t="s">
        <v>363</v>
      </c>
      <c r="B283" s="532" t="s">
        <v>139</v>
      </c>
      <c r="C283" s="533"/>
      <c r="D283" s="534"/>
      <c r="E283" s="533" t="s">
        <v>7</v>
      </c>
      <c r="F283" s="535" t="s">
        <v>7</v>
      </c>
      <c r="J283" s="526" t="s">
        <v>7</v>
      </c>
    </row>
    <row r="284" spans="1:10" ht="29" x14ac:dyDescent="0.35">
      <c r="A284" s="531" t="s">
        <v>363</v>
      </c>
      <c r="B284" s="536" t="s">
        <v>372</v>
      </c>
      <c r="C284" s="533" t="s">
        <v>7</v>
      </c>
      <c r="D284" s="534">
        <v>0</v>
      </c>
      <c r="E284" s="533" t="s">
        <v>7</v>
      </c>
      <c r="F284" s="535" t="s">
        <v>7</v>
      </c>
      <c r="J284" s="526" t="s">
        <v>7</v>
      </c>
    </row>
    <row r="285" spans="1:10" ht="43.5" x14ac:dyDescent="0.35">
      <c r="A285" s="531" t="s">
        <v>363</v>
      </c>
      <c r="B285" s="536" t="s">
        <v>373</v>
      </c>
      <c r="C285" s="533" t="s">
        <v>7</v>
      </c>
      <c r="D285" s="534">
        <v>0</v>
      </c>
      <c r="E285" s="533" t="s">
        <v>7</v>
      </c>
      <c r="F285" s="535" t="s">
        <v>7</v>
      </c>
      <c r="J285" s="526" t="s">
        <v>7</v>
      </c>
    </row>
    <row r="286" spans="1:10" ht="159.5" x14ac:dyDescent="0.35">
      <c r="A286" s="531" t="s">
        <v>374</v>
      </c>
      <c r="B286" s="536" t="s">
        <v>375</v>
      </c>
      <c r="C286" s="533" t="s">
        <v>7</v>
      </c>
      <c r="D286" s="534">
        <v>0</v>
      </c>
      <c r="E286" s="533" t="s">
        <v>7</v>
      </c>
      <c r="F286" s="535" t="s">
        <v>7</v>
      </c>
      <c r="J286" s="526" t="s">
        <v>7</v>
      </c>
    </row>
    <row r="287" spans="1:10" ht="43.5" x14ac:dyDescent="0.35">
      <c r="A287" s="531" t="s">
        <v>374</v>
      </c>
      <c r="B287" s="536" t="s">
        <v>376</v>
      </c>
      <c r="C287" s="533" t="s">
        <v>7</v>
      </c>
      <c r="D287" s="534">
        <v>0</v>
      </c>
      <c r="E287" s="533" t="s">
        <v>7</v>
      </c>
      <c r="F287" s="535" t="s">
        <v>7</v>
      </c>
      <c r="J287" s="526" t="s">
        <v>7</v>
      </c>
    </row>
    <row r="288" spans="1:10" x14ac:dyDescent="0.35">
      <c r="A288" s="531" t="s">
        <v>374</v>
      </c>
      <c r="B288" s="532" t="s">
        <v>139</v>
      </c>
      <c r="C288" s="533"/>
      <c r="D288" s="534"/>
      <c r="E288" s="533" t="s">
        <v>7</v>
      </c>
      <c r="F288" s="535" t="s">
        <v>7</v>
      </c>
      <c r="J288" s="526" t="s">
        <v>7</v>
      </c>
    </row>
    <row r="289" spans="1:10" x14ac:dyDescent="0.35">
      <c r="A289" s="531" t="s">
        <v>374</v>
      </c>
      <c r="B289" s="532" t="s">
        <v>377</v>
      </c>
      <c r="C289" s="533"/>
      <c r="D289" s="534"/>
      <c r="E289" s="533" t="s">
        <v>7</v>
      </c>
      <c r="F289" s="535" t="s">
        <v>7</v>
      </c>
      <c r="J289" s="526" t="s">
        <v>7</v>
      </c>
    </row>
    <row r="290" spans="1:10" ht="87" x14ac:dyDescent="0.35">
      <c r="A290" s="531" t="s">
        <v>374</v>
      </c>
      <c r="B290" s="536" t="s">
        <v>378</v>
      </c>
      <c r="C290" s="533" t="s">
        <v>7</v>
      </c>
      <c r="D290" s="534">
        <v>0</v>
      </c>
      <c r="E290" s="533" t="s">
        <v>7</v>
      </c>
      <c r="F290" s="535" t="s">
        <v>7</v>
      </c>
      <c r="J290" s="526" t="s">
        <v>7</v>
      </c>
    </row>
    <row r="291" spans="1:10" x14ac:dyDescent="0.35">
      <c r="A291" s="531" t="s">
        <v>374</v>
      </c>
      <c r="B291" s="536" t="s">
        <v>138</v>
      </c>
      <c r="C291" s="533" t="s">
        <v>7</v>
      </c>
      <c r="D291" s="534">
        <v>0</v>
      </c>
      <c r="E291" s="533" t="s">
        <v>7</v>
      </c>
      <c r="F291" s="535" t="s">
        <v>7</v>
      </c>
      <c r="J291" s="526" t="s">
        <v>7</v>
      </c>
    </row>
    <row r="292" spans="1:10" ht="130.5" x14ac:dyDescent="0.35">
      <c r="A292" s="531" t="s">
        <v>374</v>
      </c>
      <c r="B292" s="532" t="s">
        <v>379</v>
      </c>
      <c r="C292" s="533"/>
      <c r="D292" s="534"/>
      <c r="E292" s="533" t="s">
        <v>7</v>
      </c>
      <c r="F292" s="535" t="s">
        <v>7</v>
      </c>
      <c r="J292" s="526" t="s">
        <v>7</v>
      </c>
    </row>
    <row r="293" spans="1:10" ht="29" x14ac:dyDescent="0.35">
      <c r="A293" s="531" t="s">
        <v>380</v>
      </c>
      <c r="B293" s="536" t="s">
        <v>381</v>
      </c>
      <c r="C293" s="533" t="s">
        <v>1076</v>
      </c>
      <c r="D293" s="538">
        <v>45</v>
      </c>
      <c r="E293" s="533" t="s">
        <v>7</v>
      </c>
      <c r="F293" s="535" t="s">
        <v>7</v>
      </c>
      <c r="J293" s="526" t="s">
        <v>7</v>
      </c>
    </row>
    <row r="294" spans="1:10" ht="43.5" x14ac:dyDescent="0.35">
      <c r="A294" s="531" t="s">
        <v>382</v>
      </c>
      <c r="B294" s="536" t="s">
        <v>383</v>
      </c>
      <c r="C294" s="533" t="s">
        <v>95</v>
      </c>
      <c r="D294" s="538">
        <v>93</v>
      </c>
      <c r="E294" s="533" t="s">
        <v>7</v>
      </c>
      <c r="F294" s="535" t="s">
        <v>7</v>
      </c>
      <c r="J294" s="526" t="s">
        <v>7</v>
      </c>
    </row>
    <row r="295" spans="1:10" x14ac:dyDescent="0.35">
      <c r="A295" s="531" t="s">
        <v>374</v>
      </c>
      <c r="B295" s="532" t="s">
        <v>384</v>
      </c>
      <c r="C295" s="533"/>
      <c r="D295" s="534"/>
      <c r="E295" s="533" t="s">
        <v>7</v>
      </c>
      <c r="F295" s="535" t="s">
        <v>7</v>
      </c>
      <c r="J295" s="526" t="s">
        <v>7</v>
      </c>
    </row>
    <row r="296" spans="1:10" x14ac:dyDescent="0.35">
      <c r="A296" s="531" t="s">
        <v>374</v>
      </c>
      <c r="B296" s="532" t="s">
        <v>385</v>
      </c>
      <c r="C296" s="533"/>
      <c r="D296" s="534"/>
      <c r="E296" s="533" t="s">
        <v>7</v>
      </c>
      <c r="F296" s="535" t="s">
        <v>7</v>
      </c>
      <c r="J296" s="526" t="s">
        <v>7</v>
      </c>
    </row>
    <row r="297" spans="1:10" ht="29" x14ac:dyDescent="0.35">
      <c r="A297" s="531" t="s">
        <v>386</v>
      </c>
      <c r="B297" s="536" t="s">
        <v>387</v>
      </c>
      <c r="C297" s="533" t="s">
        <v>1076</v>
      </c>
      <c r="D297" s="538">
        <v>28</v>
      </c>
      <c r="E297" s="533" t="s">
        <v>7</v>
      </c>
      <c r="F297" s="535" t="s">
        <v>7</v>
      </c>
      <c r="J297" s="526" t="s">
        <v>7</v>
      </c>
    </row>
    <row r="298" spans="1:10" x14ac:dyDescent="0.35">
      <c r="A298" s="531" t="s">
        <v>388</v>
      </c>
      <c r="B298" s="532" t="s">
        <v>389</v>
      </c>
      <c r="C298" s="533"/>
      <c r="D298" s="534"/>
      <c r="E298" s="533" t="s">
        <v>7</v>
      </c>
      <c r="F298" s="535" t="s">
        <v>7</v>
      </c>
      <c r="J298" s="526" t="s">
        <v>7</v>
      </c>
    </row>
    <row r="299" spans="1:10" x14ac:dyDescent="0.35">
      <c r="A299" s="531" t="s">
        <v>388</v>
      </c>
      <c r="B299" s="532" t="s">
        <v>139</v>
      </c>
      <c r="C299" s="533"/>
      <c r="D299" s="534"/>
      <c r="E299" s="533" t="s">
        <v>7</v>
      </c>
      <c r="F299" s="535" t="s">
        <v>7</v>
      </c>
      <c r="J299" s="526" t="s">
        <v>7</v>
      </c>
    </row>
    <row r="300" spans="1:10" ht="217.5" x14ac:dyDescent="0.35">
      <c r="A300" s="531" t="s">
        <v>388</v>
      </c>
      <c r="B300" s="536" t="s">
        <v>390</v>
      </c>
      <c r="C300" s="533" t="s">
        <v>7</v>
      </c>
      <c r="D300" s="534">
        <v>0</v>
      </c>
      <c r="E300" s="533" t="s">
        <v>7</v>
      </c>
      <c r="F300" s="535" t="s">
        <v>7</v>
      </c>
      <c r="J300" s="526" t="s">
        <v>7</v>
      </c>
    </row>
    <row r="301" spans="1:10" ht="43.5" x14ac:dyDescent="0.35">
      <c r="A301" s="531" t="s">
        <v>388</v>
      </c>
      <c r="B301" s="536" t="s">
        <v>391</v>
      </c>
      <c r="C301" s="533" t="s">
        <v>7</v>
      </c>
      <c r="D301" s="534">
        <v>0</v>
      </c>
      <c r="E301" s="533" t="s">
        <v>7</v>
      </c>
      <c r="F301" s="535" t="s">
        <v>7</v>
      </c>
      <c r="J301" s="526" t="s">
        <v>7</v>
      </c>
    </row>
    <row r="302" spans="1:10" ht="43.5" x14ac:dyDescent="0.35">
      <c r="A302" s="531" t="s">
        <v>388</v>
      </c>
      <c r="B302" s="536" t="s">
        <v>392</v>
      </c>
      <c r="C302" s="533" t="s">
        <v>7</v>
      </c>
      <c r="D302" s="534">
        <v>0</v>
      </c>
      <c r="E302" s="533" t="s">
        <v>7</v>
      </c>
      <c r="F302" s="535" t="s">
        <v>7</v>
      </c>
      <c r="J302" s="526" t="s">
        <v>7</v>
      </c>
    </row>
    <row r="303" spans="1:10" ht="29" x14ac:dyDescent="0.35">
      <c r="A303" s="531" t="s">
        <v>388</v>
      </c>
      <c r="B303" s="536" t="s">
        <v>393</v>
      </c>
      <c r="C303" s="533" t="s">
        <v>7</v>
      </c>
      <c r="D303" s="534">
        <v>0</v>
      </c>
      <c r="E303" s="533" t="s">
        <v>7</v>
      </c>
      <c r="F303" s="535" t="s">
        <v>7</v>
      </c>
      <c r="J303" s="526" t="s">
        <v>7</v>
      </c>
    </row>
    <row r="304" spans="1:10" ht="43.5" x14ac:dyDescent="0.35">
      <c r="A304" s="531" t="s">
        <v>388</v>
      </c>
      <c r="B304" s="536" t="s">
        <v>394</v>
      </c>
      <c r="C304" s="533" t="s">
        <v>7</v>
      </c>
      <c r="D304" s="534">
        <v>0</v>
      </c>
      <c r="E304" s="533" t="s">
        <v>7</v>
      </c>
      <c r="F304" s="535" t="s">
        <v>7</v>
      </c>
      <c r="J304" s="526" t="s">
        <v>7</v>
      </c>
    </row>
    <row r="305" spans="1:10" ht="29" x14ac:dyDescent="0.35">
      <c r="A305" s="531" t="s">
        <v>388</v>
      </c>
      <c r="B305" s="532" t="s">
        <v>395</v>
      </c>
      <c r="C305" s="533"/>
      <c r="D305" s="534"/>
      <c r="E305" s="533" t="s">
        <v>7</v>
      </c>
      <c r="F305" s="535" t="s">
        <v>7</v>
      </c>
      <c r="J305" s="526" t="s">
        <v>7</v>
      </c>
    </row>
    <row r="306" spans="1:10" ht="29" x14ac:dyDescent="0.35">
      <c r="A306" s="531" t="s">
        <v>396</v>
      </c>
      <c r="B306" s="536" t="s">
        <v>397</v>
      </c>
      <c r="C306" s="533" t="s">
        <v>95</v>
      </c>
      <c r="D306" s="538">
        <v>7</v>
      </c>
      <c r="E306" s="533" t="s">
        <v>7</v>
      </c>
      <c r="F306" s="535" t="s">
        <v>7</v>
      </c>
      <c r="J306" s="526" t="s">
        <v>7</v>
      </c>
    </row>
    <row r="307" spans="1:10" ht="29" x14ac:dyDescent="0.35">
      <c r="A307" s="531" t="s">
        <v>398</v>
      </c>
      <c r="B307" s="536" t="s">
        <v>399</v>
      </c>
      <c r="C307" s="533" t="s">
        <v>95</v>
      </c>
      <c r="D307" s="538">
        <v>5</v>
      </c>
      <c r="E307" s="533" t="s">
        <v>7</v>
      </c>
      <c r="F307" s="535" t="s">
        <v>7</v>
      </c>
      <c r="J307" s="526" t="s">
        <v>7</v>
      </c>
    </row>
    <row r="308" spans="1:10" ht="29" x14ac:dyDescent="0.35">
      <c r="A308" s="531" t="s">
        <v>400</v>
      </c>
      <c r="B308" s="536" t="s">
        <v>401</v>
      </c>
      <c r="C308" s="533" t="s">
        <v>95</v>
      </c>
      <c r="D308" s="538">
        <v>4</v>
      </c>
      <c r="E308" s="533" t="s">
        <v>7</v>
      </c>
      <c r="F308" s="535" t="s">
        <v>7</v>
      </c>
      <c r="J308" s="526" t="s">
        <v>7</v>
      </c>
    </row>
    <row r="309" spans="1:10" x14ac:dyDescent="0.35">
      <c r="A309" s="531" t="s">
        <v>402</v>
      </c>
      <c r="B309" s="536" t="s">
        <v>403</v>
      </c>
      <c r="C309" s="533" t="s">
        <v>48</v>
      </c>
      <c r="D309" s="538">
        <v>6</v>
      </c>
      <c r="E309" s="533" t="s">
        <v>7</v>
      </c>
      <c r="F309" s="535" t="s">
        <v>7</v>
      </c>
      <c r="J309" s="526" t="s">
        <v>7</v>
      </c>
    </row>
    <row r="310" spans="1:10" x14ac:dyDescent="0.35">
      <c r="A310" s="531" t="s">
        <v>404</v>
      </c>
      <c r="B310" s="536" t="s">
        <v>405</v>
      </c>
      <c r="C310" s="533" t="s">
        <v>48</v>
      </c>
      <c r="D310" s="538">
        <v>2</v>
      </c>
      <c r="E310" s="533" t="s">
        <v>7</v>
      </c>
      <c r="F310" s="535" t="s">
        <v>7</v>
      </c>
      <c r="J310" s="526" t="s">
        <v>7</v>
      </c>
    </row>
    <row r="311" spans="1:10" x14ac:dyDescent="0.35">
      <c r="A311" s="531" t="s">
        <v>406</v>
      </c>
      <c r="B311" s="536" t="s">
        <v>407</v>
      </c>
      <c r="C311" s="533" t="s">
        <v>48</v>
      </c>
      <c r="D311" s="538">
        <v>4</v>
      </c>
      <c r="E311" s="533" t="s">
        <v>7</v>
      </c>
      <c r="F311" s="535" t="s">
        <v>7</v>
      </c>
      <c r="J311" s="526" t="s">
        <v>7</v>
      </c>
    </row>
    <row r="312" spans="1:10" x14ac:dyDescent="0.35">
      <c r="A312" s="531" t="s">
        <v>408</v>
      </c>
      <c r="B312" s="536" t="s">
        <v>409</v>
      </c>
      <c r="C312" s="533" t="s">
        <v>48</v>
      </c>
      <c r="D312" s="538">
        <v>2</v>
      </c>
      <c r="E312" s="533" t="s">
        <v>7</v>
      </c>
      <c r="F312" s="535" t="s">
        <v>7</v>
      </c>
      <c r="J312" s="526" t="s">
        <v>7</v>
      </c>
    </row>
    <row r="313" spans="1:10" ht="29" x14ac:dyDescent="0.35">
      <c r="A313" s="531" t="s">
        <v>410</v>
      </c>
      <c r="B313" s="532" t="s">
        <v>411</v>
      </c>
      <c r="C313" s="533"/>
      <c r="D313" s="534"/>
      <c r="E313" s="533" t="s">
        <v>7</v>
      </c>
      <c r="F313" s="535" t="s">
        <v>7</v>
      </c>
      <c r="J313" s="526" t="s">
        <v>7</v>
      </c>
    </row>
    <row r="314" spans="1:10" ht="29" x14ac:dyDescent="0.35">
      <c r="A314" s="531" t="s">
        <v>412</v>
      </c>
      <c r="B314" s="536" t="s">
        <v>397</v>
      </c>
      <c r="C314" s="533" t="s">
        <v>95</v>
      </c>
      <c r="D314" s="538">
        <v>3</v>
      </c>
      <c r="E314" s="533" t="s">
        <v>7</v>
      </c>
      <c r="F314" s="535" t="s">
        <v>7</v>
      </c>
      <c r="J314" s="526" t="s">
        <v>7</v>
      </c>
    </row>
    <row r="315" spans="1:10" x14ac:dyDescent="0.35">
      <c r="A315" s="531" t="s">
        <v>413</v>
      </c>
      <c r="B315" s="536" t="s">
        <v>403</v>
      </c>
      <c r="C315" s="533" t="s">
        <v>48</v>
      </c>
      <c r="D315" s="538">
        <v>2</v>
      </c>
      <c r="E315" s="533" t="s">
        <v>7</v>
      </c>
      <c r="F315" s="535" t="s">
        <v>7</v>
      </c>
      <c r="J315" s="526" t="s">
        <v>7</v>
      </c>
    </row>
    <row r="316" spans="1:10" ht="409.5" x14ac:dyDescent="0.35">
      <c r="A316" s="531" t="s">
        <v>410</v>
      </c>
      <c r="B316" s="532" t="s">
        <v>414</v>
      </c>
      <c r="C316" s="533"/>
      <c r="D316" s="534"/>
      <c r="E316" s="533" t="s">
        <v>7</v>
      </c>
      <c r="F316" s="535" t="s">
        <v>7</v>
      </c>
      <c r="J316" s="526" t="s">
        <v>7</v>
      </c>
    </row>
    <row r="317" spans="1:10" ht="43.5" x14ac:dyDescent="0.35">
      <c r="A317" s="531" t="s">
        <v>415</v>
      </c>
      <c r="B317" s="536" t="s">
        <v>416</v>
      </c>
      <c r="C317" s="533" t="s">
        <v>48</v>
      </c>
      <c r="D317" s="538">
        <v>1</v>
      </c>
      <c r="E317" s="533" t="s">
        <v>7</v>
      </c>
      <c r="F317" s="535" t="s">
        <v>7</v>
      </c>
      <c r="J317" s="526" t="s">
        <v>7</v>
      </c>
    </row>
    <row r="318" spans="1:10" ht="43.5" x14ac:dyDescent="0.35">
      <c r="A318" s="531" t="s">
        <v>417</v>
      </c>
      <c r="B318" s="536" t="s">
        <v>418</v>
      </c>
      <c r="C318" s="533" t="s">
        <v>48</v>
      </c>
      <c r="D318" s="538">
        <v>1</v>
      </c>
      <c r="E318" s="533" t="s">
        <v>7</v>
      </c>
      <c r="F318" s="535" t="s">
        <v>7</v>
      </c>
      <c r="J318" s="526" t="s">
        <v>7</v>
      </c>
    </row>
    <row r="319" spans="1:10" ht="43.5" x14ac:dyDescent="0.35">
      <c r="A319" s="531" t="s">
        <v>419</v>
      </c>
      <c r="B319" s="536" t="s">
        <v>420</v>
      </c>
      <c r="C319" s="533" t="s">
        <v>48</v>
      </c>
      <c r="D319" s="538">
        <v>1</v>
      </c>
      <c r="E319" s="533" t="s">
        <v>7</v>
      </c>
      <c r="F319" s="535" t="s">
        <v>7</v>
      </c>
      <c r="J319" s="526" t="s">
        <v>7</v>
      </c>
    </row>
    <row r="320" spans="1:10" x14ac:dyDescent="0.35">
      <c r="A320" s="531" t="s">
        <v>421</v>
      </c>
      <c r="B320" s="532" t="s">
        <v>422</v>
      </c>
      <c r="C320" s="533"/>
      <c r="D320" s="534"/>
      <c r="E320" s="533" t="s">
        <v>7</v>
      </c>
      <c r="F320" s="535" t="s">
        <v>7</v>
      </c>
      <c r="J320" s="526" t="s">
        <v>7</v>
      </c>
    </row>
    <row r="321" spans="1:10" x14ac:dyDescent="0.35">
      <c r="A321" s="531" t="s">
        <v>421</v>
      </c>
      <c r="B321" s="532" t="s">
        <v>423</v>
      </c>
      <c r="C321" s="533"/>
      <c r="D321" s="534"/>
      <c r="E321" s="533" t="s">
        <v>7</v>
      </c>
      <c r="F321" s="535" t="s">
        <v>7</v>
      </c>
      <c r="J321" s="526" t="s">
        <v>7</v>
      </c>
    </row>
    <row r="322" spans="1:10" ht="29" x14ac:dyDescent="0.35">
      <c r="A322" s="531" t="s">
        <v>421</v>
      </c>
      <c r="B322" s="536" t="s">
        <v>137</v>
      </c>
      <c r="C322" s="533" t="s">
        <v>7</v>
      </c>
      <c r="D322" s="534">
        <v>0</v>
      </c>
      <c r="E322" s="533" t="s">
        <v>7</v>
      </c>
      <c r="F322" s="535" t="s">
        <v>7</v>
      </c>
      <c r="J322" s="526" t="s">
        <v>7</v>
      </c>
    </row>
    <row r="323" spans="1:10" x14ac:dyDescent="0.35">
      <c r="A323" s="531" t="s">
        <v>421</v>
      </c>
      <c r="B323" s="536" t="s">
        <v>138</v>
      </c>
      <c r="C323" s="533" t="s">
        <v>7</v>
      </c>
      <c r="D323" s="534">
        <v>0</v>
      </c>
      <c r="E323" s="533" t="s">
        <v>7</v>
      </c>
      <c r="F323" s="535" t="s">
        <v>7</v>
      </c>
      <c r="J323" s="526" t="s">
        <v>7</v>
      </c>
    </row>
    <row r="324" spans="1:10" x14ac:dyDescent="0.35">
      <c r="A324" s="531" t="s">
        <v>421</v>
      </c>
      <c r="B324" s="532" t="s">
        <v>424</v>
      </c>
      <c r="C324" s="533"/>
      <c r="D324" s="534"/>
      <c r="E324" s="533" t="s">
        <v>7</v>
      </c>
      <c r="F324" s="535" t="s">
        <v>7</v>
      </c>
      <c r="J324" s="526" t="s">
        <v>7</v>
      </c>
    </row>
    <row r="325" spans="1:10" x14ac:dyDescent="0.35">
      <c r="A325" s="531" t="s">
        <v>421</v>
      </c>
      <c r="B325" s="532" t="s">
        <v>425</v>
      </c>
      <c r="C325" s="533"/>
      <c r="D325" s="534"/>
      <c r="E325" s="533" t="s">
        <v>7</v>
      </c>
      <c r="F325" s="535" t="s">
        <v>7</v>
      </c>
      <c r="J325" s="526" t="s">
        <v>7</v>
      </c>
    </row>
    <row r="326" spans="1:10" x14ac:dyDescent="0.35">
      <c r="A326" s="531" t="s">
        <v>426</v>
      </c>
      <c r="B326" s="536" t="s">
        <v>427</v>
      </c>
      <c r="C326" s="533" t="s">
        <v>1076</v>
      </c>
      <c r="D326" s="538">
        <v>28</v>
      </c>
      <c r="E326" s="533" t="s">
        <v>7</v>
      </c>
      <c r="F326" s="535" t="s">
        <v>7</v>
      </c>
      <c r="J326" s="526" t="s">
        <v>7</v>
      </c>
    </row>
    <row r="327" spans="1:10" x14ac:dyDescent="0.35">
      <c r="A327" s="531" t="s">
        <v>428</v>
      </c>
      <c r="B327" s="532" t="s">
        <v>429</v>
      </c>
      <c r="C327" s="533"/>
      <c r="D327" s="534"/>
      <c r="E327" s="533" t="s">
        <v>7</v>
      </c>
      <c r="F327" s="535" t="s">
        <v>7</v>
      </c>
      <c r="J327" s="526" t="s">
        <v>7</v>
      </c>
    </row>
    <row r="328" spans="1:10" x14ac:dyDescent="0.35">
      <c r="A328" s="531" t="s">
        <v>428</v>
      </c>
      <c r="B328" s="532" t="s">
        <v>430</v>
      </c>
      <c r="C328" s="533"/>
      <c r="D328" s="534"/>
      <c r="E328" s="533" t="s">
        <v>7</v>
      </c>
      <c r="F328" s="535" t="s">
        <v>7</v>
      </c>
      <c r="J328" s="526" t="s">
        <v>7</v>
      </c>
    </row>
    <row r="329" spans="1:10" ht="29" x14ac:dyDescent="0.35">
      <c r="A329" s="531" t="s">
        <v>428</v>
      </c>
      <c r="B329" s="536" t="s">
        <v>137</v>
      </c>
      <c r="C329" s="533" t="s">
        <v>7</v>
      </c>
      <c r="D329" s="534">
        <v>0</v>
      </c>
      <c r="E329" s="533" t="s">
        <v>7</v>
      </c>
      <c r="F329" s="535" t="s">
        <v>7</v>
      </c>
      <c r="J329" s="526" t="s">
        <v>7</v>
      </c>
    </row>
    <row r="330" spans="1:10" x14ac:dyDescent="0.35">
      <c r="A330" s="531" t="s">
        <v>428</v>
      </c>
      <c r="B330" s="536" t="s">
        <v>138</v>
      </c>
      <c r="C330" s="533" t="s">
        <v>7</v>
      </c>
      <c r="D330" s="534">
        <v>0</v>
      </c>
      <c r="E330" s="533" t="s">
        <v>7</v>
      </c>
      <c r="F330" s="535" t="s">
        <v>7</v>
      </c>
      <c r="J330" s="526" t="s">
        <v>7</v>
      </c>
    </row>
    <row r="331" spans="1:10" x14ac:dyDescent="0.35">
      <c r="A331" s="531" t="s">
        <v>428</v>
      </c>
      <c r="B331" s="532" t="s">
        <v>139</v>
      </c>
      <c r="C331" s="533"/>
      <c r="D331" s="534"/>
      <c r="E331" s="533" t="s">
        <v>7</v>
      </c>
      <c r="F331" s="535" t="s">
        <v>7</v>
      </c>
      <c r="J331" s="526" t="s">
        <v>7</v>
      </c>
    </row>
    <row r="332" spans="1:10" x14ac:dyDescent="0.35">
      <c r="A332" s="531" t="s">
        <v>428</v>
      </c>
      <c r="B332" s="532" t="s">
        <v>431</v>
      </c>
      <c r="C332" s="533"/>
      <c r="D332" s="534"/>
      <c r="E332" s="533" t="s">
        <v>7</v>
      </c>
      <c r="F332" s="535" t="s">
        <v>7</v>
      </c>
      <c r="J332" s="526" t="s">
        <v>7</v>
      </c>
    </row>
    <row r="333" spans="1:10" ht="116" x14ac:dyDescent="0.35">
      <c r="A333" s="531" t="s">
        <v>428</v>
      </c>
      <c r="B333" s="536" t="s">
        <v>432</v>
      </c>
      <c r="C333" s="533" t="s">
        <v>7</v>
      </c>
      <c r="D333" s="534">
        <v>0</v>
      </c>
      <c r="E333" s="533" t="s">
        <v>7</v>
      </c>
      <c r="F333" s="535" t="s">
        <v>7</v>
      </c>
      <c r="J333" s="526" t="s">
        <v>7</v>
      </c>
    </row>
    <row r="334" spans="1:10" x14ac:dyDescent="0.35">
      <c r="A334" s="531" t="s">
        <v>428</v>
      </c>
      <c r="B334" s="536" t="s">
        <v>138</v>
      </c>
      <c r="C334" s="533" t="s">
        <v>7</v>
      </c>
      <c r="D334" s="534">
        <v>0</v>
      </c>
      <c r="E334" s="533" t="s">
        <v>7</v>
      </c>
      <c r="F334" s="535" t="s">
        <v>7</v>
      </c>
      <c r="J334" s="526" t="s">
        <v>7</v>
      </c>
    </row>
    <row r="335" spans="1:10" x14ac:dyDescent="0.35">
      <c r="A335" s="531" t="s">
        <v>428</v>
      </c>
      <c r="B335" s="532" t="s">
        <v>433</v>
      </c>
      <c r="C335" s="533"/>
      <c r="D335" s="534"/>
      <c r="E335" s="533" t="s">
        <v>7</v>
      </c>
      <c r="F335" s="535" t="s">
        <v>7</v>
      </c>
      <c r="J335" s="526" t="s">
        <v>7</v>
      </c>
    </row>
    <row r="336" spans="1:10" ht="29" x14ac:dyDescent="0.35">
      <c r="A336" s="531" t="s">
        <v>434</v>
      </c>
      <c r="B336" s="536" t="s">
        <v>435</v>
      </c>
      <c r="C336" s="533" t="s">
        <v>48</v>
      </c>
      <c r="D336" s="538">
        <v>4</v>
      </c>
      <c r="E336" s="533" t="s">
        <v>7</v>
      </c>
      <c r="F336" s="535" t="s">
        <v>7</v>
      </c>
      <c r="J336" s="526" t="s">
        <v>7</v>
      </c>
    </row>
    <row r="337" spans="1:10" x14ac:dyDescent="0.35">
      <c r="A337" s="531" t="s">
        <v>428</v>
      </c>
      <c r="B337" s="532" t="s">
        <v>436</v>
      </c>
      <c r="C337" s="533"/>
      <c r="D337" s="534"/>
      <c r="E337" s="533" t="s">
        <v>7</v>
      </c>
      <c r="F337" s="535" t="s">
        <v>7</v>
      </c>
      <c r="J337" s="526" t="s">
        <v>7</v>
      </c>
    </row>
    <row r="338" spans="1:10" x14ac:dyDescent="0.35">
      <c r="A338" s="531" t="s">
        <v>437</v>
      </c>
      <c r="B338" s="536" t="s">
        <v>438</v>
      </c>
      <c r="C338" s="533" t="s">
        <v>48</v>
      </c>
      <c r="D338" s="538">
        <v>4</v>
      </c>
      <c r="E338" s="533" t="s">
        <v>7</v>
      </c>
      <c r="F338" s="535" t="s">
        <v>7</v>
      </c>
      <c r="J338" s="526" t="s">
        <v>7</v>
      </c>
    </row>
    <row r="339" spans="1:10" x14ac:dyDescent="0.35">
      <c r="A339" s="531" t="s">
        <v>428</v>
      </c>
      <c r="B339" s="532" t="s">
        <v>439</v>
      </c>
      <c r="C339" s="533"/>
      <c r="D339" s="534"/>
      <c r="E339" s="533" t="s">
        <v>7</v>
      </c>
      <c r="F339" s="535" t="s">
        <v>7</v>
      </c>
      <c r="J339" s="526" t="s">
        <v>7</v>
      </c>
    </row>
    <row r="340" spans="1:10" ht="43.5" x14ac:dyDescent="0.35">
      <c r="A340" s="531" t="s">
        <v>440</v>
      </c>
      <c r="B340" s="536" t="s">
        <v>441</v>
      </c>
      <c r="C340" s="533" t="s">
        <v>48</v>
      </c>
      <c r="D340" s="538">
        <v>4</v>
      </c>
      <c r="E340" s="533" t="s">
        <v>7</v>
      </c>
      <c r="F340" s="535" t="s">
        <v>7</v>
      </c>
      <c r="J340" s="526" t="s">
        <v>7</v>
      </c>
    </row>
    <row r="341" spans="1:10" x14ac:dyDescent="0.35">
      <c r="A341" s="531" t="s">
        <v>442</v>
      </c>
      <c r="B341" s="532" t="s">
        <v>443</v>
      </c>
      <c r="C341" s="533"/>
      <c r="D341" s="534"/>
      <c r="E341" s="533" t="s">
        <v>7</v>
      </c>
      <c r="F341" s="535" t="s">
        <v>7</v>
      </c>
      <c r="J341" s="526" t="s">
        <v>7</v>
      </c>
    </row>
    <row r="342" spans="1:10" x14ac:dyDescent="0.35">
      <c r="A342" s="531" t="s">
        <v>444</v>
      </c>
      <c r="B342" s="536" t="s">
        <v>445</v>
      </c>
      <c r="C342" s="533" t="s">
        <v>48</v>
      </c>
      <c r="D342" s="538">
        <v>8</v>
      </c>
      <c r="E342" s="533" t="s">
        <v>7</v>
      </c>
      <c r="F342" s="535" t="s">
        <v>7</v>
      </c>
      <c r="J342" s="526" t="s">
        <v>7</v>
      </c>
    </row>
    <row r="343" spans="1:10" x14ac:dyDescent="0.35">
      <c r="A343" s="531" t="s">
        <v>442</v>
      </c>
      <c r="B343" s="532" t="s">
        <v>446</v>
      </c>
      <c r="C343" s="533"/>
      <c r="D343" s="534"/>
      <c r="E343" s="533" t="s">
        <v>7</v>
      </c>
      <c r="F343" s="535" t="s">
        <v>7</v>
      </c>
      <c r="J343" s="526" t="s">
        <v>7</v>
      </c>
    </row>
    <row r="344" spans="1:10" x14ac:dyDescent="0.35">
      <c r="A344" s="531" t="s">
        <v>442</v>
      </c>
      <c r="B344" s="532" t="s">
        <v>447</v>
      </c>
      <c r="C344" s="533"/>
      <c r="D344" s="534"/>
      <c r="E344" s="533" t="s">
        <v>7</v>
      </c>
      <c r="F344" s="535" t="s">
        <v>7</v>
      </c>
      <c r="J344" s="526" t="s">
        <v>7</v>
      </c>
    </row>
    <row r="345" spans="1:10" ht="101.5" x14ac:dyDescent="0.35">
      <c r="A345" s="531" t="s">
        <v>448</v>
      </c>
      <c r="B345" s="536" t="s">
        <v>449</v>
      </c>
      <c r="C345" s="533" t="s">
        <v>48</v>
      </c>
      <c r="D345" s="538">
        <v>10</v>
      </c>
      <c r="E345" s="533" t="s">
        <v>7</v>
      </c>
      <c r="F345" s="535" t="s">
        <v>7</v>
      </c>
      <c r="J345" s="526" t="s">
        <v>7</v>
      </c>
    </row>
    <row r="346" spans="1:10" ht="87" x14ac:dyDescent="0.35">
      <c r="A346" s="531" t="s">
        <v>450</v>
      </c>
      <c r="B346" s="536" t="s">
        <v>451</v>
      </c>
      <c r="C346" s="533" t="s">
        <v>48</v>
      </c>
      <c r="D346" s="538">
        <v>6</v>
      </c>
      <c r="E346" s="533" t="s">
        <v>7</v>
      </c>
      <c r="F346" s="535" t="s">
        <v>7</v>
      </c>
      <c r="J346" s="526" t="s">
        <v>7</v>
      </c>
    </row>
    <row r="347" spans="1:10" ht="409.5" x14ac:dyDescent="0.35">
      <c r="A347" s="531" t="s">
        <v>452</v>
      </c>
      <c r="B347" s="536" t="s">
        <v>453</v>
      </c>
      <c r="C347" s="533" t="s">
        <v>48</v>
      </c>
      <c r="D347" s="538">
        <v>2</v>
      </c>
      <c r="E347" s="533" t="s">
        <v>7</v>
      </c>
      <c r="F347" s="535" t="s">
        <v>7</v>
      </c>
      <c r="J347" s="526" t="s">
        <v>7</v>
      </c>
    </row>
    <row r="348" spans="1:10" ht="58" x14ac:dyDescent="0.35">
      <c r="A348" s="531" t="s">
        <v>454</v>
      </c>
      <c r="B348" s="536" t="s">
        <v>455</v>
      </c>
      <c r="C348" s="533" t="s">
        <v>48</v>
      </c>
      <c r="D348" s="538">
        <v>6</v>
      </c>
      <c r="E348" s="533" t="s">
        <v>7</v>
      </c>
      <c r="F348" s="535" t="s">
        <v>7</v>
      </c>
      <c r="J348" s="526" t="s">
        <v>7</v>
      </c>
    </row>
    <row r="349" spans="1:10" ht="72.5" x14ac:dyDescent="0.35">
      <c r="A349" s="531" t="s">
        <v>456</v>
      </c>
      <c r="B349" s="536" t="s">
        <v>457</v>
      </c>
      <c r="C349" s="533" t="s">
        <v>48</v>
      </c>
      <c r="D349" s="538">
        <v>6</v>
      </c>
      <c r="E349" s="533" t="s">
        <v>7</v>
      </c>
      <c r="F349" s="535" t="s">
        <v>7</v>
      </c>
      <c r="J349" s="526" t="s">
        <v>7</v>
      </c>
    </row>
    <row r="350" spans="1:10" ht="29" x14ac:dyDescent="0.35">
      <c r="A350" s="531" t="s">
        <v>458</v>
      </c>
      <c r="B350" s="536" t="s">
        <v>459</v>
      </c>
      <c r="C350" s="533" t="s">
        <v>48</v>
      </c>
      <c r="D350" s="538">
        <v>10</v>
      </c>
      <c r="E350" s="533" t="s">
        <v>7</v>
      </c>
      <c r="F350" s="535" t="s">
        <v>7</v>
      </c>
      <c r="J350" s="526" t="s">
        <v>7</v>
      </c>
    </row>
    <row r="351" spans="1:10" x14ac:dyDescent="0.35">
      <c r="A351" s="531" t="s">
        <v>460</v>
      </c>
      <c r="B351" s="532" t="s">
        <v>461</v>
      </c>
      <c r="C351" s="533"/>
      <c r="D351" s="534"/>
      <c r="E351" s="533" t="s">
        <v>7</v>
      </c>
      <c r="F351" s="535" t="s">
        <v>7</v>
      </c>
      <c r="J351" s="526" t="s">
        <v>7</v>
      </c>
    </row>
    <row r="352" spans="1:10" x14ac:dyDescent="0.35">
      <c r="A352" s="531" t="s">
        <v>460</v>
      </c>
      <c r="B352" s="532" t="s">
        <v>462</v>
      </c>
      <c r="C352" s="533"/>
      <c r="D352" s="534"/>
      <c r="E352" s="533" t="s">
        <v>7</v>
      </c>
      <c r="F352" s="535" t="s">
        <v>7</v>
      </c>
      <c r="J352" s="526" t="s">
        <v>7</v>
      </c>
    </row>
    <row r="353" spans="1:10" ht="29" x14ac:dyDescent="0.35">
      <c r="A353" s="531" t="s">
        <v>460</v>
      </c>
      <c r="B353" s="536" t="s">
        <v>137</v>
      </c>
      <c r="C353" s="533" t="s">
        <v>7</v>
      </c>
      <c r="D353" s="534">
        <v>0</v>
      </c>
      <c r="E353" s="533" t="s">
        <v>7</v>
      </c>
      <c r="F353" s="535" t="s">
        <v>7</v>
      </c>
      <c r="J353" s="526" t="s">
        <v>7</v>
      </c>
    </row>
    <row r="354" spans="1:10" x14ac:dyDescent="0.35">
      <c r="A354" s="531" t="s">
        <v>460</v>
      </c>
      <c r="B354" s="536" t="s">
        <v>138</v>
      </c>
      <c r="C354" s="533" t="s">
        <v>7</v>
      </c>
      <c r="D354" s="534">
        <v>0</v>
      </c>
      <c r="E354" s="533" t="s">
        <v>7</v>
      </c>
      <c r="F354" s="535" t="s">
        <v>7</v>
      </c>
      <c r="J354" s="526" t="s">
        <v>7</v>
      </c>
    </row>
    <row r="355" spans="1:10" x14ac:dyDescent="0.35">
      <c r="A355" s="531" t="s">
        <v>460</v>
      </c>
      <c r="B355" s="532" t="s">
        <v>139</v>
      </c>
      <c r="C355" s="533"/>
      <c r="D355" s="534"/>
      <c r="E355" s="533" t="s">
        <v>7</v>
      </c>
      <c r="F355" s="535" t="s">
        <v>7</v>
      </c>
      <c r="J355" s="526" t="s">
        <v>7</v>
      </c>
    </row>
    <row r="356" spans="1:10" x14ac:dyDescent="0.35">
      <c r="A356" s="531" t="s">
        <v>460</v>
      </c>
      <c r="B356" s="532" t="s">
        <v>366</v>
      </c>
      <c r="C356" s="533"/>
      <c r="D356" s="534"/>
      <c r="E356" s="533" t="s">
        <v>7</v>
      </c>
      <c r="F356" s="535" t="s">
        <v>7</v>
      </c>
      <c r="J356" s="526" t="s">
        <v>7</v>
      </c>
    </row>
    <row r="357" spans="1:10" ht="116" x14ac:dyDescent="0.35">
      <c r="A357" s="531" t="s">
        <v>460</v>
      </c>
      <c r="B357" s="536" t="s">
        <v>463</v>
      </c>
      <c r="C357" s="533" t="s">
        <v>7</v>
      </c>
      <c r="D357" s="534">
        <v>0</v>
      </c>
      <c r="E357" s="533" t="s">
        <v>7</v>
      </c>
      <c r="F357" s="535" t="s">
        <v>7</v>
      </c>
      <c r="J357" s="526" t="s">
        <v>7</v>
      </c>
    </row>
    <row r="358" spans="1:10" x14ac:dyDescent="0.35">
      <c r="A358" s="531" t="s">
        <v>460</v>
      </c>
      <c r="B358" s="532" t="s">
        <v>464</v>
      </c>
      <c r="C358" s="533"/>
      <c r="D358" s="534"/>
      <c r="E358" s="533" t="s">
        <v>7</v>
      </c>
      <c r="F358" s="535" t="s">
        <v>7</v>
      </c>
      <c r="J358" s="526" t="s">
        <v>7</v>
      </c>
    </row>
    <row r="359" spans="1:10" x14ac:dyDescent="0.35">
      <c r="A359" s="531" t="s">
        <v>460</v>
      </c>
      <c r="B359" s="532" t="s">
        <v>465</v>
      </c>
      <c r="C359" s="533"/>
      <c r="D359" s="534"/>
      <c r="E359" s="533" t="s">
        <v>7</v>
      </c>
      <c r="F359" s="535" t="s">
        <v>7</v>
      </c>
      <c r="J359" s="526" t="s">
        <v>7</v>
      </c>
    </row>
    <row r="360" spans="1:10" ht="58" x14ac:dyDescent="0.35">
      <c r="A360" s="531" t="s">
        <v>460</v>
      </c>
      <c r="B360" s="536" t="s">
        <v>466</v>
      </c>
      <c r="C360" s="533" t="s">
        <v>7</v>
      </c>
      <c r="D360" s="534">
        <v>0</v>
      </c>
      <c r="E360" s="533" t="s">
        <v>7</v>
      </c>
      <c r="F360" s="535" t="s">
        <v>7</v>
      </c>
      <c r="J360" s="526" t="s">
        <v>7</v>
      </c>
    </row>
    <row r="361" spans="1:10" x14ac:dyDescent="0.35">
      <c r="A361" s="531" t="s">
        <v>460</v>
      </c>
      <c r="B361" s="532" t="s">
        <v>467</v>
      </c>
      <c r="C361" s="533"/>
      <c r="D361" s="534"/>
      <c r="E361" s="533" t="s">
        <v>7</v>
      </c>
      <c r="F361" s="535" t="s">
        <v>7</v>
      </c>
      <c r="J361" s="526" t="s">
        <v>7</v>
      </c>
    </row>
    <row r="362" spans="1:10" ht="72.5" x14ac:dyDescent="0.35">
      <c r="A362" s="531" t="s">
        <v>460</v>
      </c>
      <c r="B362" s="536" t="s">
        <v>468</v>
      </c>
      <c r="C362" s="533" t="s">
        <v>7</v>
      </c>
      <c r="D362" s="534">
        <v>0</v>
      </c>
      <c r="E362" s="533" t="s">
        <v>7</v>
      </c>
      <c r="F362" s="535" t="s">
        <v>7</v>
      </c>
      <c r="J362" s="526" t="s">
        <v>7</v>
      </c>
    </row>
    <row r="363" spans="1:10" x14ac:dyDescent="0.35">
      <c r="A363" s="531" t="s">
        <v>469</v>
      </c>
      <c r="B363" s="532" t="s">
        <v>470</v>
      </c>
      <c r="C363" s="533"/>
      <c r="D363" s="534"/>
      <c r="E363" s="533" t="s">
        <v>7</v>
      </c>
      <c r="F363" s="535" t="s">
        <v>7</v>
      </c>
      <c r="J363" s="526" t="s">
        <v>7</v>
      </c>
    </row>
    <row r="364" spans="1:10" ht="87" x14ac:dyDescent="0.35">
      <c r="A364" s="531" t="s">
        <v>469</v>
      </c>
      <c r="B364" s="536" t="s">
        <v>471</v>
      </c>
      <c r="C364" s="533" t="s">
        <v>7</v>
      </c>
      <c r="D364" s="534">
        <v>0</v>
      </c>
      <c r="E364" s="533" t="s">
        <v>7</v>
      </c>
      <c r="F364" s="535" t="s">
        <v>7</v>
      </c>
      <c r="J364" s="526" t="s">
        <v>7</v>
      </c>
    </row>
    <row r="365" spans="1:10" x14ac:dyDescent="0.35">
      <c r="A365" s="531" t="s">
        <v>469</v>
      </c>
      <c r="B365" s="532" t="s">
        <v>472</v>
      </c>
      <c r="C365" s="533"/>
      <c r="D365" s="534"/>
      <c r="E365" s="533" t="s">
        <v>7</v>
      </c>
      <c r="F365" s="535" t="s">
        <v>7</v>
      </c>
      <c r="J365" s="526" t="s">
        <v>7</v>
      </c>
    </row>
    <row r="366" spans="1:10" ht="58" x14ac:dyDescent="0.35">
      <c r="A366" s="531" t="s">
        <v>469</v>
      </c>
      <c r="B366" s="536" t="s">
        <v>473</v>
      </c>
      <c r="C366" s="533" t="s">
        <v>7</v>
      </c>
      <c r="D366" s="534">
        <v>0</v>
      </c>
      <c r="E366" s="533" t="s">
        <v>7</v>
      </c>
      <c r="F366" s="535" t="s">
        <v>7</v>
      </c>
      <c r="J366" s="526" t="s">
        <v>7</v>
      </c>
    </row>
    <row r="367" spans="1:10" ht="87" x14ac:dyDescent="0.35">
      <c r="A367" s="531" t="s">
        <v>469</v>
      </c>
      <c r="B367" s="536" t="s">
        <v>474</v>
      </c>
      <c r="C367" s="533" t="s">
        <v>7</v>
      </c>
      <c r="D367" s="534">
        <v>0</v>
      </c>
      <c r="E367" s="533" t="s">
        <v>7</v>
      </c>
      <c r="F367" s="535" t="s">
        <v>7</v>
      </c>
      <c r="J367" s="526" t="s">
        <v>7</v>
      </c>
    </row>
    <row r="368" spans="1:10" ht="58" x14ac:dyDescent="0.35">
      <c r="A368" s="531" t="s">
        <v>469</v>
      </c>
      <c r="B368" s="536" t="s">
        <v>475</v>
      </c>
      <c r="C368" s="533" t="s">
        <v>7</v>
      </c>
      <c r="D368" s="534">
        <v>0</v>
      </c>
      <c r="E368" s="533" t="s">
        <v>7</v>
      </c>
      <c r="F368" s="535" t="s">
        <v>7</v>
      </c>
      <c r="J368" s="526" t="s">
        <v>7</v>
      </c>
    </row>
    <row r="369" spans="1:10" ht="101.5" x14ac:dyDescent="0.35">
      <c r="A369" s="531" t="s">
        <v>469</v>
      </c>
      <c r="B369" s="536" t="s">
        <v>476</v>
      </c>
      <c r="C369" s="533" t="s">
        <v>7</v>
      </c>
      <c r="D369" s="534">
        <v>0</v>
      </c>
      <c r="E369" s="533" t="s">
        <v>7</v>
      </c>
      <c r="F369" s="535" t="s">
        <v>7</v>
      </c>
      <c r="J369" s="526" t="s">
        <v>7</v>
      </c>
    </row>
    <row r="370" spans="1:10" ht="58" x14ac:dyDescent="0.35">
      <c r="A370" s="531" t="s">
        <v>469</v>
      </c>
      <c r="B370" s="536" t="s">
        <v>477</v>
      </c>
      <c r="C370" s="533" t="s">
        <v>7</v>
      </c>
      <c r="D370" s="534">
        <v>0</v>
      </c>
      <c r="E370" s="533" t="s">
        <v>7</v>
      </c>
      <c r="F370" s="535" t="s">
        <v>7</v>
      </c>
      <c r="J370" s="526" t="s">
        <v>7</v>
      </c>
    </row>
    <row r="371" spans="1:10" ht="58" x14ac:dyDescent="0.35">
      <c r="A371" s="531" t="s">
        <v>469</v>
      </c>
      <c r="B371" s="536" t="s">
        <v>478</v>
      </c>
      <c r="C371" s="533" t="s">
        <v>7</v>
      </c>
      <c r="D371" s="534">
        <v>0</v>
      </c>
      <c r="E371" s="533" t="s">
        <v>7</v>
      </c>
      <c r="F371" s="535" t="s">
        <v>7</v>
      </c>
      <c r="J371" s="526" t="s">
        <v>7</v>
      </c>
    </row>
    <row r="372" spans="1:10" x14ac:dyDescent="0.35">
      <c r="A372" s="531" t="s">
        <v>469</v>
      </c>
      <c r="B372" s="532" t="s">
        <v>479</v>
      </c>
      <c r="C372" s="533"/>
      <c r="D372" s="534"/>
      <c r="E372" s="533" t="s">
        <v>7</v>
      </c>
      <c r="F372" s="535" t="s">
        <v>7</v>
      </c>
      <c r="J372" s="526" t="s">
        <v>7</v>
      </c>
    </row>
    <row r="373" spans="1:10" ht="43.5" x14ac:dyDescent="0.35">
      <c r="A373" s="531" t="s">
        <v>469</v>
      </c>
      <c r="B373" s="536" t="s">
        <v>480</v>
      </c>
      <c r="C373" s="533" t="s">
        <v>7</v>
      </c>
      <c r="D373" s="534">
        <v>0</v>
      </c>
      <c r="E373" s="533" t="s">
        <v>7</v>
      </c>
      <c r="F373" s="535" t="s">
        <v>7</v>
      </c>
      <c r="J373" s="526" t="s">
        <v>7</v>
      </c>
    </row>
    <row r="374" spans="1:10" ht="29" x14ac:dyDescent="0.35">
      <c r="A374" s="531" t="s">
        <v>469</v>
      </c>
      <c r="B374" s="536" t="s">
        <v>481</v>
      </c>
      <c r="C374" s="533" t="s">
        <v>7</v>
      </c>
      <c r="D374" s="534">
        <v>0</v>
      </c>
      <c r="E374" s="533" t="s">
        <v>7</v>
      </c>
      <c r="F374" s="535" t="s">
        <v>7</v>
      </c>
      <c r="J374" s="526" t="s">
        <v>7</v>
      </c>
    </row>
    <row r="375" spans="1:10" x14ac:dyDescent="0.35">
      <c r="A375" s="531" t="s">
        <v>482</v>
      </c>
      <c r="B375" s="532" t="s">
        <v>483</v>
      </c>
      <c r="C375" s="533"/>
      <c r="D375" s="534"/>
      <c r="E375" s="533" t="s">
        <v>7</v>
      </c>
      <c r="F375" s="535" t="s">
        <v>7</v>
      </c>
      <c r="J375" s="526" t="s">
        <v>7</v>
      </c>
    </row>
    <row r="376" spans="1:10" ht="58" x14ac:dyDescent="0.35">
      <c r="A376" s="531" t="s">
        <v>482</v>
      </c>
      <c r="B376" s="536" t="s">
        <v>484</v>
      </c>
      <c r="C376" s="533" t="s">
        <v>7</v>
      </c>
      <c r="D376" s="534">
        <v>0</v>
      </c>
      <c r="E376" s="533" t="s">
        <v>7</v>
      </c>
      <c r="F376" s="535" t="s">
        <v>7</v>
      </c>
      <c r="J376" s="526" t="s">
        <v>7</v>
      </c>
    </row>
    <row r="377" spans="1:10" ht="29" x14ac:dyDescent="0.35">
      <c r="A377" s="531" t="s">
        <v>482</v>
      </c>
      <c r="B377" s="536" t="s">
        <v>485</v>
      </c>
      <c r="C377" s="533" t="s">
        <v>7</v>
      </c>
      <c r="D377" s="534">
        <v>0</v>
      </c>
      <c r="E377" s="533" t="s">
        <v>7</v>
      </c>
      <c r="F377" s="535" t="s">
        <v>7</v>
      </c>
      <c r="J377" s="526" t="s">
        <v>7</v>
      </c>
    </row>
    <row r="378" spans="1:10" ht="72.5" x14ac:dyDescent="0.35">
      <c r="A378" s="531" t="s">
        <v>482</v>
      </c>
      <c r="B378" s="536" t="s">
        <v>486</v>
      </c>
      <c r="C378" s="533" t="s">
        <v>7</v>
      </c>
      <c r="D378" s="534">
        <v>0</v>
      </c>
      <c r="E378" s="533" t="s">
        <v>7</v>
      </c>
      <c r="F378" s="535" t="s">
        <v>7</v>
      </c>
      <c r="J378" s="526" t="s">
        <v>7</v>
      </c>
    </row>
    <row r="379" spans="1:10" ht="29" x14ac:dyDescent="0.35">
      <c r="A379" s="531" t="s">
        <v>482</v>
      </c>
      <c r="B379" s="536" t="s">
        <v>487</v>
      </c>
      <c r="C379" s="533" t="s">
        <v>7</v>
      </c>
      <c r="D379" s="534">
        <v>0</v>
      </c>
      <c r="E379" s="533" t="s">
        <v>7</v>
      </c>
      <c r="F379" s="535" t="s">
        <v>7</v>
      </c>
      <c r="J379" s="526" t="s">
        <v>7</v>
      </c>
    </row>
    <row r="380" spans="1:10" x14ac:dyDescent="0.35">
      <c r="A380" s="531" t="s">
        <v>482</v>
      </c>
      <c r="B380" s="532" t="s">
        <v>488</v>
      </c>
      <c r="C380" s="533"/>
      <c r="D380" s="534"/>
      <c r="E380" s="533" t="s">
        <v>7</v>
      </c>
      <c r="F380" s="535" t="s">
        <v>7</v>
      </c>
      <c r="J380" s="526" t="s">
        <v>7</v>
      </c>
    </row>
    <row r="381" spans="1:10" ht="29" x14ac:dyDescent="0.35">
      <c r="A381" s="531" t="s">
        <v>482</v>
      </c>
      <c r="B381" s="536" t="s">
        <v>489</v>
      </c>
      <c r="C381" s="533" t="s">
        <v>7</v>
      </c>
      <c r="D381" s="534">
        <v>0</v>
      </c>
      <c r="E381" s="533" t="s">
        <v>7</v>
      </c>
      <c r="F381" s="535" t="s">
        <v>7</v>
      </c>
      <c r="J381" s="526" t="s">
        <v>7</v>
      </c>
    </row>
    <row r="382" spans="1:10" x14ac:dyDescent="0.35">
      <c r="A382" s="531" t="s">
        <v>482</v>
      </c>
      <c r="B382" s="536" t="s">
        <v>490</v>
      </c>
      <c r="C382" s="533" t="s">
        <v>7</v>
      </c>
      <c r="D382" s="534">
        <v>0</v>
      </c>
      <c r="E382" s="533" t="s">
        <v>7</v>
      </c>
      <c r="F382" s="535" t="s">
        <v>7</v>
      </c>
      <c r="J382" s="526" t="s">
        <v>7</v>
      </c>
    </row>
    <row r="383" spans="1:10" ht="29" x14ac:dyDescent="0.35">
      <c r="A383" s="531" t="s">
        <v>482</v>
      </c>
      <c r="B383" s="536" t="s">
        <v>491</v>
      </c>
      <c r="C383" s="533" t="s">
        <v>7</v>
      </c>
      <c r="D383" s="534">
        <v>0</v>
      </c>
      <c r="E383" s="533" t="s">
        <v>7</v>
      </c>
      <c r="F383" s="535" t="s">
        <v>7</v>
      </c>
      <c r="J383" s="526" t="s">
        <v>7</v>
      </c>
    </row>
    <row r="384" spans="1:10" x14ac:dyDescent="0.35">
      <c r="A384" s="531" t="s">
        <v>482</v>
      </c>
      <c r="B384" s="536" t="s">
        <v>492</v>
      </c>
      <c r="C384" s="533" t="s">
        <v>7</v>
      </c>
      <c r="D384" s="534">
        <v>0</v>
      </c>
      <c r="E384" s="533" t="s">
        <v>7</v>
      </c>
      <c r="F384" s="535" t="s">
        <v>7</v>
      </c>
      <c r="J384" s="526" t="s">
        <v>7</v>
      </c>
    </row>
    <row r="385" spans="1:10" x14ac:dyDescent="0.35">
      <c r="A385" s="531" t="s">
        <v>482</v>
      </c>
      <c r="B385" s="536" t="s">
        <v>493</v>
      </c>
      <c r="C385" s="533" t="s">
        <v>7</v>
      </c>
      <c r="D385" s="534">
        <v>0</v>
      </c>
      <c r="E385" s="533" t="s">
        <v>7</v>
      </c>
      <c r="F385" s="535" t="s">
        <v>7</v>
      </c>
      <c r="J385" s="526" t="s">
        <v>7</v>
      </c>
    </row>
    <row r="386" spans="1:10" x14ac:dyDescent="0.35">
      <c r="A386" s="531" t="s">
        <v>482</v>
      </c>
      <c r="B386" s="536" t="s">
        <v>494</v>
      </c>
      <c r="C386" s="533" t="s">
        <v>7</v>
      </c>
      <c r="D386" s="534">
        <v>0</v>
      </c>
      <c r="E386" s="533" t="s">
        <v>7</v>
      </c>
      <c r="F386" s="535" t="s">
        <v>7</v>
      </c>
      <c r="J386" s="526" t="s">
        <v>7</v>
      </c>
    </row>
    <row r="387" spans="1:10" x14ac:dyDescent="0.35">
      <c r="A387" s="531" t="s">
        <v>482</v>
      </c>
      <c r="B387" s="536" t="s">
        <v>495</v>
      </c>
      <c r="C387" s="533" t="s">
        <v>7</v>
      </c>
      <c r="D387" s="534">
        <v>0</v>
      </c>
      <c r="E387" s="533" t="s">
        <v>7</v>
      </c>
      <c r="F387" s="535" t="s">
        <v>7</v>
      </c>
      <c r="J387" s="526" t="s">
        <v>7</v>
      </c>
    </row>
    <row r="388" spans="1:10" x14ac:dyDescent="0.35">
      <c r="A388" s="531" t="s">
        <v>482</v>
      </c>
      <c r="B388" s="536" t="s">
        <v>496</v>
      </c>
      <c r="C388" s="533" t="s">
        <v>7</v>
      </c>
      <c r="D388" s="534">
        <v>0</v>
      </c>
      <c r="E388" s="533" t="s">
        <v>7</v>
      </c>
      <c r="F388" s="535" t="s">
        <v>7</v>
      </c>
      <c r="J388" s="526" t="s">
        <v>7</v>
      </c>
    </row>
    <row r="389" spans="1:10" ht="58" x14ac:dyDescent="0.35">
      <c r="A389" s="531" t="s">
        <v>482</v>
      </c>
      <c r="B389" s="536" t="s">
        <v>497</v>
      </c>
      <c r="C389" s="533" t="s">
        <v>7</v>
      </c>
      <c r="D389" s="534">
        <v>0</v>
      </c>
      <c r="E389" s="533" t="s">
        <v>7</v>
      </c>
      <c r="F389" s="535" t="s">
        <v>7</v>
      </c>
      <c r="J389" s="526" t="s">
        <v>7</v>
      </c>
    </row>
    <row r="390" spans="1:10" x14ac:dyDescent="0.35">
      <c r="A390" s="531" t="s">
        <v>482</v>
      </c>
      <c r="B390" s="532" t="s">
        <v>498</v>
      </c>
      <c r="C390" s="533"/>
      <c r="D390" s="534"/>
      <c r="E390" s="533" t="s">
        <v>7</v>
      </c>
      <c r="F390" s="535" t="s">
        <v>7</v>
      </c>
      <c r="J390" s="526" t="s">
        <v>7</v>
      </c>
    </row>
    <row r="391" spans="1:10" ht="43.5" x14ac:dyDescent="0.35">
      <c r="A391" s="531" t="s">
        <v>482</v>
      </c>
      <c r="B391" s="536" t="s">
        <v>499</v>
      </c>
      <c r="C391" s="533" t="s">
        <v>7</v>
      </c>
      <c r="D391" s="534">
        <v>0</v>
      </c>
      <c r="E391" s="533" t="s">
        <v>7</v>
      </c>
      <c r="F391" s="535" t="s">
        <v>7</v>
      </c>
      <c r="J391" s="526" t="s">
        <v>7</v>
      </c>
    </row>
    <row r="392" spans="1:10" x14ac:dyDescent="0.35">
      <c r="A392" s="531" t="s">
        <v>500</v>
      </c>
      <c r="B392" s="532" t="s">
        <v>501</v>
      </c>
      <c r="C392" s="533"/>
      <c r="D392" s="534"/>
      <c r="E392" s="533" t="s">
        <v>7</v>
      </c>
      <c r="F392" s="535" t="s">
        <v>7</v>
      </c>
      <c r="J392" s="526" t="s">
        <v>7</v>
      </c>
    </row>
    <row r="393" spans="1:10" ht="58" x14ac:dyDescent="0.35">
      <c r="A393" s="531" t="s">
        <v>500</v>
      </c>
      <c r="B393" s="536" t="s">
        <v>502</v>
      </c>
      <c r="C393" s="533" t="s">
        <v>7</v>
      </c>
      <c r="D393" s="534">
        <v>0</v>
      </c>
      <c r="E393" s="533" t="s">
        <v>7</v>
      </c>
      <c r="F393" s="535" t="s">
        <v>7</v>
      </c>
      <c r="J393" s="526" t="s">
        <v>7</v>
      </c>
    </row>
    <row r="394" spans="1:10" ht="101.5" x14ac:dyDescent="0.35">
      <c r="A394" s="531" t="s">
        <v>500</v>
      </c>
      <c r="B394" s="536" t="s">
        <v>503</v>
      </c>
      <c r="C394" s="533" t="s">
        <v>7</v>
      </c>
      <c r="D394" s="534">
        <v>0</v>
      </c>
      <c r="E394" s="533" t="s">
        <v>7</v>
      </c>
      <c r="F394" s="535" t="s">
        <v>7</v>
      </c>
      <c r="J394" s="526" t="s">
        <v>7</v>
      </c>
    </row>
    <row r="395" spans="1:10" x14ac:dyDescent="0.35">
      <c r="A395" s="531" t="s">
        <v>500</v>
      </c>
      <c r="B395" s="532" t="s">
        <v>340</v>
      </c>
      <c r="C395" s="533"/>
      <c r="D395" s="534"/>
      <c r="E395" s="533" t="s">
        <v>7</v>
      </c>
      <c r="F395" s="535" t="s">
        <v>7</v>
      </c>
      <c r="J395" s="526" t="s">
        <v>7</v>
      </c>
    </row>
    <row r="396" spans="1:10" ht="72.5" x14ac:dyDescent="0.35">
      <c r="A396" s="531" t="s">
        <v>500</v>
      </c>
      <c r="B396" s="536" t="s">
        <v>504</v>
      </c>
      <c r="C396" s="533" t="s">
        <v>7</v>
      </c>
      <c r="D396" s="534">
        <v>0</v>
      </c>
      <c r="E396" s="533" t="s">
        <v>7</v>
      </c>
      <c r="F396" s="535" t="s">
        <v>7</v>
      </c>
      <c r="J396" s="526" t="s">
        <v>7</v>
      </c>
    </row>
    <row r="397" spans="1:10" x14ac:dyDescent="0.35">
      <c r="A397" s="531" t="s">
        <v>500</v>
      </c>
      <c r="B397" s="532" t="s">
        <v>505</v>
      </c>
      <c r="C397" s="533"/>
      <c r="D397" s="534"/>
      <c r="E397" s="533" t="s">
        <v>7</v>
      </c>
      <c r="F397" s="535" t="s">
        <v>7</v>
      </c>
      <c r="J397" s="526" t="s">
        <v>7</v>
      </c>
    </row>
    <row r="398" spans="1:10" ht="101.5" x14ac:dyDescent="0.35">
      <c r="A398" s="531" t="s">
        <v>500</v>
      </c>
      <c r="B398" s="536" t="s">
        <v>506</v>
      </c>
      <c r="C398" s="533" t="s">
        <v>7</v>
      </c>
      <c r="D398" s="534">
        <v>0</v>
      </c>
      <c r="E398" s="533" t="s">
        <v>7</v>
      </c>
      <c r="F398" s="535" t="s">
        <v>7</v>
      </c>
      <c r="J398" s="526" t="s">
        <v>7</v>
      </c>
    </row>
    <row r="399" spans="1:10" ht="58" x14ac:dyDescent="0.35">
      <c r="A399" s="531" t="s">
        <v>500</v>
      </c>
      <c r="B399" s="536" t="s">
        <v>507</v>
      </c>
      <c r="C399" s="533" t="s">
        <v>7</v>
      </c>
      <c r="D399" s="534">
        <v>0</v>
      </c>
      <c r="E399" s="533" t="s">
        <v>7</v>
      </c>
      <c r="F399" s="535" t="s">
        <v>7</v>
      </c>
      <c r="J399" s="526" t="s">
        <v>7</v>
      </c>
    </row>
    <row r="400" spans="1:10" ht="43.5" x14ac:dyDescent="0.35">
      <c r="A400" s="531" t="s">
        <v>500</v>
      </c>
      <c r="B400" s="536" t="s">
        <v>508</v>
      </c>
      <c r="C400" s="533" t="s">
        <v>7</v>
      </c>
      <c r="D400" s="534">
        <v>0</v>
      </c>
      <c r="E400" s="533" t="s">
        <v>7</v>
      </c>
      <c r="F400" s="535" t="s">
        <v>7</v>
      </c>
      <c r="J400" s="526" t="s">
        <v>7</v>
      </c>
    </row>
    <row r="401" spans="1:10" x14ac:dyDescent="0.35">
      <c r="A401" s="531" t="s">
        <v>500</v>
      </c>
      <c r="B401" s="532" t="s">
        <v>509</v>
      </c>
      <c r="C401" s="533"/>
      <c r="D401" s="534"/>
      <c r="E401" s="533" t="s">
        <v>7</v>
      </c>
      <c r="F401" s="535" t="s">
        <v>7</v>
      </c>
      <c r="J401" s="526" t="s">
        <v>7</v>
      </c>
    </row>
    <row r="402" spans="1:10" ht="203" x14ac:dyDescent="0.35">
      <c r="A402" s="531" t="s">
        <v>500</v>
      </c>
      <c r="B402" s="536" t="s">
        <v>510</v>
      </c>
      <c r="C402" s="533" t="s">
        <v>7</v>
      </c>
      <c r="D402" s="534">
        <v>0</v>
      </c>
      <c r="E402" s="533" t="s">
        <v>7</v>
      </c>
      <c r="F402" s="535" t="s">
        <v>7</v>
      </c>
      <c r="J402" s="526" t="s">
        <v>7</v>
      </c>
    </row>
    <row r="403" spans="1:10" x14ac:dyDescent="0.35">
      <c r="A403" s="531" t="s">
        <v>511</v>
      </c>
      <c r="B403" s="532" t="s">
        <v>512</v>
      </c>
      <c r="C403" s="533"/>
      <c r="D403" s="534"/>
      <c r="E403" s="533" t="s">
        <v>7</v>
      </c>
      <c r="F403" s="535" t="s">
        <v>7</v>
      </c>
      <c r="J403" s="526" t="s">
        <v>7</v>
      </c>
    </row>
    <row r="404" spans="1:10" ht="130.5" x14ac:dyDescent="0.35">
      <c r="A404" s="531" t="s">
        <v>511</v>
      </c>
      <c r="B404" s="536" t="s">
        <v>513</v>
      </c>
      <c r="C404" s="533" t="s">
        <v>7</v>
      </c>
      <c r="D404" s="534">
        <v>0</v>
      </c>
      <c r="E404" s="533" t="s">
        <v>7</v>
      </c>
      <c r="F404" s="535" t="s">
        <v>7</v>
      </c>
      <c r="J404" s="526" t="s">
        <v>7</v>
      </c>
    </row>
    <row r="405" spans="1:10" ht="145" x14ac:dyDescent="0.35">
      <c r="A405" s="531" t="s">
        <v>511</v>
      </c>
      <c r="B405" s="536" t="s">
        <v>514</v>
      </c>
      <c r="C405" s="533" t="s">
        <v>7</v>
      </c>
      <c r="D405" s="534">
        <v>0</v>
      </c>
      <c r="E405" s="533" t="s">
        <v>7</v>
      </c>
      <c r="F405" s="535" t="s">
        <v>7</v>
      </c>
      <c r="J405" s="526" t="s">
        <v>7</v>
      </c>
    </row>
    <row r="406" spans="1:10" ht="58" x14ac:dyDescent="0.35">
      <c r="A406" s="531" t="s">
        <v>511</v>
      </c>
      <c r="B406" s="536" t="s">
        <v>515</v>
      </c>
      <c r="C406" s="533" t="s">
        <v>7</v>
      </c>
      <c r="D406" s="534">
        <v>0</v>
      </c>
      <c r="E406" s="533" t="s">
        <v>7</v>
      </c>
      <c r="F406" s="535" t="s">
        <v>7</v>
      </c>
      <c r="J406" s="526" t="s">
        <v>7</v>
      </c>
    </row>
    <row r="407" spans="1:10" ht="145" x14ac:dyDescent="0.35">
      <c r="A407" s="531" t="s">
        <v>511</v>
      </c>
      <c r="B407" s="536" t="s">
        <v>516</v>
      </c>
      <c r="C407" s="533" t="s">
        <v>7</v>
      </c>
      <c r="D407" s="534">
        <v>0</v>
      </c>
      <c r="E407" s="533" t="s">
        <v>7</v>
      </c>
      <c r="F407" s="535" t="s">
        <v>7</v>
      </c>
      <c r="J407" s="526" t="s">
        <v>7</v>
      </c>
    </row>
    <row r="408" spans="1:10" ht="87" x14ac:dyDescent="0.35">
      <c r="A408" s="531" t="s">
        <v>511</v>
      </c>
      <c r="B408" s="536" t="s">
        <v>517</v>
      </c>
      <c r="C408" s="533" t="s">
        <v>7</v>
      </c>
      <c r="D408" s="534">
        <v>0</v>
      </c>
      <c r="E408" s="533" t="s">
        <v>7</v>
      </c>
      <c r="F408" s="535" t="s">
        <v>7</v>
      </c>
      <c r="J408" s="526" t="s">
        <v>7</v>
      </c>
    </row>
    <row r="409" spans="1:10" ht="72.5" x14ac:dyDescent="0.35">
      <c r="A409" s="531" t="s">
        <v>518</v>
      </c>
      <c r="B409" s="536" t="s">
        <v>519</v>
      </c>
      <c r="C409" s="533" t="s">
        <v>7</v>
      </c>
      <c r="D409" s="534">
        <v>0</v>
      </c>
      <c r="E409" s="533" t="s">
        <v>7</v>
      </c>
      <c r="F409" s="535" t="s">
        <v>7</v>
      </c>
      <c r="J409" s="526" t="s">
        <v>7</v>
      </c>
    </row>
    <row r="410" spans="1:10" x14ac:dyDescent="0.35">
      <c r="A410" s="531" t="s">
        <v>518</v>
      </c>
      <c r="B410" s="532" t="s">
        <v>520</v>
      </c>
      <c r="C410" s="533"/>
      <c r="D410" s="534"/>
      <c r="E410" s="533" t="s">
        <v>7</v>
      </c>
      <c r="F410" s="535" t="s">
        <v>7</v>
      </c>
      <c r="J410" s="526" t="s">
        <v>7</v>
      </c>
    </row>
    <row r="411" spans="1:10" ht="72.5" x14ac:dyDescent="0.35">
      <c r="A411" s="531" t="s">
        <v>518</v>
      </c>
      <c r="B411" s="536" t="s">
        <v>521</v>
      </c>
      <c r="C411" s="533" t="s">
        <v>7</v>
      </c>
      <c r="D411" s="534">
        <v>0</v>
      </c>
      <c r="E411" s="533" t="s">
        <v>7</v>
      </c>
      <c r="F411" s="535" t="s">
        <v>7</v>
      </c>
      <c r="J411" s="526" t="s">
        <v>7</v>
      </c>
    </row>
    <row r="412" spans="1:10" x14ac:dyDescent="0.35">
      <c r="A412" s="531" t="s">
        <v>518</v>
      </c>
      <c r="B412" s="532" t="s">
        <v>522</v>
      </c>
      <c r="C412" s="533"/>
      <c r="D412" s="534"/>
      <c r="E412" s="533" t="s">
        <v>7</v>
      </c>
      <c r="F412" s="535" t="s">
        <v>7</v>
      </c>
      <c r="J412" s="526" t="s">
        <v>7</v>
      </c>
    </row>
    <row r="413" spans="1:10" ht="29" x14ac:dyDescent="0.35">
      <c r="A413" s="531" t="s">
        <v>518</v>
      </c>
      <c r="B413" s="536" t="s">
        <v>523</v>
      </c>
      <c r="C413" s="533" t="s">
        <v>7</v>
      </c>
      <c r="D413" s="534">
        <v>0</v>
      </c>
      <c r="E413" s="533" t="s">
        <v>7</v>
      </c>
      <c r="F413" s="535" t="s">
        <v>7</v>
      </c>
      <c r="J413" s="526" t="s">
        <v>7</v>
      </c>
    </row>
    <row r="414" spans="1:10" ht="58" x14ac:dyDescent="0.35">
      <c r="A414" s="531" t="s">
        <v>518</v>
      </c>
      <c r="B414" s="536" t="s">
        <v>524</v>
      </c>
      <c r="C414" s="533" t="s">
        <v>7</v>
      </c>
      <c r="D414" s="534">
        <v>0</v>
      </c>
      <c r="E414" s="533" t="s">
        <v>7</v>
      </c>
      <c r="F414" s="535" t="s">
        <v>7</v>
      </c>
      <c r="J414" s="526" t="s">
        <v>7</v>
      </c>
    </row>
    <row r="415" spans="1:10" x14ac:dyDescent="0.35">
      <c r="A415" s="531" t="s">
        <v>518</v>
      </c>
      <c r="B415" s="532" t="s">
        <v>525</v>
      </c>
      <c r="C415" s="533"/>
      <c r="D415" s="534"/>
      <c r="E415" s="533" t="s">
        <v>7</v>
      </c>
      <c r="F415" s="535" t="s">
        <v>7</v>
      </c>
      <c r="J415" s="526" t="s">
        <v>7</v>
      </c>
    </row>
    <row r="416" spans="1:10" ht="58" x14ac:dyDescent="0.35">
      <c r="A416" s="531" t="s">
        <v>518</v>
      </c>
      <c r="B416" s="536" t="s">
        <v>526</v>
      </c>
      <c r="C416" s="533" t="s">
        <v>7</v>
      </c>
      <c r="D416" s="534">
        <v>0</v>
      </c>
      <c r="E416" s="533" t="s">
        <v>7</v>
      </c>
      <c r="F416" s="535" t="s">
        <v>7</v>
      </c>
      <c r="J416" s="526" t="s">
        <v>7</v>
      </c>
    </row>
    <row r="417" spans="1:10" ht="58" x14ac:dyDescent="0.35">
      <c r="A417" s="531" t="s">
        <v>518</v>
      </c>
      <c r="B417" s="536" t="s">
        <v>527</v>
      </c>
      <c r="C417" s="533" t="s">
        <v>7</v>
      </c>
      <c r="D417" s="534">
        <v>0</v>
      </c>
      <c r="E417" s="533" t="s">
        <v>7</v>
      </c>
      <c r="F417" s="535" t="s">
        <v>7</v>
      </c>
      <c r="J417" s="526" t="s">
        <v>7</v>
      </c>
    </row>
    <row r="418" spans="1:10" ht="43.5" x14ac:dyDescent="0.35">
      <c r="A418" s="531" t="s">
        <v>518</v>
      </c>
      <c r="B418" s="536" t="s">
        <v>528</v>
      </c>
      <c r="C418" s="533" t="s">
        <v>7</v>
      </c>
      <c r="D418" s="534">
        <v>0</v>
      </c>
      <c r="E418" s="533" t="s">
        <v>7</v>
      </c>
      <c r="F418" s="535" t="s">
        <v>7</v>
      </c>
      <c r="J418" s="526" t="s">
        <v>7</v>
      </c>
    </row>
    <row r="419" spans="1:10" ht="72.5" x14ac:dyDescent="0.35">
      <c r="A419" s="531" t="s">
        <v>518</v>
      </c>
      <c r="B419" s="536" t="s">
        <v>529</v>
      </c>
      <c r="C419" s="533" t="s">
        <v>7</v>
      </c>
      <c r="D419" s="534">
        <v>0</v>
      </c>
      <c r="E419" s="533" t="s">
        <v>7</v>
      </c>
      <c r="F419" s="535" t="s">
        <v>7</v>
      </c>
      <c r="J419" s="526" t="s">
        <v>7</v>
      </c>
    </row>
    <row r="420" spans="1:10" ht="72.5" x14ac:dyDescent="0.35">
      <c r="A420" s="531" t="s">
        <v>518</v>
      </c>
      <c r="B420" s="536" t="s">
        <v>530</v>
      </c>
      <c r="C420" s="533" t="s">
        <v>7</v>
      </c>
      <c r="D420" s="534">
        <v>0</v>
      </c>
      <c r="E420" s="533" t="s">
        <v>7</v>
      </c>
      <c r="F420" s="535" t="s">
        <v>7</v>
      </c>
      <c r="J420" s="526" t="s">
        <v>7</v>
      </c>
    </row>
    <row r="421" spans="1:10" ht="58" x14ac:dyDescent="0.35">
      <c r="A421" s="531" t="s">
        <v>531</v>
      </c>
      <c r="B421" s="536" t="s">
        <v>532</v>
      </c>
      <c r="C421" s="533" t="s">
        <v>7</v>
      </c>
      <c r="D421" s="534">
        <v>0</v>
      </c>
      <c r="E421" s="533" t="s">
        <v>7</v>
      </c>
      <c r="F421" s="535" t="s">
        <v>7</v>
      </c>
      <c r="J421" s="526" t="s">
        <v>7</v>
      </c>
    </row>
    <row r="422" spans="1:10" ht="101.5" x14ac:dyDescent="0.35">
      <c r="A422" s="531" t="s">
        <v>531</v>
      </c>
      <c r="B422" s="536" t="s">
        <v>533</v>
      </c>
      <c r="C422" s="533" t="s">
        <v>7</v>
      </c>
      <c r="D422" s="534">
        <v>0</v>
      </c>
      <c r="E422" s="533" t="s">
        <v>7</v>
      </c>
      <c r="F422" s="535" t="s">
        <v>7</v>
      </c>
      <c r="J422" s="526" t="s">
        <v>7</v>
      </c>
    </row>
    <row r="423" spans="1:10" x14ac:dyDescent="0.35">
      <c r="A423" s="531" t="s">
        <v>531</v>
      </c>
      <c r="B423" s="532" t="s">
        <v>534</v>
      </c>
      <c r="C423" s="533"/>
      <c r="D423" s="534"/>
      <c r="E423" s="533" t="s">
        <v>7</v>
      </c>
      <c r="F423" s="535" t="s">
        <v>7</v>
      </c>
      <c r="J423" s="526" t="s">
        <v>7</v>
      </c>
    </row>
    <row r="424" spans="1:10" ht="72.5" x14ac:dyDescent="0.35">
      <c r="A424" s="531" t="s">
        <v>531</v>
      </c>
      <c r="B424" s="536" t="s">
        <v>535</v>
      </c>
      <c r="C424" s="533" t="s">
        <v>7</v>
      </c>
      <c r="D424" s="534">
        <v>0</v>
      </c>
      <c r="E424" s="533" t="s">
        <v>7</v>
      </c>
      <c r="F424" s="535" t="s">
        <v>7</v>
      </c>
      <c r="J424" s="526" t="s">
        <v>7</v>
      </c>
    </row>
    <row r="425" spans="1:10" x14ac:dyDescent="0.35">
      <c r="A425" s="531" t="s">
        <v>531</v>
      </c>
      <c r="B425" s="532" t="s">
        <v>536</v>
      </c>
      <c r="C425" s="533"/>
      <c r="D425" s="534"/>
      <c r="E425" s="533" t="s">
        <v>7</v>
      </c>
      <c r="F425" s="535" t="s">
        <v>7</v>
      </c>
      <c r="J425" s="526" t="s">
        <v>7</v>
      </c>
    </row>
    <row r="426" spans="1:10" ht="174" x14ac:dyDescent="0.35">
      <c r="A426" s="531" t="s">
        <v>531</v>
      </c>
      <c r="B426" s="536" t="s">
        <v>537</v>
      </c>
      <c r="C426" s="533" t="s">
        <v>7</v>
      </c>
      <c r="D426" s="534">
        <v>0</v>
      </c>
      <c r="E426" s="533" t="s">
        <v>7</v>
      </c>
      <c r="F426" s="535" t="s">
        <v>7</v>
      </c>
      <c r="J426" s="526" t="s">
        <v>7</v>
      </c>
    </row>
    <row r="427" spans="1:10" ht="72.5" x14ac:dyDescent="0.35">
      <c r="A427" s="531" t="s">
        <v>531</v>
      </c>
      <c r="B427" s="536" t="s">
        <v>538</v>
      </c>
      <c r="C427" s="533" t="s">
        <v>7</v>
      </c>
      <c r="D427" s="534">
        <v>0</v>
      </c>
      <c r="E427" s="533" t="s">
        <v>7</v>
      </c>
      <c r="F427" s="535" t="s">
        <v>7</v>
      </c>
      <c r="J427" s="526" t="s">
        <v>7</v>
      </c>
    </row>
    <row r="428" spans="1:10" x14ac:dyDescent="0.35">
      <c r="A428" s="531" t="s">
        <v>531</v>
      </c>
      <c r="B428" s="532" t="s">
        <v>539</v>
      </c>
      <c r="C428" s="533"/>
      <c r="D428" s="534"/>
      <c r="E428" s="533" t="s">
        <v>7</v>
      </c>
      <c r="F428" s="535" t="s">
        <v>7</v>
      </c>
      <c r="J428" s="526" t="s">
        <v>7</v>
      </c>
    </row>
    <row r="429" spans="1:10" ht="58" x14ac:dyDescent="0.35">
      <c r="A429" s="531" t="s">
        <v>531</v>
      </c>
      <c r="B429" s="536" t="s">
        <v>540</v>
      </c>
      <c r="C429" s="533" t="s">
        <v>7</v>
      </c>
      <c r="D429" s="534">
        <v>0</v>
      </c>
      <c r="E429" s="533" t="s">
        <v>7</v>
      </c>
      <c r="F429" s="535" t="s">
        <v>7</v>
      </c>
      <c r="J429" s="526" t="s">
        <v>7</v>
      </c>
    </row>
    <row r="430" spans="1:10" x14ac:dyDescent="0.35">
      <c r="A430" s="531" t="s">
        <v>531</v>
      </c>
      <c r="B430" s="536" t="s">
        <v>138</v>
      </c>
      <c r="C430" s="533" t="s">
        <v>7</v>
      </c>
      <c r="D430" s="534">
        <v>0</v>
      </c>
      <c r="E430" s="533" t="s">
        <v>7</v>
      </c>
      <c r="F430" s="535" t="s">
        <v>7</v>
      </c>
      <c r="J430" s="526" t="s">
        <v>7</v>
      </c>
    </row>
    <row r="431" spans="1:10" x14ac:dyDescent="0.35">
      <c r="A431" s="531" t="s">
        <v>541</v>
      </c>
      <c r="B431" s="532" t="s">
        <v>542</v>
      </c>
      <c r="C431" s="533"/>
      <c r="D431" s="534"/>
      <c r="E431" s="533" t="s">
        <v>7</v>
      </c>
      <c r="F431" s="535" t="s">
        <v>7</v>
      </c>
      <c r="J431" s="526" t="s">
        <v>7</v>
      </c>
    </row>
    <row r="432" spans="1:10" ht="43.5" x14ac:dyDescent="0.35">
      <c r="A432" s="531" t="s">
        <v>541</v>
      </c>
      <c r="B432" s="532" t="s">
        <v>543</v>
      </c>
      <c r="C432" s="533"/>
      <c r="D432" s="534"/>
      <c r="E432" s="533" t="s">
        <v>7</v>
      </c>
      <c r="F432" s="535" t="s">
        <v>7</v>
      </c>
      <c r="J432" s="526" t="s">
        <v>7</v>
      </c>
    </row>
    <row r="433" spans="1:10" x14ac:dyDescent="0.35">
      <c r="A433" s="531" t="s">
        <v>544</v>
      </c>
      <c r="B433" s="536" t="s">
        <v>545</v>
      </c>
      <c r="C433" s="533" t="s">
        <v>48</v>
      </c>
      <c r="D433" s="538">
        <v>2</v>
      </c>
      <c r="E433" s="533" t="s">
        <v>7</v>
      </c>
      <c r="F433" s="535" t="s">
        <v>7</v>
      </c>
      <c r="J433" s="526" t="s">
        <v>7</v>
      </c>
    </row>
    <row r="434" spans="1:10" ht="43.5" x14ac:dyDescent="0.35">
      <c r="A434" s="531" t="s">
        <v>541</v>
      </c>
      <c r="B434" s="532" t="s">
        <v>546</v>
      </c>
      <c r="C434" s="533"/>
      <c r="D434" s="534"/>
      <c r="E434" s="533" t="s">
        <v>7</v>
      </c>
      <c r="F434" s="535" t="s">
        <v>7</v>
      </c>
      <c r="J434" s="526" t="s">
        <v>7</v>
      </c>
    </row>
    <row r="435" spans="1:10" x14ac:dyDescent="0.35">
      <c r="A435" s="531" t="s">
        <v>547</v>
      </c>
      <c r="B435" s="536" t="s">
        <v>545</v>
      </c>
      <c r="C435" s="533" t="s">
        <v>48</v>
      </c>
      <c r="D435" s="538">
        <v>2</v>
      </c>
      <c r="E435" s="533" t="s">
        <v>7</v>
      </c>
      <c r="F435" s="535" t="s">
        <v>7</v>
      </c>
      <c r="J435" s="526" t="s">
        <v>7</v>
      </c>
    </row>
    <row r="436" spans="1:10" ht="43.5" x14ac:dyDescent="0.35">
      <c r="A436" s="531" t="s">
        <v>541</v>
      </c>
      <c r="B436" s="532" t="s">
        <v>548</v>
      </c>
      <c r="C436" s="533"/>
      <c r="D436" s="534"/>
      <c r="E436" s="533" t="s">
        <v>7</v>
      </c>
      <c r="F436" s="535" t="s">
        <v>7</v>
      </c>
      <c r="J436" s="526" t="s">
        <v>7</v>
      </c>
    </row>
    <row r="437" spans="1:10" x14ac:dyDescent="0.35">
      <c r="A437" s="531" t="s">
        <v>549</v>
      </c>
      <c r="B437" s="536" t="s">
        <v>550</v>
      </c>
      <c r="C437" s="533" t="s">
        <v>48</v>
      </c>
      <c r="D437" s="538">
        <v>4</v>
      </c>
      <c r="E437" s="533" t="s">
        <v>7</v>
      </c>
      <c r="F437" s="535" t="s">
        <v>7</v>
      </c>
      <c r="J437" s="526" t="s">
        <v>7</v>
      </c>
    </row>
    <row r="438" spans="1:10" x14ac:dyDescent="0.35">
      <c r="A438" s="531" t="s">
        <v>541</v>
      </c>
      <c r="B438" s="532" t="s">
        <v>551</v>
      </c>
      <c r="C438" s="533"/>
      <c r="D438" s="534"/>
      <c r="E438" s="533" t="s">
        <v>7</v>
      </c>
      <c r="F438" s="535" t="s">
        <v>7</v>
      </c>
      <c r="J438" s="526" t="s">
        <v>7</v>
      </c>
    </row>
    <row r="439" spans="1:10" x14ac:dyDescent="0.35">
      <c r="A439" s="531" t="s">
        <v>541</v>
      </c>
      <c r="B439" s="532" t="s">
        <v>552</v>
      </c>
      <c r="C439" s="533"/>
      <c r="D439" s="534"/>
      <c r="E439" s="533" t="s">
        <v>7</v>
      </c>
      <c r="F439" s="535" t="s">
        <v>7</v>
      </c>
      <c r="J439" s="526" t="s">
        <v>7</v>
      </c>
    </row>
    <row r="440" spans="1:10" x14ac:dyDescent="0.35">
      <c r="A440" s="531" t="s">
        <v>553</v>
      </c>
      <c r="B440" s="536" t="s">
        <v>554</v>
      </c>
      <c r="C440" s="533" t="s">
        <v>48</v>
      </c>
      <c r="D440" s="538">
        <v>2</v>
      </c>
      <c r="E440" s="533" t="s">
        <v>7</v>
      </c>
      <c r="F440" s="535" t="s">
        <v>7</v>
      </c>
      <c r="J440" s="526" t="s">
        <v>7</v>
      </c>
    </row>
    <row r="441" spans="1:10" x14ac:dyDescent="0.35">
      <c r="A441" s="531" t="s">
        <v>555</v>
      </c>
      <c r="B441" s="532" t="s">
        <v>556</v>
      </c>
      <c r="C441" s="533"/>
      <c r="D441" s="534"/>
      <c r="E441" s="533" t="s">
        <v>7</v>
      </c>
      <c r="F441" s="535" t="s">
        <v>7</v>
      </c>
      <c r="J441" s="526" t="s">
        <v>7</v>
      </c>
    </row>
    <row r="442" spans="1:10" x14ac:dyDescent="0.35">
      <c r="A442" s="531" t="s">
        <v>555</v>
      </c>
      <c r="B442" s="532" t="s">
        <v>557</v>
      </c>
      <c r="C442" s="533"/>
      <c r="D442" s="534"/>
      <c r="E442" s="533" t="s">
        <v>7</v>
      </c>
      <c r="F442" s="535" t="s">
        <v>7</v>
      </c>
      <c r="J442" s="526" t="s">
        <v>7</v>
      </c>
    </row>
    <row r="443" spans="1:10" ht="29" x14ac:dyDescent="0.35">
      <c r="A443" s="531" t="s">
        <v>555</v>
      </c>
      <c r="B443" s="536" t="s">
        <v>137</v>
      </c>
      <c r="C443" s="533" t="s">
        <v>7</v>
      </c>
      <c r="D443" s="534">
        <v>0</v>
      </c>
      <c r="E443" s="533" t="s">
        <v>7</v>
      </c>
      <c r="F443" s="535" t="s">
        <v>7</v>
      </c>
      <c r="J443" s="526" t="s">
        <v>7</v>
      </c>
    </row>
    <row r="444" spans="1:10" x14ac:dyDescent="0.35">
      <c r="A444" s="531" t="s">
        <v>555</v>
      </c>
      <c r="B444" s="536" t="s">
        <v>138</v>
      </c>
      <c r="C444" s="533" t="s">
        <v>7</v>
      </c>
      <c r="D444" s="534">
        <v>0</v>
      </c>
      <c r="E444" s="533" t="s">
        <v>7</v>
      </c>
      <c r="F444" s="535" t="s">
        <v>7</v>
      </c>
      <c r="J444" s="526" t="s">
        <v>7</v>
      </c>
    </row>
    <row r="445" spans="1:10" x14ac:dyDescent="0.35">
      <c r="A445" s="531" t="s">
        <v>555</v>
      </c>
      <c r="B445" s="532" t="s">
        <v>558</v>
      </c>
      <c r="C445" s="533"/>
      <c r="D445" s="534"/>
      <c r="E445" s="533" t="s">
        <v>7</v>
      </c>
      <c r="F445" s="535" t="s">
        <v>7</v>
      </c>
      <c r="J445" s="526" t="s">
        <v>7</v>
      </c>
    </row>
    <row r="446" spans="1:10" x14ac:dyDescent="0.35">
      <c r="A446" s="531" t="s">
        <v>555</v>
      </c>
      <c r="B446" s="532" t="s">
        <v>559</v>
      </c>
      <c r="C446" s="533"/>
      <c r="D446" s="534"/>
      <c r="E446" s="533" t="s">
        <v>7</v>
      </c>
      <c r="F446" s="535" t="s">
        <v>7</v>
      </c>
      <c r="J446" s="526" t="s">
        <v>7</v>
      </c>
    </row>
    <row r="447" spans="1:10" x14ac:dyDescent="0.35">
      <c r="A447" s="531" t="s">
        <v>560</v>
      </c>
      <c r="B447" s="536" t="s">
        <v>561</v>
      </c>
      <c r="C447" s="533" t="s">
        <v>1076</v>
      </c>
      <c r="D447" s="538">
        <v>17</v>
      </c>
      <c r="E447" s="533" t="s">
        <v>7</v>
      </c>
      <c r="F447" s="535" t="s">
        <v>7</v>
      </c>
      <c r="J447" s="526" t="s">
        <v>7</v>
      </c>
    </row>
    <row r="448" spans="1:10" x14ac:dyDescent="0.35">
      <c r="A448" s="531" t="s">
        <v>562</v>
      </c>
      <c r="B448" s="536" t="s">
        <v>563</v>
      </c>
      <c r="C448" s="533" t="s">
        <v>1076</v>
      </c>
      <c r="D448" s="538">
        <v>20</v>
      </c>
      <c r="E448" s="533" t="s">
        <v>7</v>
      </c>
      <c r="F448" s="535" t="s">
        <v>7</v>
      </c>
      <c r="J448" s="526" t="s">
        <v>7</v>
      </c>
    </row>
    <row r="449" spans="1:10" x14ac:dyDescent="0.35">
      <c r="A449" s="531" t="s">
        <v>555</v>
      </c>
      <c r="B449" s="532" t="s">
        <v>564</v>
      </c>
      <c r="C449" s="533"/>
      <c r="D449" s="534"/>
      <c r="E449" s="533" t="s">
        <v>7</v>
      </c>
      <c r="F449" s="535" t="s">
        <v>7</v>
      </c>
      <c r="J449" s="526" t="s">
        <v>7</v>
      </c>
    </row>
    <row r="450" spans="1:10" x14ac:dyDescent="0.35">
      <c r="A450" s="531" t="s">
        <v>555</v>
      </c>
      <c r="B450" s="532" t="s">
        <v>565</v>
      </c>
      <c r="C450" s="533"/>
      <c r="D450" s="534"/>
      <c r="E450" s="533" t="s">
        <v>7</v>
      </c>
      <c r="F450" s="535" t="s">
        <v>7</v>
      </c>
      <c r="J450" s="526" t="s">
        <v>7</v>
      </c>
    </row>
    <row r="451" spans="1:10" x14ac:dyDescent="0.35">
      <c r="A451" s="531" t="s">
        <v>566</v>
      </c>
      <c r="B451" s="536" t="s">
        <v>567</v>
      </c>
      <c r="C451" s="533" t="s">
        <v>1076</v>
      </c>
      <c r="D451" s="538">
        <v>12</v>
      </c>
      <c r="E451" s="533" t="s">
        <v>7</v>
      </c>
      <c r="F451" s="535" t="s">
        <v>7</v>
      </c>
      <c r="J451" s="526" t="s">
        <v>7</v>
      </c>
    </row>
    <row r="452" spans="1:10" x14ac:dyDescent="0.35">
      <c r="A452" s="531" t="s">
        <v>568</v>
      </c>
      <c r="B452" s="536" t="s">
        <v>569</v>
      </c>
      <c r="C452" s="533" t="s">
        <v>1076</v>
      </c>
      <c r="D452" s="538">
        <v>1</v>
      </c>
      <c r="E452" s="533" t="s">
        <v>7</v>
      </c>
      <c r="F452" s="535" t="s">
        <v>7</v>
      </c>
      <c r="J452" s="526" t="s">
        <v>7</v>
      </c>
    </row>
    <row r="453" spans="1:10" x14ac:dyDescent="0.35">
      <c r="A453" s="531" t="s">
        <v>555</v>
      </c>
      <c r="B453" s="532" t="s">
        <v>570</v>
      </c>
      <c r="C453" s="533"/>
      <c r="D453" s="534"/>
      <c r="E453" s="533" t="s">
        <v>7</v>
      </c>
      <c r="F453" s="535" t="s">
        <v>7</v>
      </c>
      <c r="J453" s="526" t="s">
        <v>7</v>
      </c>
    </row>
    <row r="454" spans="1:10" ht="29" x14ac:dyDescent="0.35">
      <c r="A454" s="531" t="s">
        <v>555</v>
      </c>
      <c r="B454" s="532" t="s">
        <v>571</v>
      </c>
      <c r="C454" s="533"/>
      <c r="D454" s="534"/>
      <c r="E454" s="533" t="s">
        <v>7</v>
      </c>
      <c r="F454" s="535" t="s">
        <v>7</v>
      </c>
      <c r="J454" s="526" t="s">
        <v>7</v>
      </c>
    </row>
    <row r="455" spans="1:10" x14ac:dyDescent="0.35">
      <c r="A455" s="531" t="s">
        <v>572</v>
      </c>
      <c r="B455" s="536" t="s">
        <v>567</v>
      </c>
      <c r="C455" s="533" t="s">
        <v>1076</v>
      </c>
      <c r="D455" s="538">
        <v>12</v>
      </c>
      <c r="E455" s="533" t="s">
        <v>7</v>
      </c>
      <c r="F455" s="535" t="s">
        <v>7</v>
      </c>
      <c r="J455" s="526" t="s">
        <v>7</v>
      </c>
    </row>
    <row r="456" spans="1:10" ht="29" x14ac:dyDescent="0.35">
      <c r="A456" s="531" t="s">
        <v>573</v>
      </c>
      <c r="B456" s="536" t="s">
        <v>574</v>
      </c>
      <c r="C456" s="533" t="s">
        <v>95</v>
      </c>
      <c r="D456" s="538">
        <v>1</v>
      </c>
      <c r="E456" s="533" t="s">
        <v>7</v>
      </c>
      <c r="F456" s="535" t="s">
        <v>7</v>
      </c>
      <c r="J456" s="526" t="s">
        <v>7</v>
      </c>
    </row>
    <row r="457" spans="1:10" x14ac:dyDescent="0.35">
      <c r="A457" s="531" t="s">
        <v>555</v>
      </c>
      <c r="B457" s="532" t="s">
        <v>575</v>
      </c>
      <c r="C457" s="533"/>
      <c r="D457" s="534"/>
      <c r="E457" s="533" t="s">
        <v>7</v>
      </c>
      <c r="F457" s="535" t="s">
        <v>7</v>
      </c>
      <c r="J457" s="526" t="s">
        <v>7</v>
      </c>
    </row>
    <row r="458" spans="1:10" x14ac:dyDescent="0.35">
      <c r="A458" s="531" t="s">
        <v>576</v>
      </c>
      <c r="B458" s="536" t="s">
        <v>577</v>
      </c>
      <c r="C458" s="533" t="s">
        <v>1076</v>
      </c>
      <c r="D458" s="538">
        <v>6</v>
      </c>
      <c r="E458" s="533" t="s">
        <v>7</v>
      </c>
      <c r="F458" s="535" t="s">
        <v>7</v>
      </c>
      <c r="J458" s="526" t="s">
        <v>7</v>
      </c>
    </row>
    <row r="459" spans="1:10" x14ac:dyDescent="0.35">
      <c r="A459" s="531" t="s">
        <v>578</v>
      </c>
      <c r="B459" s="532" t="s">
        <v>579</v>
      </c>
      <c r="C459" s="533"/>
      <c r="D459" s="534"/>
      <c r="E459" s="533" t="s">
        <v>7</v>
      </c>
      <c r="F459" s="535" t="s">
        <v>7</v>
      </c>
      <c r="J459" s="526" t="s">
        <v>7</v>
      </c>
    </row>
    <row r="460" spans="1:10" x14ac:dyDescent="0.35">
      <c r="A460" s="531" t="s">
        <v>578</v>
      </c>
      <c r="B460" s="532" t="s">
        <v>580</v>
      </c>
      <c r="C460" s="533"/>
      <c r="D460" s="534"/>
      <c r="E460" s="533" t="s">
        <v>7</v>
      </c>
      <c r="F460" s="535" t="s">
        <v>7</v>
      </c>
      <c r="J460" s="526" t="s">
        <v>7</v>
      </c>
    </row>
    <row r="461" spans="1:10" ht="29" x14ac:dyDescent="0.35">
      <c r="A461" s="531" t="s">
        <v>578</v>
      </c>
      <c r="B461" s="536" t="s">
        <v>137</v>
      </c>
      <c r="C461" s="533" t="s">
        <v>7</v>
      </c>
      <c r="D461" s="534">
        <v>0</v>
      </c>
      <c r="E461" s="533" t="s">
        <v>7</v>
      </c>
      <c r="F461" s="535" t="s">
        <v>7</v>
      </c>
      <c r="J461" s="526" t="s">
        <v>7</v>
      </c>
    </row>
    <row r="462" spans="1:10" x14ac:dyDescent="0.35">
      <c r="A462" s="531" t="s">
        <v>578</v>
      </c>
      <c r="B462" s="536" t="s">
        <v>138</v>
      </c>
      <c r="C462" s="533" t="s">
        <v>7</v>
      </c>
      <c r="D462" s="534">
        <v>0</v>
      </c>
      <c r="E462" s="533" t="s">
        <v>7</v>
      </c>
      <c r="F462" s="535" t="s">
        <v>7</v>
      </c>
      <c r="J462" s="526" t="s">
        <v>7</v>
      </c>
    </row>
    <row r="463" spans="1:10" x14ac:dyDescent="0.35">
      <c r="A463" s="531" t="s">
        <v>578</v>
      </c>
      <c r="B463" s="532" t="s">
        <v>139</v>
      </c>
      <c r="C463" s="533"/>
      <c r="D463" s="534"/>
      <c r="E463" s="533" t="s">
        <v>7</v>
      </c>
      <c r="F463" s="535" t="s">
        <v>7</v>
      </c>
      <c r="J463" s="526" t="s">
        <v>7</v>
      </c>
    </row>
    <row r="464" spans="1:10" x14ac:dyDescent="0.35">
      <c r="A464" s="531" t="s">
        <v>578</v>
      </c>
      <c r="B464" s="532" t="s">
        <v>366</v>
      </c>
      <c r="C464" s="533"/>
      <c r="D464" s="534"/>
      <c r="E464" s="533" t="s">
        <v>7</v>
      </c>
      <c r="F464" s="535" t="s">
        <v>7</v>
      </c>
      <c r="J464" s="526" t="s">
        <v>7</v>
      </c>
    </row>
    <row r="465" spans="1:10" ht="87" x14ac:dyDescent="0.35">
      <c r="A465" s="531" t="s">
        <v>578</v>
      </c>
      <c r="B465" s="536" t="s">
        <v>581</v>
      </c>
      <c r="C465" s="533" t="s">
        <v>7</v>
      </c>
      <c r="D465" s="534">
        <v>0</v>
      </c>
      <c r="E465" s="533" t="s">
        <v>7</v>
      </c>
      <c r="F465" s="535" t="s">
        <v>7</v>
      </c>
      <c r="J465" s="526" t="s">
        <v>7</v>
      </c>
    </row>
    <row r="466" spans="1:10" x14ac:dyDescent="0.35">
      <c r="A466" s="531" t="s">
        <v>578</v>
      </c>
      <c r="B466" s="536" t="s">
        <v>138</v>
      </c>
      <c r="C466" s="533" t="s">
        <v>7</v>
      </c>
      <c r="D466" s="534">
        <v>0</v>
      </c>
      <c r="E466" s="533" t="s">
        <v>7</v>
      </c>
      <c r="F466" s="535" t="s">
        <v>7</v>
      </c>
      <c r="J466" s="526" t="s">
        <v>7</v>
      </c>
    </row>
    <row r="467" spans="1:10" x14ac:dyDescent="0.35">
      <c r="A467" s="531" t="s">
        <v>578</v>
      </c>
      <c r="B467" s="532" t="s">
        <v>582</v>
      </c>
      <c r="C467" s="533"/>
      <c r="D467" s="534"/>
      <c r="E467" s="533" t="s">
        <v>7</v>
      </c>
      <c r="F467" s="535" t="s">
        <v>7</v>
      </c>
      <c r="J467" s="526" t="s">
        <v>7</v>
      </c>
    </row>
    <row r="468" spans="1:10" ht="72.5" x14ac:dyDescent="0.35">
      <c r="A468" s="531" t="s">
        <v>578</v>
      </c>
      <c r="B468" s="532" t="s">
        <v>583</v>
      </c>
      <c r="C468" s="533"/>
      <c r="D468" s="534"/>
      <c r="E468" s="533" t="s">
        <v>7</v>
      </c>
      <c r="F468" s="535" t="s">
        <v>7</v>
      </c>
      <c r="J468" s="526" t="s">
        <v>7</v>
      </c>
    </row>
    <row r="469" spans="1:10" x14ac:dyDescent="0.35">
      <c r="A469" s="531" t="s">
        <v>584</v>
      </c>
      <c r="B469" s="536" t="s">
        <v>567</v>
      </c>
      <c r="C469" s="533" t="s">
        <v>1076</v>
      </c>
      <c r="D469" s="538">
        <v>207</v>
      </c>
      <c r="E469" s="533" t="s">
        <v>7</v>
      </c>
      <c r="F469" s="535" t="s">
        <v>7</v>
      </c>
      <c r="J469" s="526" t="s">
        <v>7</v>
      </c>
    </row>
    <row r="470" spans="1:10" ht="72.5" x14ac:dyDescent="0.35">
      <c r="A470" s="531" t="s">
        <v>578</v>
      </c>
      <c r="B470" s="532" t="s">
        <v>585</v>
      </c>
      <c r="C470" s="533"/>
      <c r="D470" s="534"/>
      <c r="E470" s="533" t="s">
        <v>7</v>
      </c>
      <c r="F470" s="535" t="s">
        <v>7</v>
      </c>
      <c r="J470" s="526" t="s">
        <v>7</v>
      </c>
    </row>
    <row r="471" spans="1:10" x14ac:dyDescent="0.35">
      <c r="A471" s="531" t="s">
        <v>586</v>
      </c>
      <c r="B471" s="536" t="s">
        <v>567</v>
      </c>
      <c r="C471" s="533" t="s">
        <v>1076</v>
      </c>
      <c r="D471" s="538">
        <v>2</v>
      </c>
      <c r="E471" s="533" t="s">
        <v>7</v>
      </c>
      <c r="F471" s="535" t="s">
        <v>7</v>
      </c>
      <c r="J471" s="526" t="s">
        <v>7</v>
      </c>
    </row>
    <row r="472" spans="1:10" x14ac:dyDescent="0.35">
      <c r="A472" s="531" t="s">
        <v>578</v>
      </c>
      <c r="B472" s="532" t="s">
        <v>587</v>
      </c>
      <c r="C472" s="533"/>
      <c r="D472" s="534"/>
      <c r="E472" s="533" t="s">
        <v>7</v>
      </c>
      <c r="F472" s="535" t="s">
        <v>7</v>
      </c>
      <c r="J472" s="526" t="s">
        <v>7</v>
      </c>
    </row>
    <row r="473" spans="1:10" ht="72.5" x14ac:dyDescent="0.35">
      <c r="A473" s="531" t="s">
        <v>578</v>
      </c>
      <c r="B473" s="532" t="s">
        <v>588</v>
      </c>
      <c r="C473" s="533"/>
      <c r="D473" s="534"/>
      <c r="E473" s="533" t="s">
        <v>7</v>
      </c>
      <c r="F473" s="535" t="s">
        <v>7</v>
      </c>
      <c r="J473" s="526" t="s">
        <v>7</v>
      </c>
    </row>
    <row r="474" spans="1:10" x14ac:dyDescent="0.35">
      <c r="A474" s="531" t="s">
        <v>589</v>
      </c>
      <c r="B474" s="536" t="s">
        <v>427</v>
      </c>
      <c r="C474" s="533" t="s">
        <v>1076</v>
      </c>
      <c r="D474" s="538">
        <v>45</v>
      </c>
      <c r="E474" s="533" t="s">
        <v>7</v>
      </c>
      <c r="F474" s="535" t="s">
        <v>7</v>
      </c>
      <c r="J474" s="526" t="s">
        <v>7</v>
      </c>
    </row>
    <row r="475" spans="1:10" x14ac:dyDescent="0.35">
      <c r="A475" s="531" t="s">
        <v>590</v>
      </c>
      <c r="B475" s="532" t="s">
        <v>443</v>
      </c>
      <c r="C475" s="533"/>
      <c r="D475" s="534"/>
      <c r="E475" s="533" t="s">
        <v>7</v>
      </c>
      <c r="F475" s="535" t="s">
        <v>7</v>
      </c>
      <c r="J475" s="526" t="s">
        <v>7</v>
      </c>
    </row>
    <row r="476" spans="1:10" ht="29" x14ac:dyDescent="0.35">
      <c r="A476" s="531" t="s">
        <v>590</v>
      </c>
      <c r="B476" s="532" t="s">
        <v>591</v>
      </c>
      <c r="C476" s="533"/>
      <c r="D476" s="534"/>
      <c r="E476" s="533" t="s">
        <v>7</v>
      </c>
      <c r="F476" s="535" t="s">
        <v>7</v>
      </c>
      <c r="J476" s="526" t="s">
        <v>7</v>
      </c>
    </row>
    <row r="477" spans="1:10" x14ac:dyDescent="0.35">
      <c r="A477" s="531" t="s">
        <v>592</v>
      </c>
      <c r="B477" s="536" t="s">
        <v>593</v>
      </c>
      <c r="C477" s="533" t="s">
        <v>95</v>
      </c>
      <c r="D477" s="538">
        <v>35</v>
      </c>
      <c r="E477" s="533" t="s">
        <v>7</v>
      </c>
      <c r="F477" s="535" t="s">
        <v>7</v>
      </c>
      <c r="J477" s="526" t="s">
        <v>7</v>
      </c>
    </row>
    <row r="478" spans="1:10" x14ac:dyDescent="0.35">
      <c r="A478" s="531" t="s">
        <v>590</v>
      </c>
      <c r="B478" s="532" t="s">
        <v>594</v>
      </c>
      <c r="C478" s="533"/>
      <c r="D478" s="534"/>
      <c r="E478" s="533" t="s">
        <v>7</v>
      </c>
      <c r="F478" s="535" t="s">
        <v>7</v>
      </c>
      <c r="J478" s="526" t="s">
        <v>7</v>
      </c>
    </row>
    <row r="479" spans="1:10" ht="29" x14ac:dyDescent="0.35">
      <c r="A479" s="531" t="s">
        <v>595</v>
      </c>
      <c r="B479" s="536" t="s">
        <v>596</v>
      </c>
      <c r="C479" s="533" t="s">
        <v>39</v>
      </c>
      <c r="D479" s="537">
        <v>1</v>
      </c>
      <c r="E479" s="537">
        <v>10000</v>
      </c>
      <c r="F479" s="539">
        <v>10000</v>
      </c>
      <c r="J479" s="526" t="s">
        <v>7</v>
      </c>
    </row>
    <row r="480" spans="1:10" x14ac:dyDescent="0.35">
      <c r="A480" s="531" t="s">
        <v>597</v>
      </c>
      <c r="B480" s="532" t="s">
        <v>598</v>
      </c>
      <c r="C480" s="533"/>
      <c r="D480" s="534"/>
      <c r="E480" s="533" t="s">
        <v>7</v>
      </c>
      <c r="F480" s="535" t="s">
        <v>7</v>
      </c>
      <c r="J480" s="526" t="s">
        <v>7</v>
      </c>
    </row>
    <row r="481" spans="1:10" x14ac:dyDescent="0.35">
      <c r="A481" s="531" t="s">
        <v>597</v>
      </c>
      <c r="B481" s="532" t="s">
        <v>599</v>
      </c>
      <c r="C481" s="533"/>
      <c r="D481" s="534"/>
      <c r="E481" s="533" t="s">
        <v>7</v>
      </c>
      <c r="F481" s="535" t="s">
        <v>7</v>
      </c>
      <c r="J481" s="526" t="s">
        <v>7</v>
      </c>
    </row>
    <row r="482" spans="1:10" ht="29" x14ac:dyDescent="0.35">
      <c r="A482" s="531" t="s">
        <v>597</v>
      </c>
      <c r="B482" s="536" t="s">
        <v>137</v>
      </c>
      <c r="C482" s="533" t="s">
        <v>7</v>
      </c>
      <c r="D482" s="534">
        <v>0</v>
      </c>
      <c r="E482" s="533" t="s">
        <v>7</v>
      </c>
      <c r="F482" s="535" t="s">
        <v>7</v>
      </c>
      <c r="J482" s="526" t="s">
        <v>7</v>
      </c>
    </row>
    <row r="483" spans="1:10" x14ac:dyDescent="0.35">
      <c r="A483" s="531" t="s">
        <v>597</v>
      </c>
      <c r="B483" s="536" t="s">
        <v>138</v>
      </c>
      <c r="C483" s="533" t="s">
        <v>7</v>
      </c>
      <c r="D483" s="534">
        <v>0</v>
      </c>
      <c r="E483" s="533" t="s">
        <v>7</v>
      </c>
      <c r="F483" s="535" t="s">
        <v>7</v>
      </c>
      <c r="J483" s="526" t="s">
        <v>7</v>
      </c>
    </row>
    <row r="484" spans="1:10" x14ac:dyDescent="0.35">
      <c r="A484" s="531" t="s">
        <v>597</v>
      </c>
      <c r="B484" s="532" t="s">
        <v>139</v>
      </c>
      <c r="C484" s="533"/>
      <c r="D484" s="534"/>
      <c r="E484" s="533" t="s">
        <v>7</v>
      </c>
      <c r="F484" s="535" t="s">
        <v>7</v>
      </c>
      <c r="J484" s="526" t="s">
        <v>7</v>
      </c>
    </row>
    <row r="485" spans="1:10" x14ac:dyDescent="0.35">
      <c r="A485" s="531" t="s">
        <v>597</v>
      </c>
      <c r="B485" s="532" t="s">
        <v>600</v>
      </c>
      <c r="C485" s="533"/>
      <c r="D485" s="534"/>
      <c r="E485" s="533" t="s">
        <v>7</v>
      </c>
      <c r="F485" s="535" t="s">
        <v>7</v>
      </c>
      <c r="J485" s="526" t="s">
        <v>7</v>
      </c>
    </row>
    <row r="486" spans="1:10" ht="43.5" x14ac:dyDescent="0.35">
      <c r="A486" s="531" t="s">
        <v>597</v>
      </c>
      <c r="B486" s="536" t="s">
        <v>601</v>
      </c>
      <c r="C486" s="533" t="s">
        <v>7</v>
      </c>
      <c r="D486" s="534">
        <v>0</v>
      </c>
      <c r="E486" s="533" t="s">
        <v>7</v>
      </c>
      <c r="F486" s="535" t="s">
        <v>7</v>
      </c>
      <c r="J486" s="526" t="s">
        <v>7</v>
      </c>
    </row>
    <row r="487" spans="1:10" x14ac:dyDescent="0.35">
      <c r="A487" s="531" t="s">
        <v>597</v>
      </c>
      <c r="B487" s="532" t="s">
        <v>602</v>
      </c>
      <c r="C487" s="533"/>
      <c r="D487" s="534"/>
      <c r="E487" s="533" t="s">
        <v>7</v>
      </c>
      <c r="F487" s="535" t="s">
        <v>7</v>
      </c>
      <c r="J487" s="526" t="s">
        <v>7</v>
      </c>
    </row>
    <row r="488" spans="1:10" ht="130.5" x14ac:dyDescent="0.35">
      <c r="A488" s="531" t="s">
        <v>597</v>
      </c>
      <c r="B488" s="536" t="s">
        <v>603</v>
      </c>
      <c r="C488" s="533" t="s">
        <v>7</v>
      </c>
      <c r="D488" s="534">
        <v>0</v>
      </c>
      <c r="E488" s="533" t="s">
        <v>7</v>
      </c>
      <c r="F488" s="535" t="s">
        <v>7</v>
      </c>
      <c r="J488" s="526" t="s">
        <v>7</v>
      </c>
    </row>
    <row r="489" spans="1:10" ht="130.5" x14ac:dyDescent="0.35">
      <c r="A489" s="531" t="s">
        <v>597</v>
      </c>
      <c r="B489" s="536" t="s">
        <v>604</v>
      </c>
      <c r="C489" s="533" t="s">
        <v>7</v>
      </c>
      <c r="D489" s="534">
        <v>0</v>
      </c>
      <c r="E489" s="533" t="s">
        <v>7</v>
      </c>
      <c r="F489" s="535" t="s">
        <v>7</v>
      </c>
      <c r="J489" s="526" t="s">
        <v>7</v>
      </c>
    </row>
    <row r="490" spans="1:10" ht="58" x14ac:dyDescent="0.35">
      <c r="A490" s="531" t="s">
        <v>597</v>
      </c>
      <c r="B490" s="536" t="s">
        <v>605</v>
      </c>
      <c r="C490" s="533" t="s">
        <v>7</v>
      </c>
      <c r="D490" s="534">
        <v>0</v>
      </c>
      <c r="E490" s="533" t="s">
        <v>7</v>
      </c>
      <c r="F490" s="535" t="s">
        <v>7</v>
      </c>
      <c r="J490" s="526" t="s">
        <v>7</v>
      </c>
    </row>
    <row r="491" spans="1:10" ht="58" x14ac:dyDescent="0.35">
      <c r="A491" s="531" t="s">
        <v>606</v>
      </c>
      <c r="B491" s="536" t="s">
        <v>607</v>
      </c>
      <c r="C491" s="533" t="s">
        <v>7</v>
      </c>
      <c r="D491" s="534">
        <v>0</v>
      </c>
      <c r="E491" s="533" t="s">
        <v>7</v>
      </c>
      <c r="F491" s="535" t="s">
        <v>7</v>
      </c>
      <c r="J491" s="526" t="s">
        <v>7</v>
      </c>
    </row>
    <row r="492" spans="1:10" ht="188.5" x14ac:dyDescent="0.35">
      <c r="A492" s="531" t="s">
        <v>606</v>
      </c>
      <c r="B492" s="536" t="s">
        <v>608</v>
      </c>
      <c r="C492" s="533" t="s">
        <v>7</v>
      </c>
      <c r="D492" s="534">
        <v>0</v>
      </c>
      <c r="E492" s="533" t="s">
        <v>7</v>
      </c>
      <c r="F492" s="535" t="s">
        <v>7</v>
      </c>
      <c r="J492" s="526" t="s">
        <v>7</v>
      </c>
    </row>
    <row r="493" spans="1:10" ht="29" x14ac:dyDescent="0.35">
      <c r="A493" s="531" t="s">
        <v>606</v>
      </c>
      <c r="B493" s="536" t="s">
        <v>609</v>
      </c>
      <c r="C493" s="533" t="s">
        <v>7</v>
      </c>
      <c r="D493" s="534">
        <v>0</v>
      </c>
      <c r="E493" s="533" t="s">
        <v>7</v>
      </c>
      <c r="F493" s="535" t="s">
        <v>7</v>
      </c>
      <c r="J493" s="526" t="s">
        <v>7</v>
      </c>
    </row>
    <row r="494" spans="1:10" ht="43.5" x14ac:dyDescent="0.35">
      <c r="A494" s="531" t="s">
        <v>606</v>
      </c>
      <c r="B494" s="536" t="s">
        <v>610</v>
      </c>
      <c r="C494" s="533" t="s">
        <v>7</v>
      </c>
      <c r="D494" s="534">
        <v>0</v>
      </c>
      <c r="E494" s="533" t="s">
        <v>7</v>
      </c>
      <c r="F494" s="535" t="s">
        <v>7</v>
      </c>
      <c r="J494" s="526" t="s">
        <v>7</v>
      </c>
    </row>
    <row r="495" spans="1:10" ht="43.5" x14ac:dyDescent="0.35">
      <c r="A495" s="531" t="s">
        <v>606</v>
      </c>
      <c r="B495" s="536" t="s">
        <v>611</v>
      </c>
      <c r="C495" s="533" t="s">
        <v>7</v>
      </c>
      <c r="D495" s="534">
        <v>0</v>
      </c>
      <c r="E495" s="533" t="s">
        <v>7</v>
      </c>
      <c r="F495" s="535" t="s">
        <v>7</v>
      </c>
      <c r="J495" s="526" t="s">
        <v>7</v>
      </c>
    </row>
    <row r="496" spans="1:10" x14ac:dyDescent="0.35">
      <c r="A496" s="531" t="s">
        <v>606</v>
      </c>
      <c r="B496" s="536" t="s">
        <v>138</v>
      </c>
      <c r="C496" s="533" t="s">
        <v>7</v>
      </c>
      <c r="D496" s="534">
        <v>0</v>
      </c>
      <c r="E496" s="533" t="s">
        <v>7</v>
      </c>
      <c r="F496" s="535" t="s">
        <v>7</v>
      </c>
      <c r="J496" s="526" t="s">
        <v>7</v>
      </c>
    </row>
    <row r="497" spans="1:10" x14ac:dyDescent="0.35">
      <c r="A497" s="531" t="s">
        <v>606</v>
      </c>
      <c r="B497" s="532" t="s">
        <v>612</v>
      </c>
      <c r="C497" s="533"/>
      <c r="D497" s="534"/>
      <c r="E497" s="533" t="s">
        <v>7</v>
      </c>
      <c r="F497" s="535" t="s">
        <v>7</v>
      </c>
      <c r="J497" s="526" t="s">
        <v>7</v>
      </c>
    </row>
    <row r="498" spans="1:10" x14ac:dyDescent="0.35">
      <c r="A498" s="531" t="s">
        <v>606</v>
      </c>
      <c r="B498" s="532" t="s">
        <v>613</v>
      </c>
      <c r="C498" s="533"/>
      <c r="D498" s="534"/>
      <c r="E498" s="533" t="s">
        <v>7</v>
      </c>
      <c r="F498" s="535" t="s">
        <v>7</v>
      </c>
      <c r="J498" s="526" t="s">
        <v>7</v>
      </c>
    </row>
    <row r="499" spans="1:10" ht="29" x14ac:dyDescent="0.35">
      <c r="A499" s="531" t="s">
        <v>614</v>
      </c>
      <c r="B499" s="536" t="s">
        <v>615</v>
      </c>
      <c r="C499" s="533" t="s">
        <v>95</v>
      </c>
      <c r="D499" s="538">
        <v>60</v>
      </c>
      <c r="E499" s="533" t="s">
        <v>7</v>
      </c>
      <c r="F499" s="535" t="s">
        <v>7</v>
      </c>
      <c r="J499" s="526" t="s">
        <v>7</v>
      </c>
    </row>
    <row r="500" spans="1:10" ht="29" x14ac:dyDescent="0.35">
      <c r="A500" s="531" t="s">
        <v>616</v>
      </c>
      <c r="B500" s="536" t="s">
        <v>617</v>
      </c>
      <c r="C500" s="533" t="s">
        <v>95</v>
      </c>
      <c r="D500" s="534">
        <v>0</v>
      </c>
      <c r="E500" s="533" t="s">
        <v>7</v>
      </c>
      <c r="F500" s="535" t="s">
        <v>7</v>
      </c>
      <c r="J500" s="526" t="s">
        <v>7</v>
      </c>
    </row>
    <row r="501" spans="1:10" x14ac:dyDescent="0.35">
      <c r="A501" s="531" t="s">
        <v>618</v>
      </c>
      <c r="B501" s="532" t="s">
        <v>619</v>
      </c>
      <c r="C501" s="533"/>
      <c r="D501" s="534"/>
      <c r="E501" s="533" t="s">
        <v>7</v>
      </c>
      <c r="F501" s="535" t="s">
        <v>7</v>
      </c>
      <c r="J501" s="526" t="s">
        <v>7</v>
      </c>
    </row>
    <row r="502" spans="1:10" x14ac:dyDescent="0.35">
      <c r="A502" s="531" t="s">
        <v>620</v>
      </c>
      <c r="B502" s="536" t="s">
        <v>621</v>
      </c>
      <c r="C502" s="533" t="s">
        <v>48</v>
      </c>
      <c r="D502" s="538">
        <v>16</v>
      </c>
      <c r="E502" s="533" t="s">
        <v>7</v>
      </c>
      <c r="F502" s="535" t="s">
        <v>7</v>
      </c>
      <c r="J502" s="526" t="s">
        <v>7</v>
      </c>
    </row>
    <row r="503" spans="1:10" x14ac:dyDescent="0.35">
      <c r="A503" s="531" t="s">
        <v>622</v>
      </c>
      <c r="B503" s="536" t="s">
        <v>623</v>
      </c>
      <c r="C503" s="533" t="s">
        <v>48</v>
      </c>
      <c r="D503" s="538">
        <v>18</v>
      </c>
      <c r="E503" s="533" t="s">
        <v>7</v>
      </c>
      <c r="F503" s="535" t="s">
        <v>7</v>
      </c>
      <c r="J503" s="526" t="s">
        <v>7</v>
      </c>
    </row>
    <row r="504" spans="1:10" x14ac:dyDescent="0.35">
      <c r="A504" s="531" t="s">
        <v>624</v>
      </c>
      <c r="B504" s="536" t="s">
        <v>625</v>
      </c>
      <c r="C504" s="533" t="s">
        <v>48</v>
      </c>
      <c r="D504" s="538">
        <v>18</v>
      </c>
      <c r="E504" s="533" t="s">
        <v>7</v>
      </c>
      <c r="F504" s="535" t="s">
        <v>7</v>
      </c>
      <c r="J504" s="526" t="s">
        <v>7</v>
      </c>
    </row>
    <row r="505" spans="1:10" x14ac:dyDescent="0.35">
      <c r="A505" s="531" t="s">
        <v>626</v>
      </c>
      <c r="B505" s="536" t="s">
        <v>627</v>
      </c>
      <c r="C505" s="533" t="s">
        <v>48</v>
      </c>
      <c r="D505" s="538">
        <v>5</v>
      </c>
      <c r="E505" s="533" t="s">
        <v>7</v>
      </c>
      <c r="F505" s="535" t="s">
        <v>7</v>
      </c>
      <c r="J505" s="526" t="s">
        <v>7</v>
      </c>
    </row>
    <row r="506" spans="1:10" x14ac:dyDescent="0.35">
      <c r="A506" s="531" t="s">
        <v>618</v>
      </c>
      <c r="B506" s="532" t="s">
        <v>628</v>
      </c>
      <c r="C506" s="533"/>
      <c r="D506" s="534"/>
      <c r="E506" s="533" t="s">
        <v>7</v>
      </c>
      <c r="F506" s="535" t="s">
        <v>7</v>
      </c>
      <c r="J506" s="526" t="s">
        <v>7</v>
      </c>
    </row>
    <row r="507" spans="1:10" x14ac:dyDescent="0.35">
      <c r="A507" s="531" t="s">
        <v>629</v>
      </c>
      <c r="B507" s="536" t="s">
        <v>630</v>
      </c>
      <c r="C507" s="533" t="s">
        <v>48</v>
      </c>
      <c r="D507" s="538">
        <v>1</v>
      </c>
      <c r="E507" s="533" t="s">
        <v>7</v>
      </c>
      <c r="F507" s="535" t="s">
        <v>7</v>
      </c>
      <c r="J507" s="526" t="s">
        <v>7</v>
      </c>
    </row>
    <row r="508" spans="1:10" x14ac:dyDescent="0.35">
      <c r="A508" s="531" t="s">
        <v>618</v>
      </c>
      <c r="B508" s="532" t="s">
        <v>631</v>
      </c>
      <c r="C508" s="533"/>
      <c r="D508" s="534"/>
      <c r="E508" s="533" t="s">
        <v>7</v>
      </c>
      <c r="F508" s="535" t="s">
        <v>7</v>
      </c>
      <c r="J508" s="526" t="s">
        <v>7</v>
      </c>
    </row>
    <row r="509" spans="1:10" x14ac:dyDescent="0.35">
      <c r="A509" s="531" t="s">
        <v>632</v>
      </c>
      <c r="B509" s="536" t="s">
        <v>633</v>
      </c>
      <c r="C509" s="533" t="s">
        <v>39</v>
      </c>
      <c r="D509" s="537">
        <v>1</v>
      </c>
      <c r="E509" s="533" t="s">
        <v>7</v>
      </c>
      <c r="F509" s="535" t="s">
        <v>7</v>
      </c>
      <c r="J509" s="526" t="s">
        <v>7</v>
      </c>
    </row>
    <row r="510" spans="1:10" x14ac:dyDescent="0.35">
      <c r="A510" s="531" t="s">
        <v>618</v>
      </c>
      <c r="B510" s="532" t="s">
        <v>634</v>
      </c>
      <c r="C510" s="533"/>
      <c r="D510" s="534"/>
      <c r="E510" s="533" t="s">
        <v>7</v>
      </c>
      <c r="F510" s="535" t="s">
        <v>7</v>
      </c>
      <c r="J510" s="526" t="s">
        <v>7</v>
      </c>
    </row>
    <row r="511" spans="1:10" x14ac:dyDescent="0.35">
      <c r="A511" s="531" t="s">
        <v>618</v>
      </c>
      <c r="B511" s="532" t="s">
        <v>635</v>
      </c>
      <c r="C511" s="533"/>
      <c r="D511" s="534"/>
      <c r="E511" s="533" t="s">
        <v>7</v>
      </c>
      <c r="F511" s="535" t="s">
        <v>7</v>
      </c>
      <c r="J511" s="526" t="s">
        <v>7</v>
      </c>
    </row>
    <row r="512" spans="1:10" x14ac:dyDescent="0.35">
      <c r="A512" s="531" t="s">
        <v>618</v>
      </c>
      <c r="B512" s="532" t="s">
        <v>636</v>
      </c>
      <c r="C512" s="533"/>
      <c r="D512" s="534"/>
      <c r="E512" s="533" t="s">
        <v>7</v>
      </c>
      <c r="F512" s="535" t="s">
        <v>7</v>
      </c>
      <c r="J512" s="526" t="s">
        <v>7</v>
      </c>
    </row>
    <row r="513" spans="1:10" x14ac:dyDescent="0.35">
      <c r="A513" s="531" t="s">
        <v>637</v>
      </c>
      <c r="B513" s="536" t="s">
        <v>638</v>
      </c>
      <c r="C513" s="533" t="s">
        <v>95</v>
      </c>
      <c r="D513" s="538">
        <v>7</v>
      </c>
      <c r="E513" s="533" t="s">
        <v>7</v>
      </c>
      <c r="F513" s="535" t="s">
        <v>7</v>
      </c>
      <c r="J513" s="526" t="s">
        <v>7</v>
      </c>
    </row>
    <row r="514" spans="1:10" x14ac:dyDescent="0.35">
      <c r="A514" s="531" t="s">
        <v>618</v>
      </c>
      <c r="B514" s="532" t="s">
        <v>619</v>
      </c>
      <c r="C514" s="533"/>
      <c r="D514" s="534"/>
      <c r="E514" s="533" t="s">
        <v>7</v>
      </c>
      <c r="F514" s="535" t="s">
        <v>7</v>
      </c>
      <c r="J514" s="526" t="s">
        <v>7</v>
      </c>
    </row>
    <row r="515" spans="1:10" x14ac:dyDescent="0.35">
      <c r="A515" s="531" t="s">
        <v>639</v>
      </c>
      <c r="B515" s="536" t="s">
        <v>621</v>
      </c>
      <c r="C515" s="533" t="s">
        <v>48</v>
      </c>
      <c r="D515" s="538">
        <v>3</v>
      </c>
      <c r="E515" s="533" t="s">
        <v>7</v>
      </c>
      <c r="F515" s="535" t="s">
        <v>7</v>
      </c>
      <c r="J515" s="526" t="s">
        <v>7</v>
      </c>
    </row>
    <row r="516" spans="1:10" ht="29" x14ac:dyDescent="0.35">
      <c r="A516" s="531" t="s">
        <v>618</v>
      </c>
      <c r="B516" s="532" t="s">
        <v>640</v>
      </c>
      <c r="C516" s="533"/>
      <c r="D516" s="534"/>
      <c r="E516" s="533" t="s">
        <v>7</v>
      </c>
      <c r="F516" s="535" t="s">
        <v>7</v>
      </c>
      <c r="J516" s="526" t="s">
        <v>7</v>
      </c>
    </row>
    <row r="517" spans="1:10" x14ac:dyDescent="0.35">
      <c r="A517" s="531" t="s">
        <v>641</v>
      </c>
      <c r="B517" s="536" t="s">
        <v>642</v>
      </c>
      <c r="C517" s="533" t="s">
        <v>48</v>
      </c>
      <c r="D517" s="538">
        <v>1</v>
      </c>
      <c r="E517" s="533" t="s">
        <v>7</v>
      </c>
      <c r="F517" s="535" t="s">
        <v>7</v>
      </c>
      <c r="J517" s="526" t="s">
        <v>7</v>
      </c>
    </row>
    <row r="518" spans="1:10" x14ac:dyDescent="0.35">
      <c r="A518" s="531" t="s">
        <v>618</v>
      </c>
      <c r="B518" s="532" t="s">
        <v>643</v>
      </c>
      <c r="C518" s="533"/>
      <c r="D518" s="534"/>
      <c r="E518" s="533" t="s">
        <v>7</v>
      </c>
      <c r="F518" s="535" t="s">
        <v>7</v>
      </c>
      <c r="J518" s="526" t="s">
        <v>7</v>
      </c>
    </row>
    <row r="519" spans="1:10" ht="58" x14ac:dyDescent="0.35">
      <c r="A519" s="531" t="s">
        <v>644</v>
      </c>
      <c r="B519" s="536" t="s">
        <v>645</v>
      </c>
      <c r="C519" s="533" t="s">
        <v>48</v>
      </c>
      <c r="D519" s="538">
        <v>2</v>
      </c>
      <c r="E519" s="533" t="s">
        <v>7</v>
      </c>
      <c r="F519" s="535" t="s">
        <v>7</v>
      </c>
      <c r="J519" s="526" t="s">
        <v>7</v>
      </c>
    </row>
    <row r="520" spans="1:10" ht="29" x14ac:dyDescent="0.35">
      <c r="A520" s="531" t="s">
        <v>646</v>
      </c>
      <c r="B520" s="536" t="s">
        <v>647</v>
      </c>
      <c r="C520" s="533" t="s">
        <v>48</v>
      </c>
      <c r="D520" s="538">
        <v>8</v>
      </c>
      <c r="E520" s="533" t="s">
        <v>7</v>
      </c>
      <c r="F520" s="535" t="s">
        <v>7</v>
      </c>
      <c r="J520" s="526" t="s">
        <v>7</v>
      </c>
    </row>
    <row r="521" spans="1:10" ht="43.5" x14ac:dyDescent="0.35">
      <c r="A521" s="531" t="s">
        <v>648</v>
      </c>
      <c r="B521" s="536" t="s">
        <v>649</v>
      </c>
      <c r="C521" s="533" t="s">
        <v>48</v>
      </c>
      <c r="D521" s="538">
        <v>8</v>
      </c>
      <c r="E521" s="533" t="s">
        <v>7</v>
      </c>
      <c r="F521" s="535" t="s">
        <v>7</v>
      </c>
      <c r="J521" s="526" t="s">
        <v>7</v>
      </c>
    </row>
    <row r="522" spans="1:10" ht="29" x14ac:dyDescent="0.35">
      <c r="A522" s="531" t="s">
        <v>651</v>
      </c>
      <c r="B522" s="536" t="s">
        <v>652</v>
      </c>
      <c r="C522" s="533" t="s">
        <v>48</v>
      </c>
      <c r="D522" s="538">
        <v>8</v>
      </c>
      <c r="E522" s="533" t="s">
        <v>7</v>
      </c>
      <c r="F522" s="535" t="s">
        <v>7</v>
      </c>
      <c r="J522" s="526" t="s">
        <v>7</v>
      </c>
    </row>
    <row r="523" spans="1:10" ht="29" x14ac:dyDescent="0.35">
      <c r="A523" s="531" t="s">
        <v>653</v>
      </c>
      <c r="B523" s="536" t="s">
        <v>654</v>
      </c>
      <c r="C523" s="533" t="s">
        <v>48</v>
      </c>
      <c r="D523" s="538">
        <v>2</v>
      </c>
      <c r="E523" s="533" t="s">
        <v>7</v>
      </c>
      <c r="F523" s="535" t="s">
        <v>7</v>
      </c>
      <c r="J523" s="526" t="s">
        <v>7</v>
      </c>
    </row>
    <row r="524" spans="1:10" ht="43.5" x14ac:dyDescent="0.35">
      <c r="A524" s="531" t="s">
        <v>655</v>
      </c>
      <c r="B524" s="536" t="s">
        <v>656</v>
      </c>
      <c r="C524" s="533" t="s">
        <v>48</v>
      </c>
      <c r="D524" s="538">
        <v>6</v>
      </c>
      <c r="E524" s="533" t="s">
        <v>7</v>
      </c>
      <c r="F524" s="535" t="s">
        <v>7</v>
      </c>
      <c r="J524" s="526" t="s">
        <v>7</v>
      </c>
    </row>
    <row r="525" spans="1:10" ht="29" x14ac:dyDescent="0.35">
      <c r="A525" s="531" t="s">
        <v>657</v>
      </c>
      <c r="B525" s="536" t="s">
        <v>658</v>
      </c>
      <c r="C525" s="533" t="s">
        <v>48</v>
      </c>
      <c r="D525" s="538">
        <v>6</v>
      </c>
      <c r="E525" s="533" t="s">
        <v>7</v>
      </c>
      <c r="F525" s="535" t="s">
        <v>7</v>
      </c>
      <c r="J525" s="526" t="s">
        <v>7</v>
      </c>
    </row>
    <row r="526" spans="1:10" x14ac:dyDescent="0.35">
      <c r="A526" s="531" t="s">
        <v>650</v>
      </c>
      <c r="B526" s="532" t="s">
        <v>659</v>
      </c>
      <c r="C526" s="533"/>
      <c r="D526" s="534"/>
      <c r="E526" s="533" t="s">
        <v>7</v>
      </c>
      <c r="F526" s="535" t="s">
        <v>7</v>
      </c>
      <c r="J526" s="526" t="s">
        <v>7</v>
      </c>
    </row>
    <row r="527" spans="1:10" ht="43.5" x14ac:dyDescent="0.35">
      <c r="A527" s="531" t="s">
        <v>660</v>
      </c>
      <c r="B527" s="536" t="s">
        <v>661</v>
      </c>
      <c r="C527" s="533" t="s">
        <v>39</v>
      </c>
      <c r="D527" s="537">
        <v>1</v>
      </c>
      <c r="E527" s="537">
        <v>20000</v>
      </c>
      <c r="F527" s="539">
        <v>20000</v>
      </c>
      <c r="J527" s="526" t="s">
        <v>7</v>
      </c>
    </row>
    <row r="528" spans="1:10" x14ac:dyDescent="0.35">
      <c r="A528" s="531" t="s">
        <v>662</v>
      </c>
      <c r="B528" s="536" t="s">
        <v>663</v>
      </c>
      <c r="C528" s="533" t="s">
        <v>664</v>
      </c>
      <c r="D528" s="533" t="s">
        <v>7</v>
      </c>
      <c r="E528" s="533" t="s">
        <v>7</v>
      </c>
      <c r="F528" s="535" t="s">
        <v>7</v>
      </c>
      <c r="J528" s="526" t="s">
        <v>7</v>
      </c>
    </row>
    <row r="529" spans="1:10" x14ac:dyDescent="0.35">
      <c r="A529" s="531" t="s">
        <v>665</v>
      </c>
      <c r="B529" s="536" t="s">
        <v>666</v>
      </c>
      <c r="C529" s="533" t="s">
        <v>39</v>
      </c>
      <c r="D529" s="537">
        <v>1</v>
      </c>
      <c r="E529" s="533" t="s">
        <v>7</v>
      </c>
      <c r="F529" s="535" t="s">
        <v>7</v>
      </c>
      <c r="J529" s="526" t="s">
        <v>7</v>
      </c>
    </row>
    <row r="530" spans="1:10" x14ac:dyDescent="0.35">
      <c r="A530" s="531" t="s">
        <v>667</v>
      </c>
      <c r="B530" s="532" t="s">
        <v>668</v>
      </c>
      <c r="C530" s="533"/>
      <c r="D530" s="534"/>
      <c r="E530" s="533" t="s">
        <v>7</v>
      </c>
      <c r="F530" s="535" t="s">
        <v>7</v>
      </c>
      <c r="J530" s="526" t="s">
        <v>7</v>
      </c>
    </row>
    <row r="531" spans="1:10" x14ac:dyDescent="0.35">
      <c r="A531" s="531" t="s">
        <v>667</v>
      </c>
      <c r="B531" s="532" t="s">
        <v>669</v>
      </c>
      <c r="C531" s="533"/>
      <c r="D531" s="534"/>
      <c r="E531" s="533" t="s">
        <v>7</v>
      </c>
      <c r="F531" s="535" t="s">
        <v>7</v>
      </c>
      <c r="J531" s="526" t="s">
        <v>7</v>
      </c>
    </row>
    <row r="532" spans="1:10" ht="29" x14ac:dyDescent="0.35">
      <c r="A532" s="531" t="s">
        <v>667</v>
      </c>
      <c r="B532" s="536" t="s">
        <v>137</v>
      </c>
      <c r="C532" s="533" t="s">
        <v>7</v>
      </c>
      <c r="D532" s="534">
        <v>0</v>
      </c>
      <c r="E532" s="533" t="s">
        <v>7</v>
      </c>
      <c r="F532" s="535" t="s">
        <v>7</v>
      </c>
      <c r="J532" s="526" t="s">
        <v>7</v>
      </c>
    </row>
    <row r="533" spans="1:10" x14ac:dyDescent="0.35">
      <c r="A533" s="531" t="s">
        <v>667</v>
      </c>
      <c r="B533" s="536" t="s">
        <v>138</v>
      </c>
      <c r="C533" s="533" t="s">
        <v>7</v>
      </c>
      <c r="D533" s="534">
        <v>0</v>
      </c>
      <c r="E533" s="533" t="s">
        <v>7</v>
      </c>
      <c r="F533" s="535" t="s">
        <v>7</v>
      </c>
      <c r="J533" s="526" t="s">
        <v>7</v>
      </c>
    </row>
    <row r="534" spans="1:10" x14ac:dyDescent="0.35">
      <c r="A534" s="531" t="s">
        <v>667</v>
      </c>
      <c r="B534" s="532" t="s">
        <v>670</v>
      </c>
      <c r="C534" s="533"/>
      <c r="D534" s="534"/>
      <c r="E534" s="533" t="s">
        <v>7</v>
      </c>
      <c r="F534" s="535" t="s">
        <v>7</v>
      </c>
      <c r="J534" s="526" t="s">
        <v>7</v>
      </c>
    </row>
    <row r="535" spans="1:10" ht="29" x14ac:dyDescent="0.35">
      <c r="A535" s="531" t="s">
        <v>667</v>
      </c>
      <c r="B535" s="532" t="s">
        <v>671</v>
      </c>
      <c r="C535" s="533"/>
      <c r="D535" s="534"/>
      <c r="E535" s="533" t="s">
        <v>7</v>
      </c>
      <c r="F535" s="535" t="s">
        <v>7</v>
      </c>
      <c r="J535" s="526" t="s">
        <v>7</v>
      </c>
    </row>
    <row r="536" spans="1:10" x14ac:dyDescent="0.35">
      <c r="A536" s="531" t="s">
        <v>672</v>
      </c>
      <c r="B536" s="536" t="s">
        <v>673</v>
      </c>
      <c r="C536" s="533" t="s">
        <v>48</v>
      </c>
      <c r="D536" s="538">
        <v>1</v>
      </c>
      <c r="E536" s="533" t="s">
        <v>7</v>
      </c>
      <c r="F536" s="535" t="s">
        <v>7</v>
      </c>
      <c r="J536" s="526" t="s">
        <v>7</v>
      </c>
    </row>
    <row r="537" spans="1:10" x14ac:dyDescent="0.35">
      <c r="A537" s="531" t="s">
        <v>674</v>
      </c>
      <c r="B537" s="536" t="s">
        <v>675</v>
      </c>
      <c r="C537" s="533" t="s">
        <v>48</v>
      </c>
      <c r="D537" s="538">
        <v>1</v>
      </c>
      <c r="E537" s="533" t="s">
        <v>7</v>
      </c>
      <c r="F537" s="535" t="s">
        <v>7</v>
      </c>
      <c r="J537" s="526" t="s">
        <v>7</v>
      </c>
    </row>
    <row r="538" spans="1:10" x14ac:dyDescent="0.35">
      <c r="A538" s="531" t="s">
        <v>676</v>
      </c>
      <c r="B538" s="536" t="s">
        <v>677</v>
      </c>
      <c r="C538" s="533" t="s">
        <v>48</v>
      </c>
      <c r="D538" s="538">
        <v>1</v>
      </c>
      <c r="E538" s="533" t="s">
        <v>7</v>
      </c>
      <c r="F538" s="535" t="s">
        <v>7</v>
      </c>
      <c r="J538" s="526" t="s">
        <v>7</v>
      </c>
    </row>
    <row r="539" spans="1:10" x14ac:dyDescent="0.35">
      <c r="A539" s="531" t="s">
        <v>678</v>
      </c>
      <c r="B539" s="532" t="s">
        <v>679</v>
      </c>
      <c r="C539" s="533"/>
      <c r="D539" s="534"/>
      <c r="E539" s="533" t="s">
        <v>7</v>
      </c>
      <c r="F539" s="535" t="s">
        <v>7</v>
      </c>
      <c r="J539" s="526" t="s">
        <v>7</v>
      </c>
    </row>
    <row r="540" spans="1:10" x14ac:dyDescent="0.35">
      <c r="A540" s="531" t="s">
        <v>678</v>
      </c>
      <c r="B540" s="532" t="s">
        <v>680</v>
      </c>
      <c r="C540" s="533"/>
      <c r="D540" s="534"/>
      <c r="E540" s="533" t="s">
        <v>7</v>
      </c>
      <c r="F540" s="535" t="s">
        <v>7</v>
      </c>
      <c r="J540" s="526" t="s">
        <v>7</v>
      </c>
    </row>
    <row r="541" spans="1:10" ht="29" x14ac:dyDescent="0.35">
      <c r="A541" s="531" t="s">
        <v>678</v>
      </c>
      <c r="B541" s="536" t="s">
        <v>137</v>
      </c>
      <c r="C541" s="533" t="s">
        <v>7</v>
      </c>
      <c r="D541" s="534">
        <v>0</v>
      </c>
      <c r="E541" s="533" t="s">
        <v>7</v>
      </c>
      <c r="F541" s="535" t="s">
        <v>7</v>
      </c>
      <c r="J541" s="526" t="s">
        <v>7</v>
      </c>
    </row>
    <row r="542" spans="1:10" x14ac:dyDescent="0.35">
      <c r="A542" s="531" t="s">
        <v>678</v>
      </c>
      <c r="B542" s="532" t="s">
        <v>681</v>
      </c>
      <c r="C542" s="533"/>
      <c r="D542" s="534"/>
      <c r="E542" s="533" t="s">
        <v>7</v>
      </c>
      <c r="F542" s="535" t="s">
        <v>7</v>
      </c>
      <c r="J542" s="526" t="s">
        <v>7</v>
      </c>
    </row>
    <row r="543" spans="1:10" ht="43.5" x14ac:dyDescent="0.35">
      <c r="A543" s="531" t="s">
        <v>678</v>
      </c>
      <c r="B543" s="536" t="s">
        <v>682</v>
      </c>
      <c r="C543" s="533" t="s">
        <v>7</v>
      </c>
      <c r="D543" s="534">
        <v>0</v>
      </c>
      <c r="E543" s="533" t="s">
        <v>7</v>
      </c>
      <c r="F543" s="535" t="s">
        <v>7</v>
      </c>
      <c r="J543" s="526" t="s">
        <v>7</v>
      </c>
    </row>
    <row r="544" spans="1:10" x14ac:dyDescent="0.35">
      <c r="A544" s="531" t="s">
        <v>678</v>
      </c>
      <c r="B544" s="536" t="s">
        <v>138</v>
      </c>
      <c r="C544" s="533" t="s">
        <v>7</v>
      </c>
      <c r="D544" s="534">
        <v>0</v>
      </c>
      <c r="E544" s="533" t="s">
        <v>7</v>
      </c>
      <c r="F544" s="535" t="s">
        <v>7</v>
      </c>
      <c r="J544" s="526" t="s">
        <v>7</v>
      </c>
    </row>
    <row r="545" spans="1:10" x14ac:dyDescent="0.35">
      <c r="A545" s="531" t="s">
        <v>678</v>
      </c>
      <c r="B545" s="532" t="s">
        <v>683</v>
      </c>
      <c r="C545" s="533"/>
      <c r="D545" s="534"/>
      <c r="E545" s="533" t="s">
        <v>7</v>
      </c>
      <c r="F545" s="535" t="s">
        <v>7</v>
      </c>
      <c r="J545" s="526" t="s">
        <v>7</v>
      </c>
    </row>
    <row r="546" spans="1:10" x14ac:dyDescent="0.35">
      <c r="A546" s="531" t="s">
        <v>678</v>
      </c>
      <c r="B546" s="532" t="s">
        <v>684</v>
      </c>
      <c r="C546" s="533"/>
      <c r="D546" s="534"/>
      <c r="E546" s="533" t="s">
        <v>7</v>
      </c>
      <c r="F546" s="535" t="s">
        <v>7</v>
      </c>
      <c r="J546" s="526" t="s">
        <v>7</v>
      </c>
    </row>
    <row r="547" spans="1:10" ht="29" x14ac:dyDescent="0.35">
      <c r="A547" s="531" t="s">
        <v>678</v>
      </c>
      <c r="B547" s="532" t="s">
        <v>685</v>
      </c>
      <c r="C547" s="533"/>
      <c r="D547" s="534"/>
      <c r="E547" s="533" t="s">
        <v>7</v>
      </c>
      <c r="F547" s="535" t="s">
        <v>7</v>
      </c>
      <c r="J547" s="526" t="s">
        <v>7</v>
      </c>
    </row>
    <row r="548" spans="1:10" x14ac:dyDescent="0.35">
      <c r="A548" s="531" t="s">
        <v>686</v>
      </c>
      <c r="B548" s="536" t="s">
        <v>687</v>
      </c>
      <c r="C548" s="533" t="s">
        <v>1076</v>
      </c>
      <c r="D548" s="538">
        <v>83</v>
      </c>
      <c r="E548" s="533" t="s">
        <v>7</v>
      </c>
      <c r="F548" s="535" t="s">
        <v>7</v>
      </c>
      <c r="J548" s="526" t="s">
        <v>7</v>
      </c>
    </row>
    <row r="549" spans="1:10" x14ac:dyDescent="0.35">
      <c r="A549" s="531" t="s">
        <v>688</v>
      </c>
      <c r="B549" s="536" t="s">
        <v>689</v>
      </c>
      <c r="C549" s="533" t="s">
        <v>1076</v>
      </c>
      <c r="D549" s="538">
        <v>179</v>
      </c>
      <c r="E549" s="533" t="s">
        <v>7</v>
      </c>
      <c r="F549" s="535" t="s">
        <v>7</v>
      </c>
      <c r="J549" s="526" t="s">
        <v>7</v>
      </c>
    </row>
    <row r="550" spans="1:10" x14ac:dyDescent="0.35">
      <c r="A550" s="531" t="s">
        <v>678</v>
      </c>
      <c r="B550" s="532" t="s">
        <v>690</v>
      </c>
      <c r="C550" s="533"/>
      <c r="D550" s="534"/>
      <c r="E550" s="533" t="s">
        <v>7</v>
      </c>
      <c r="F550" s="535" t="s">
        <v>7</v>
      </c>
      <c r="J550" s="526" t="s">
        <v>7</v>
      </c>
    </row>
    <row r="551" spans="1:10" ht="43.5" x14ac:dyDescent="0.35">
      <c r="A551" s="531" t="s">
        <v>678</v>
      </c>
      <c r="B551" s="532" t="s">
        <v>691</v>
      </c>
      <c r="C551" s="533"/>
      <c r="D551" s="534"/>
      <c r="E551" s="533" t="s">
        <v>7</v>
      </c>
      <c r="F551" s="535" t="s">
        <v>7</v>
      </c>
      <c r="J551" s="526" t="s">
        <v>7</v>
      </c>
    </row>
    <row r="552" spans="1:10" x14ac:dyDescent="0.35">
      <c r="A552" s="531" t="s">
        <v>692</v>
      </c>
      <c r="B552" s="536" t="s">
        <v>693</v>
      </c>
      <c r="C552" s="533" t="s">
        <v>1076</v>
      </c>
      <c r="D552" s="538">
        <v>7</v>
      </c>
      <c r="E552" s="533" t="s">
        <v>7</v>
      </c>
      <c r="F552" s="535" t="s">
        <v>7</v>
      </c>
      <c r="J552" s="526" t="s">
        <v>7</v>
      </c>
    </row>
    <row r="553" spans="1:10" x14ac:dyDescent="0.35">
      <c r="A553" s="531" t="s">
        <v>678</v>
      </c>
      <c r="B553" s="532" t="s">
        <v>694</v>
      </c>
      <c r="C553" s="533"/>
      <c r="D553" s="534"/>
      <c r="E553" s="533" t="s">
        <v>7</v>
      </c>
      <c r="F553" s="535" t="s">
        <v>7</v>
      </c>
      <c r="J553" s="526" t="s">
        <v>7</v>
      </c>
    </row>
    <row r="554" spans="1:10" ht="29" x14ac:dyDescent="0.35">
      <c r="A554" s="531" t="s">
        <v>678</v>
      </c>
      <c r="B554" s="532" t="s">
        <v>695</v>
      </c>
      <c r="C554" s="533"/>
      <c r="D554" s="534"/>
      <c r="E554" s="533" t="s">
        <v>7</v>
      </c>
      <c r="F554" s="535" t="s">
        <v>7</v>
      </c>
      <c r="J554" s="526" t="s">
        <v>7</v>
      </c>
    </row>
    <row r="555" spans="1:10" x14ac:dyDescent="0.35">
      <c r="A555" s="531" t="s">
        <v>696</v>
      </c>
      <c r="B555" s="536" t="s">
        <v>697</v>
      </c>
      <c r="C555" s="533" t="s">
        <v>1076</v>
      </c>
      <c r="D555" s="538">
        <v>14</v>
      </c>
      <c r="E555" s="533" t="s">
        <v>7</v>
      </c>
      <c r="F555" s="535" t="s">
        <v>7</v>
      </c>
      <c r="J555" s="526" t="s">
        <v>7</v>
      </c>
    </row>
    <row r="556" spans="1:10" x14ac:dyDescent="0.35">
      <c r="A556" s="531" t="s">
        <v>678</v>
      </c>
      <c r="B556" s="532" t="s">
        <v>698</v>
      </c>
      <c r="C556" s="533"/>
      <c r="D556" s="534"/>
      <c r="E556" s="533" t="s">
        <v>7</v>
      </c>
      <c r="F556" s="535" t="s">
        <v>7</v>
      </c>
      <c r="J556" s="526" t="s">
        <v>7</v>
      </c>
    </row>
    <row r="557" spans="1:10" x14ac:dyDescent="0.35">
      <c r="A557" s="531" t="s">
        <v>678</v>
      </c>
      <c r="B557" s="532" t="s">
        <v>699</v>
      </c>
      <c r="C557" s="533"/>
      <c r="D557" s="534"/>
      <c r="E557" s="533" t="s">
        <v>7</v>
      </c>
      <c r="F557" s="535" t="s">
        <v>7</v>
      </c>
      <c r="J557" s="526" t="s">
        <v>7</v>
      </c>
    </row>
    <row r="558" spans="1:10" ht="29" x14ac:dyDescent="0.35">
      <c r="A558" s="531" t="s">
        <v>700</v>
      </c>
      <c r="B558" s="532" t="s">
        <v>685</v>
      </c>
      <c r="C558" s="533"/>
      <c r="D558" s="534"/>
      <c r="E558" s="533" t="s">
        <v>7</v>
      </c>
      <c r="F558" s="535" t="s">
        <v>7</v>
      </c>
      <c r="J558" s="526" t="s">
        <v>7</v>
      </c>
    </row>
    <row r="559" spans="1:10" x14ac:dyDescent="0.35">
      <c r="A559" s="531" t="s">
        <v>701</v>
      </c>
      <c r="B559" s="536" t="s">
        <v>702</v>
      </c>
      <c r="C559" s="533" t="s">
        <v>1076</v>
      </c>
      <c r="D559" s="538">
        <v>80</v>
      </c>
      <c r="E559" s="533" t="s">
        <v>7</v>
      </c>
      <c r="F559" s="535" t="s">
        <v>7</v>
      </c>
      <c r="J559" s="526" t="s">
        <v>7</v>
      </c>
    </row>
    <row r="560" spans="1:10" x14ac:dyDescent="0.35">
      <c r="A560" s="531" t="s">
        <v>700</v>
      </c>
      <c r="B560" s="532" t="s">
        <v>694</v>
      </c>
      <c r="C560" s="533"/>
      <c r="D560" s="534"/>
      <c r="E560" s="533" t="s">
        <v>7</v>
      </c>
      <c r="F560" s="535" t="s">
        <v>7</v>
      </c>
      <c r="J560" s="526" t="s">
        <v>7</v>
      </c>
    </row>
    <row r="561" spans="1:10" ht="29" x14ac:dyDescent="0.35">
      <c r="A561" s="531" t="s">
        <v>700</v>
      </c>
      <c r="B561" s="532" t="s">
        <v>703</v>
      </c>
      <c r="C561" s="533"/>
      <c r="D561" s="534"/>
      <c r="E561" s="533" t="s">
        <v>7</v>
      </c>
      <c r="F561" s="535" t="s">
        <v>7</v>
      </c>
      <c r="J561" s="526" t="s">
        <v>7</v>
      </c>
    </row>
    <row r="562" spans="1:10" x14ac:dyDescent="0.35">
      <c r="A562" s="531" t="s">
        <v>704</v>
      </c>
      <c r="B562" s="536" t="s">
        <v>705</v>
      </c>
      <c r="C562" s="533" t="s">
        <v>1076</v>
      </c>
      <c r="D562" s="538">
        <v>6</v>
      </c>
      <c r="E562" s="533" t="s">
        <v>7</v>
      </c>
      <c r="F562" s="535" t="s">
        <v>7</v>
      </c>
      <c r="J562" s="526" t="s">
        <v>7</v>
      </c>
    </row>
    <row r="563" spans="1:10" x14ac:dyDescent="0.35">
      <c r="A563" s="531" t="s">
        <v>706</v>
      </c>
      <c r="B563" s="536" t="s">
        <v>707</v>
      </c>
      <c r="C563" s="533" t="s">
        <v>1076</v>
      </c>
      <c r="D563" s="538">
        <v>5</v>
      </c>
      <c r="E563" s="533" t="s">
        <v>7</v>
      </c>
      <c r="F563" s="535" t="s">
        <v>7</v>
      </c>
      <c r="J563" s="526" t="s">
        <v>7</v>
      </c>
    </row>
    <row r="564" spans="1:10" x14ac:dyDescent="0.35">
      <c r="A564" s="531" t="s">
        <v>708</v>
      </c>
      <c r="B564" s="532" t="s">
        <v>709</v>
      </c>
      <c r="C564" s="533"/>
      <c r="D564" s="534"/>
      <c r="E564" s="533" t="s">
        <v>7</v>
      </c>
      <c r="F564" s="535" t="s">
        <v>7</v>
      </c>
      <c r="J564" s="526" t="s">
        <v>7</v>
      </c>
    </row>
    <row r="565" spans="1:10" x14ac:dyDescent="0.35">
      <c r="A565" s="531" t="s">
        <v>708</v>
      </c>
      <c r="B565" s="532" t="s">
        <v>710</v>
      </c>
      <c r="C565" s="533"/>
      <c r="D565" s="534"/>
      <c r="E565" s="533" t="s">
        <v>7</v>
      </c>
      <c r="F565" s="535" t="s">
        <v>7</v>
      </c>
      <c r="J565" s="526" t="s">
        <v>7</v>
      </c>
    </row>
    <row r="566" spans="1:10" x14ac:dyDescent="0.35">
      <c r="A566" s="531" t="s">
        <v>708</v>
      </c>
      <c r="B566" s="536" t="s">
        <v>711</v>
      </c>
      <c r="C566" s="533" t="s">
        <v>7</v>
      </c>
      <c r="D566" s="534">
        <v>0</v>
      </c>
      <c r="E566" s="533" t="s">
        <v>7</v>
      </c>
      <c r="F566" s="535" t="s">
        <v>7</v>
      </c>
      <c r="J566" s="526" t="s">
        <v>7</v>
      </c>
    </row>
    <row r="567" spans="1:10" ht="409.5" x14ac:dyDescent="0.35">
      <c r="A567" s="531" t="s">
        <v>712</v>
      </c>
      <c r="B567" s="536" t="s">
        <v>713</v>
      </c>
      <c r="C567" s="533" t="s">
        <v>7</v>
      </c>
      <c r="D567" s="534">
        <v>0</v>
      </c>
      <c r="E567" s="533" t="s">
        <v>7</v>
      </c>
      <c r="F567" s="535" t="s">
        <v>7</v>
      </c>
      <c r="J567" s="526" t="s">
        <v>7</v>
      </c>
    </row>
    <row r="568" spans="1:10" x14ac:dyDescent="0.35">
      <c r="A568" s="531" t="s">
        <v>712</v>
      </c>
      <c r="B568" s="532" t="s">
        <v>714</v>
      </c>
      <c r="C568" s="533"/>
      <c r="D568" s="534"/>
      <c r="E568" s="533" t="s">
        <v>7</v>
      </c>
      <c r="F568" s="535" t="s">
        <v>7</v>
      </c>
      <c r="J568" s="526" t="s">
        <v>7</v>
      </c>
    </row>
    <row r="569" spans="1:10" ht="29" x14ac:dyDescent="0.35">
      <c r="A569" s="531" t="s">
        <v>715</v>
      </c>
      <c r="B569" s="536" t="s">
        <v>716</v>
      </c>
      <c r="C569" s="533" t="s">
        <v>48</v>
      </c>
      <c r="D569" s="538">
        <v>1</v>
      </c>
      <c r="E569" s="533" t="s">
        <v>7</v>
      </c>
      <c r="F569" s="535" t="s">
        <v>7</v>
      </c>
      <c r="J569" s="526" t="s">
        <v>7</v>
      </c>
    </row>
    <row r="570" spans="1:10" ht="29" x14ac:dyDescent="0.35">
      <c r="A570" s="531" t="s">
        <v>717</v>
      </c>
      <c r="B570" s="536" t="s">
        <v>718</v>
      </c>
      <c r="C570" s="533" t="s">
        <v>48</v>
      </c>
      <c r="D570" s="538">
        <v>1</v>
      </c>
      <c r="E570" s="533" t="s">
        <v>7</v>
      </c>
      <c r="F570" s="535" t="s">
        <v>7</v>
      </c>
      <c r="J570" s="526" t="s">
        <v>7</v>
      </c>
    </row>
    <row r="571" spans="1:10" x14ac:dyDescent="0.35">
      <c r="A571" s="531" t="s">
        <v>719</v>
      </c>
      <c r="B571" s="532" t="s">
        <v>720</v>
      </c>
      <c r="C571" s="533"/>
      <c r="D571" s="534"/>
      <c r="E571" s="533" t="s">
        <v>7</v>
      </c>
      <c r="F571" s="535" t="s">
        <v>7</v>
      </c>
      <c r="J571" s="526" t="s">
        <v>7</v>
      </c>
    </row>
    <row r="572" spans="1:10" x14ac:dyDescent="0.35">
      <c r="A572" s="531" t="s">
        <v>719</v>
      </c>
      <c r="B572" s="532" t="s">
        <v>721</v>
      </c>
      <c r="C572" s="533"/>
      <c r="D572" s="534"/>
      <c r="E572" s="533" t="s">
        <v>7</v>
      </c>
      <c r="F572" s="535" t="s">
        <v>7</v>
      </c>
      <c r="J572" s="526" t="s">
        <v>7</v>
      </c>
    </row>
    <row r="573" spans="1:10" ht="101.5" x14ac:dyDescent="0.35">
      <c r="A573" s="531" t="s">
        <v>719</v>
      </c>
      <c r="B573" s="536" t="s">
        <v>722</v>
      </c>
      <c r="C573" s="533" t="s">
        <v>7</v>
      </c>
      <c r="D573" s="534">
        <v>0</v>
      </c>
      <c r="E573" s="533" t="s">
        <v>7</v>
      </c>
      <c r="F573" s="535" t="s">
        <v>7</v>
      </c>
      <c r="J573" s="526" t="s">
        <v>7</v>
      </c>
    </row>
    <row r="574" spans="1:10" x14ac:dyDescent="0.35">
      <c r="A574" s="531" t="s">
        <v>719</v>
      </c>
      <c r="B574" s="536" t="s">
        <v>138</v>
      </c>
      <c r="C574" s="533" t="s">
        <v>7</v>
      </c>
      <c r="D574" s="534">
        <v>0</v>
      </c>
      <c r="E574" s="533" t="s">
        <v>7</v>
      </c>
      <c r="F574" s="535" t="s">
        <v>7</v>
      </c>
      <c r="J574" s="526" t="s">
        <v>7</v>
      </c>
    </row>
    <row r="575" spans="1:10" x14ac:dyDescent="0.35">
      <c r="A575" s="531" t="s">
        <v>719</v>
      </c>
      <c r="B575" s="532" t="s">
        <v>723</v>
      </c>
      <c r="C575" s="533"/>
      <c r="D575" s="534"/>
      <c r="E575" s="533" t="s">
        <v>7</v>
      </c>
      <c r="F575" s="535" t="s">
        <v>7</v>
      </c>
      <c r="J575" s="526" t="s">
        <v>7</v>
      </c>
    </row>
    <row r="576" spans="1:10" ht="43.5" x14ac:dyDescent="0.35">
      <c r="A576" s="531" t="s">
        <v>724</v>
      </c>
      <c r="B576" s="536" t="s">
        <v>725</v>
      </c>
      <c r="C576" s="533" t="s">
        <v>39</v>
      </c>
      <c r="D576" s="537">
        <v>1</v>
      </c>
      <c r="E576" s="537">
        <v>15000</v>
      </c>
      <c r="F576" s="539">
        <v>15000</v>
      </c>
      <c r="J576" s="526" t="s">
        <v>7</v>
      </c>
    </row>
    <row r="577" spans="1:10" x14ac:dyDescent="0.35">
      <c r="A577" s="531" t="s">
        <v>726</v>
      </c>
      <c r="B577" s="536" t="s">
        <v>663</v>
      </c>
      <c r="C577" s="533" t="s">
        <v>664</v>
      </c>
      <c r="D577" s="533" t="s">
        <v>7</v>
      </c>
      <c r="E577" s="533" t="s">
        <v>7</v>
      </c>
      <c r="F577" s="535" t="s">
        <v>7</v>
      </c>
      <c r="J577" s="526" t="s">
        <v>7</v>
      </c>
    </row>
    <row r="578" spans="1:10" x14ac:dyDescent="0.35">
      <c r="A578" s="531" t="s">
        <v>727</v>
      </c>
      <c r="B578" s="536" t="s">
        <v>666</v>
      </c>
      <c r="C578" s="533" t="s">
        <v>39</v>
      </c>
      <c r="D578" s="537">
        <v>1</v>
      </c>
      <c r="E578" s="533" t="s">
        <v>7</v>
      </c>
      <c r="F578" s="535" t="s">
        <v>7</v>
      </c>
      <c r="J578" s="526" t="s">
        <v>7</v>
      </c>
    </row>
    <row r="579" spans="1:10" x14ac:dyDescent="0.35">
      <c r="A579" s="531" t="s">
        <v>719</v>
      </c>
      <c r="B579" s="532" t="s">
        <v>728</v>
      </c>
      <c r="C579" s="533"/>
      <c r="D579" s="534"/>
      <c r="E579" s="533" t="s">
        <v>7</v>
      </c>
      <c r="F579" s="535" t="s">
        <v>7</v>
      </c>
      <c r="J579" s="526" t="s">
        <v>7</v>
      </c>
    </row>
    <row r="580" spans="1:10" ht="43.5" x14ac:dyDescent="0.35">
      <c r="A580" s="531" t="s">
        <v>729</v>
      </c>
      <c r="B580" s="536" t="s">
        <v>730</v>
      </c>
      <c r="C580" s="533" t="s">
        <v>39</v>
      </c>
      <c r="D580" s="537">
        <v>1</v>
      </c>
      <c r="E580" s="537">
        <v>90000</v>
      </c>
      <c r="F580" s="539">
        <v>90000</v>
      </c>
      <c r="J580" s="526" t="s">
        <v>7</v>
      </c>
    </row>
    <row r="581" spans="1:10" x14ac:dyDescent="0.35">
      <c r="A581" s="531" t="s">
        <v>731</v>
      </c>
      <c r="B581" s="536" t="s">
        <v>663</v>
      </c>
      <c r="C581" s="533" t="s">
        <v>664</v>
      </c>
      <c r="D581" s="533" t="s">
        <v>7</v>
      </c>
      <c r="E581" s="533" t="s">
        <v>7</v>
      </c>
      <c r="F581" s="535" t="s">
        <v>7</v>
      </c>
      <c r="J581" s="526" t="s">
        <v>7</v>
      </c>
    </row>
    <row r="582" spans="1:10" x14ac:dyDescent="0.35">
      <c r="A582" s="531" t="s">
        <v>732</v>
      </c>
      <c r="B582" s="536" t="s">
        <v>666</v>
      </c>
      <c r="C582" s="533" t="s">
        <v>39</v>
      </c>
      <c r="D582" s="537">
        <v>1</v>
      </c>
      <c r="E582" s="533" t="s">
        <v>7</v>
      </c>
      <c r="F582" s="535" t="s">
        <v>7</v>
      </c>
      <c r="J582" s="526" t="s">
        <v>7</v>
      </c>
    </row>
    <row r="583" spans="1:10" x14ac:dyDescent="0.35">
      <c r="A583" s="531" t="s">
        <v>719</v>
      </c>
      <c r="B583" s="532" t="s">
        <v>733</v>
      </c>
      <c r="C583" s="533"/>
      <c r="D583" s="534"/>
      <c r="E583" s="533" t="s">
        <v>7</v>
      </c>
      <c r="F583" s="535" t="s">
        <v>7</v>
      </c>
      <c r="J583" s="526" t="s">
        <v>7</v>
      </c>
    </row>
    <row r="584" spans="1:10" ht="43.5" x14ac:dyDescent="0.35">
      <c r="A584" s="531" t="s">
        <v>734</v>
      </c>
      <c r="B584" s="536" t="s">
        <v>735</v>
      </c>
      <c r="C584" s="533" t="s">
        <v>39</v>
      </c>
      <c r="D584" s="537">
        <v>1</v>
      </c>
      <c r="E584" s="537">
        <v>8000</v>
      </c>
      <c r="F584" s="539">
        <v>8000</v>
      </c>
      <c r="J584" s="526" t="s">
        <v>7</v>
      </c>
    </row>
    <row r="585" spans="1:10" x14ac:dyDescent="0.35">
      <c r="A585" s="531" t="s">
        <v>736</v>
      </c>
      <c r="B585" s="536" t="s">
        <v>663</v>
      </c>
      <c r="C585" s="533" t="s">
        <v>664</v>
      </c>
      <c r="D585" s="533" t="s">
        <v>7</v>
      </c>
      <c r="E585" s="533" t="s">
        <v>7</v>
      </c>
      <c r="F585" s="535" t="s">
        <v>7</v>
      </c>
      <c r="J585" s="526" t="s">
        <v>7</v>
      </c>
    </row>
    <row r="586" spans="1:10" x14ac:dyDescent="0.35">
      <c r="A586" s="531" t="s">
        <v>737</v>
      </c>
      <c r="B586" s="536" t="s">
        <v>666</v>
      </c>
      <c r="C586" s="533" t="s">
        <v>39</v>
      </c>
      <c r="D586" s="537">
        <v>1</v>
      </c>
      <c r="E586" s="533" t="s">
        <v>7</v>
      </c>
      <c r="F586" s="535" t="s">
        <v>7</v>
      </c>
      <c r="J586" s="526" t="s">
        <v>7</v>
      </c>
    </row>
    <row r="587" spans="1:10" x14ac:dyDescent="0.35">
      <c r="A587" s="531" t="s">
        <v>738</v>
      </c>
      <c r="B587" s="532" t="s">
        <v>739</v>
      </c>
      <c r="C587" s="533"/>
      <c r="D587" s="534"/>
      <c r="E587" s="533" t="s">
        <v>7</v>
      </c>
      <c r="F587" s="535" t="s">
        <v>7</v>
      </c>
      <c r="J587" s="526" t="s">
        <v>7</v>
      </c>
    </row>
    <row r="588" spans="1:10" ht="43.5" x14ac:dyDescent="0.35">
      <c r="A588" s="531" t="s">
        <v>740</v>
      </c>
      <c r="B588" s="536" t="s">
        <v>741</v>
      </c>
      <c r="C588" s="533" t="s">
        <v>39</v>
      </c>
      <c r="D588" s="537">
        <v>1</v>
      </c>
      <c r="E588" s="537">
        <v>20000</v>
      </c>
      <c r="F588" s="539">
        <v>20000</v>
      </c>
      <c r="J588" s="526" t="s">
        <v>7</v>
      </c>
    </row>
    <row r="589" spans="1:10" x14ac:dyDescent="0.35">
      <c r="A589" s="531" t="s">
        <v>742</v>
      </c>
      <c r="B589" s="536" t="s">
        <v>663</v>
      </c>
      <c r="C589" s="533" t="s">
        <v>664</v>
      </c>
      <c r="D589" s="533" t="s">
        <v>7</v>
      </c>
      <c r="E589" s="533" t="s">
        <v>7</v>
      </c>
      <c r="F589" s="535" t="s">
        <v>7</v>
      </c>
      <c r="J589" s="526" t="s">
        <v>7</v>
      </c>
    </row>
    <row r="590" spans="1:10" x14ac:dyDescent="0.35">
      <c r="A590" s="531" t="s">
        <v>743</v>
      </c>
      <c r="B590" s="536" t="s">
        <v>666</v>
      </c>
      <c r="C590" s="533" t="s">
        <v>39</v>
      </c>
      <c r="D590" s="537">
        <v>1</v>
      </c>
      <c r="E590" s="533" t="s">
        <v>7</v>
      </c>
      <c r="F590" s="535" t="s">
        <v>7</v>
      </c>
      <c r="J590" s="526" t="s">
        <v>7</v>
      </c>
    </row>
    <row r="591" spans="1:10" x14ac:dyDescent="0.35">
      <c r="A591" s="531" t="s">
        <v>744</v>
      </c>
      <c r="B591" s="532" t="s">
        <v>594</v>
      </c>
      <c r="C591" s="533"/>
      <c r="D591" s="534"/>
      <c r="E591" s="533" t="s">
        <v>7</v>
      </c>
      <c r="F591" s="535" t="s">
        <v>7</v>
      </c>
      <c r="J591" s="526" t="s">
        <v>7</v>
      </c>
    </row>
    <row r="592" spans="1:10" x14ac:dyDescent="0.35">
      <c r="A592" s="531" t="s">
        <v>744</v>
      </c>
      <c r="B592" s="532" t="s">
        <v>745</v>
      </c>
      <c r="C592" s="533"/>
      <c r="D592" s="534"/>
      <c r="E592" s="533" t="s">
        <v>7</v>
      </c>
      <c r="F592" s="535" t="s">
        <v>7</v>
      </c>
      <c r="J592" s="526" t="s">
        <v>7</v>
      </c>
    </row>
    <row r="593" spans="1:10" ht="58" x14ac:dyDescent="0.35">
      <c r="A593" s="531" t="s">
        <v>746</v>
      </c>
      <c r="B593" s="536" t="s">
        <v>747</v>
      </c>
      <c r="C593" s="533" t="s">
        <v>39</v>
      </c>
      <c r="D593" s="537">
        <v>1</v>
      </c>
      <c r="E593" s="537">
        <v>20000</v>
      </c>
      <c r="F593" s="539">
        <v>20000</v>
      </c>
      <c r="J593" s="526" t="s">
        <v>7</v>
      </c>
    </row>
    <row r="594" spans="1:10" x14ac:dyDescent="0.35">
      <c r="A594" s="531" t="s">
        <v>744</v>
      </c>
      <c r="B594" s="532" t="s">
        <v>748</v>
      </c>
      <c r="C594" s="533"/>
      <c r="D594" s="534"/>
      <c r="E594" s="533" t="s">
        <v>7</v>
      </c>
      <c r="F594" s="535" t="s">
        <v>7</v>
      </c>
      <c r="J594" s="526" t="s">
        <v>7</v>
      </c>
    </row>
    <row r="595" spans="1:10" ht="58" x14ac:dyDescent="0.35">
      <c r="A595" s="531" t="s">
        <v>749</v>
      </c>
      <c r="B595" s="536" t="s">
        <v>750</v>
      </c>
      <c r="C595" s="533" t="s">
        <v>39</v>
      </c>
      <c r="D595" s="537">
        <v>1</v>
      </c>
      <c r="E595" s="537">
        <v>20000</v>
      </c>
      <c r="F595" s="539">
        <v>20000</v>
      </c>
      <c r="J595" s="526" t="s">
        <v>7</v>
      </c>
    </row>
    <row r="596" spans="1:10" x14ac:dyDescent="0.35">
      <c r="A596" s="531" t="s">
        <v>744</v>
      </c>
      <c r="B596" s="532" t="s">
        <v>751</v>
      </c>
      <c r="C596" s="533"/>
      <c r="D596" s="534"/>
      <c r="E596" s="533" t="s">
        <v>7</v>
      </c>
      <c r="F596" s="535" t="s">
        <v>7</v>
      </c>
      <c r="J596" s="526" t="s">
        <v>7</v>
      </c>
    </row>
    <row r="597" spans="1:10" ht="58" x14ac:dyDescent="0.35">
      <c r="A597" s="531" t="s">
        <v>752</v>
      </c>
      <c r="B597" s="536" t="s">
        <v>753</v>
      </c>
      <c r="C597" s="533" t="s">
        <v>39</v>
      </c>
      <c r="D597" s="537">
        <v>1</v>
      </c>
      <c r="E597" s="537">
        <v>30000</v>
      </c>
      <c r="F597" s="539">
        <v>30000</v>
      </c>
      <c r="J597" s="526" t="s">
        <v>7</v>
      </c>
    </row>
    <row r="598" spans="1:10" x14ac:dyDescent="0.35">
      <c r="A598" s="531" t="s">
        <v>755</v>
      </c>
      <c r="B598" s="536" t="s">
        <v>756</v>
      </c>
      <c r="C598" s="533" t="s">
        <v>757</v>
      </c>
      <c r="D598" s="538">
        <v>9</v>
      </c>
      <c r="E598" s="538">
        <v>0</v>
      </c>
      <c r="F598" s="535" t="s">
        <v>7</v>
      </c>
      <c r="J598" s="526" t="s">
        <v>7</v>
      </c>
    </row>
    <row r="599" spans="1:10" x14ac:dyDescent="0.35">
      <c r="A599" s="531" t="s">
        <v>758</v>
      </c>
      <c r="B599" s="536" t="s">
        <v>65</v>
      </c>
      <c r="C599" s="533" t="s">
        <v>757</v>
      </c>
      <c r="D599" s="538">
        <v>13</v>
      </c>
      <c r="E599" s="538">
        <v>0</v>
      </c>
      <c r="F599" s="535" t="s">
        <v>7</v>
      </c>
      <c r="J599" s="526" t="s">
        <v>7</v>
      </c>
    </row>
    <row r="600" spans="1:10" x14ac:dyDescent="0.35">
      <c r="A600" s="531" t="s">
        <v>759</v>
      </c>
      <c r="B600" s="536" t="s">
        <v>136</v>
      </c>
      <c r="C600" s="533" t="s">
        <v>757</v>
      </c>
      <c r="D600" s="538">
        <v>16</v>
      </c>
      <c r="E600" s="538">
        <v>0</v>
      </c>
      <c r="F600" s="535" t="s">
        <v>7</v>
      </c>
      <c r="J600" s="526" t="s">
        <v>7</v>
      </c>
    </row>
    <row r="601" spans="1:10" x14ac:dyDescent="0.35">
      <c r="A601" s="531" t="s">
        <v>760</v>
      </c>
      <c r="B601" s="536" t="s">
        <v>178</v>
      </c>
      <c r="C601" s="533" t="s">
        <v>757</v>
      </c>
      <c r="D601" s="538">
        <v>21</v>
      </c>
      <c r="E601" s="538">
        <v>0</v>
      </c>
      <c r="F601" s="535" t="s">
        <v>7</v>
      </c>
      <c r="J601" s="526" t="s">
        <v>7</v>
      </c>
    </row>
    <row r="602" spans="1:10" x14ac:dyDescent="0.35">
      <c r="A602" s="531" t="s">
        <v>761</v>
      </c>
      <c r="B602" s="536" t="s">
        <v>257</v>
      </c>
      <c r="C602" s="533" t="s">
        <v>757</v>
      </c>
      <c r="D602" s="538">
        <v>24</v>
      </c>
      <c r="E602" s="538">
        <v>0</v>
      </c>
      <c r="F602" s="535" t="s">
        <v>7</v>
      </c>
      <c r="J602" s="526" t="s">
        <v>7</v>
      </c>
    </row>
    <row r="603" spans="1:10" x14ac:dyDescent="0.35">
      <c r="A603" s="531" t="s">
        <v>762</v>
      </c>
      <c r="B603" s="536" t="s">
        <v>295</v>
      </c>
      <c r="C603" s="533" t="s">
        <v>757</v>
      </c>
      <c r="D603" s="538">
        <v>27</v>
      </c>
      <c r="E603" s="538">
        <v>0</v>
      </c>
      <c r="F603" s="535" t="s">
        <v>7</v>
      </c>
      <c r="J603" s="526" t="s">
        <v>7</v>
      </c>
    </row>
    <row r="604" spans="1:10" x14ac:dyDescent="0.35">
      <c r="A604" s="531" t="s">
        <v>763</v>
      </c>
      <c r="B604" s="536" t="s">
        <v>333</v>
      </c>
      <c r="C604" s="533" t="s">
        <v>757</v>
      </c>
      <c r="D604" s="538">
        <v>30</v>
      </c>
      <c r="E604" s="538">
        <v>0</v>
      </c>
      <c r="F604" s="535" t="s">
        <v>7</v>
      </c>
      <c r="J604" s="526" t="s">
        <v>7</v>
      </c>
    </row>
    <row r="605" spans="1:10" x14ac:dyDescent="0.35">
      <c r="A605" s="531" t="s">
        <v>764</v>
      </c>
      <c r="B605" s="536" t="s">
        <v>765</v>
      </c>
      <c r="C605" s="533" t="s">
        <v>757</v>
      </c>
      <c r="D605" s="538">
        <v>36</v>
      </c>
      <c r="E605" s="538">
        <v>0</v>
      </c>
      <c r="F605" s="535" t="s">
        <v>7</v>
      </c>
      <c r="J605" s="526" t="s">
        <v>7</v>
      </c>
    </row>
    <row r="606" spans="1:10" x14ac:dyDescent="0.35">
      <c r="A606" s="531" t="s">
        <v>766</v>
      </c>
      <c r="B606" s="536" t="s">
        <v>767</v>
      </c>
      <c r="C606" s="533" t="s">
        <v>757</v>
      </c>
      <c r="D606" s="538">
        <v>37</v>
      </c>
      <c r="E606" s="538">
        <v>0</v>
      </c>
      <c r="F606" s="535" t="s">
        <v>7</v>
      </c>
      <c r="J606" s="526" t="s">
        <v>7</v>
      </c>
    </row>
    <row r="607" spans="1:10" x14ac:dyDescent="0.35">
      <c r="A607" s="531" t="s">
        <v>768</v>
      </c>
      <c r="B607" s="536" t="s">
        <v>430</v>
      </c>
      <c r="C607" s="533" t="s">
        <v>757</v>
      </c>
      <c r="D607" s="538">
        <v>41</v>
      </c>
      <c r="E607" s="538">
        <v>0</v>
      </c>
      <c r="F607" s="535" t="s">
        <v>7</v>
      </c>
      <c r="J607" s="526" t="s">
        <v>7</v>
      </c>
    </row>
    <row r="608" spans="1:10" x14ac:dyDescent="0.35">
      <c r="A608" s="531" t="s">
        <v>769</v>
      </c>
      <c r="B608" s="536" t="s">
        <v>462</v>
      </c>
      <c r="C608" s="533" t="s">
        <v>757</v>
      </c>
      <c r="D608" s="538">
        <v>50</v>
      </c>
      <c r="E608" s="538">
        <v>0</v>
      </c>
      <c r="F608" s="535" t="s">
        <v>7</v>
      </c>
      <c r="J608" s="526" t="s">
        <v>7</v>
      </c>
    </row>
    <row r="609" spans="1:10" x14ac:dyDescent="0.35">
      <c r="A609" s="531" t="s">
        <v>770</v>
      </c>
      <c r="B609" s="536" t="s">
        <v>557</v>
      </c>
      <c r="C609" s="533" t="s">
        <v>757</v>
      </c>
      <c r="D609" s="538">
        <v>51</v>
      </c>
      <c r="E609" s="538">
        <v>0</v>
      </c>
      <c r="F609" s="535" t="s">
        <v>7</v>
      </c>
      <c r="J609" s="526" t="s">
        <v>7</v>
      </c>
    </row>
    <row r="610" spans="1:10" x14ac:dyDescent="0.35">
      <c r="A610" s="531" t="s">
        <v>771</v>
      </c>
      <c r="B610" s="536" t="s">
        <v>580</v>
      </c>
      <c r="C610" s="533" t="s">
        <v>757</v>
      </c>
      <c r="D610" s="538">
        <v>54</v>
      </c>
      <c r="E610" s="538">
        <v>0</v>
      </c>
      <c r="F610" s="535" t="s">
        <v>7</v>
      </c>
      <c r="J610" s="526" t="s">
        <v>7</v>
      </c>
    </row>
    <row r="611" spans="1:10" x14ac:dyDescent="0.35">
      <c r="A611" s="531" t="s">
        <v>772</v>
      </c>
      <c r="B611" s="536" t="s">
        <v>599</v>
      </c>
      <c r="C611" s="533" t="s">
        <v>757</v>
      </c>
      <c r="D611" s="538">
        <v>59</v>
      </c>
      <c r="E611" s="538">
        <v>0</v>
      </c>
      <c r="F611" s="535" t="s">
        <v>7</v>
      </c>
      <c r="J611" s="526" t="s">
        <v>7</v>
      </c>
    </row>
    <row r="612" spans="1:10" x14ac:dyDescent="0.35">
      <c r="A612" s="531" t="s">
        <v>773</v>
      </c>
      <c r="B612" s="536" t="s">
        <v>669</v>
      </c>
      <c r="C612" s="533" t="s">
        <v>757</v>
      </c>
      <c r="D612" s="538">
        <v>60</v>
      </c>
      <c r="E612" s="538">
        <v>0</v>
      </c>
      <c r="F612" s="535" t="s">
        <v>7</v>
      </c>
      <c r="J612" s="526" t="s">
        <v>7</v>
      </c>
    </row>
    <row r="613" spans="1:10" x14ac:dyDescent="0.35">
      <c r="A613" s="531" t="s">
        <v>774</v>
      </c>
      <c r="B613" s="536" t="s">
        <v>680</v>
      </c>
      <c r="C613" s="533" t="s">
        <v>757</v>
      </c>
      <c r="D613" s="538">
        <v>63</v>
      </c>
      <c r="E613" s="538">
        <v>0</v>
      </c>
      <c r="F613" s="535" t="s">
        <v>7</v>
      </c>
      <c r="J613" s="526" t="s">
        <v>7</v>
      </c>
    </row>
    <row r="614" spans="1:10" x14ac:dyDescent="0.35">
      <c r="A614" s="531" t="s">
        <v>775</v>
      </c>
      <c r="B614" s="536" t="s">
        <v>776</v>
      </c>
      <c r="C614" s="533" t="s">
        <v>757</v>
      </c>
      <c r="D614" s="538">
        <v>68</v>
      </c>
      <c r="E614" s="538">
        <v>0</v>
      </c>
      <c r="F614" s="535" t="s">
        <v>7</v>
      </c>
      <c r="J614" s="526" t="s">
        <v>7</v>
      </c>
    </row>
    <row r="615" spans="1:10" x14ac:dyDescent="0.35">
      <c r="A615" s="531" t="s">
        <v>777</v>
      </c>
      <c r="B615" s="536" t="s">
        <v>778</v>
      </c>
      <c r="C615" s="533" t="s">
        <v>757</v>
      </c>
      <c r="D615" s="538">
        <v>72</v>
      </c>
      <c r="E615" s="538">
        <v>0</v>
      </c>
      <c r="F615" s="535" t="s">
        <v>7</v>
      </c>
      <c r="J615" s="526" t="s">
        <v>7</v>
      </c>
    </row>
    <row r="616" spans="1:10" x14ac:dyDescent="0.35">
      <c r="A616" s="531" t="s">
        <v>754</v>
      </c>
      <c r="B616" s="536" t="s">
        <v>1078</v>
      </c>
      <c r="C616" s="533" t="s">
        <v>779</v>
      </c>
      <c r="D616" s="537">
        <v>0</v>
      </c>
      <c r="E616" s="533" t="s">
        <v>7</v>
      </c>
      <c r="F616" s="535" t="s">
        <v>780</v>
      </c>
      <c r="J616" s="526" t="s">
        <v>7</v>
      </c>
    </row>
    <row r="617" spans="1:10" x14ac:dyDescent="0.35">
      <c r="A617" s="531" t="s">
        <v>1079</v>
      </c>
      <c r="B617" s="536" t="s">
        <v>1080</v>
      </c>
      <c r="C617" s="533" t="s">
        <v>757</v>
      </c>
      <c r="D617" s="538">
        <v>73</v>
      </c>
      <c r="E617" s="538">
        <v>0</v>
      </c>
      <c r="F617" s="535" t="s">
        <v>7</v>
      </c>
      <c r="J617" s="526" t="s">
        <v>7</v>
      </c>
    </row>
    <row r="618" spans="1:10" x14ac:dyDescent="0.35">
      <c r="A618" s="531" t="s">
        <v>1081</v>
      </c>
      <c r="B618" s="536" t="s">
        <v>1082</v>
      </c>
      <c r="C618" s="533" t="s">
        <v>39</v>
      </c>
      <c r="D618" s="537">
        <v>1</v>
      </c>
      <c r="E618" s="533" t="s">
        <v>7</v>
      </c>
      <c r="F618" s="535" t="s">
        <v>7</v>
      </c>
      <c r="J618" s="526" t="s">
        <v>7</v>
      </c>
    </row>
    <row r="619" spans="1:10" x14ac:dyDescent="0.35">
      <c r="A619" s="531" t="s">
        <v>1081</v>
      </c>
      <c r="B619" s="536" t="s">
        <v>780</v>
      </c>
      <c r="C619" s="533" t="s">
        <v>779</v>
      </c>
      <c r="D619" s="537">
        <v>0</v>
      </c>
      <c r="E619" s="533" t="s">
        <v>7</v>
      </c>
      <c r="F619" s="535" t="s">
        <v>780</v>
      </c>
      <c r="J619" s="526" t="s">
        <v>7</v>
      </c>
    </row>
    <row r="620" spans="1:10" x14ac:dyDescent="0.35">
      <c r="A620" s="531" t="s">
        <v>7</v>
      </c>
      <c r="B620" s="536" t="s">
        <v>781</v>
      </c>
      <c r="C620" s="533" t="s">
        <v>39</v>
      </c>
      <c r="D620" s="537">
        <v>1</v>
      </c>
      <c r="E620" s="537">
        <v>160000</v>
      </c>
      <c r="F620" s="539">
        <v>160000</v>
      </c>
      <c r="J620" s="526" t="s">
        <v>7</v>
      </c>
    </row>
    <row r="621" spans="1:10" x14ac:dyDescent="0.35">
      <c r="A621" s="531" t="s">
        <v>1081</v>
      </c>
      <c r="B621" s="536" t="s">
        <v>1083</v>
      </c>
      <c r="C621" s="533" t="s">
        <v>779</v>
      </c>
      <c r="D621" s="537">
        <v>0</v>
      </c>
      <c r="E621" s="533" t="s">
        <v>7</v>
      </c>
      <c r="F621" s="535" t="s">
        <v>780</v>
      </c>
      <c r="J621" s="526" t="s">
        <v>7</v>
      </c>
    </row>
    <row r="622" spans="1:10" ht="15" thickBot="1" x14ac:dyDescent="0.4">
      <c r="A622" s="540"/>
      <c r="B622" s="541"/>
      <c r="C622" s="542"/>
      <c r="D622" s="542"/>
      <c r="E622" s="542"/>
      <c r="F622" s="543"/>
    </row>
  </sheetData>
  <autoFilter ref="C1:C621" xr:uid="{00000000-0001-0000-0000-000000000000}"/>
  <pageMargins left="0.7" right="0.7" top="0.75" bottom="0.75" header="0.3" footer="0.3"/>
  <pageSetup paperSize="9" scale="87" orientation="portrait" r:id="rId1"/>
  <headerFooter>
    <oddHeader>&amp;C&amp;"Aptos"&amp;10&amp;K000000 Confidential&amp;1#_x000D_</oddHeader>
    <oddFooter>&amp;R_x000D_&amp;1#&amp;"Aptos"&amp;10&amp;K000000 Confidential</oddFooter>
  </headerFooter>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62BD-0C5D-4A0C-B955-76D902CD8B46}">
  <dimension ref="A1:BX241"/>
  <sheetViews>
    <sheetView showZeros="0" view="pageBreakPreview" zoomScale="60" zoomScaleNormal="30" zoomScalePageLayoutView="59" workbookViewId="0">
      <selection activeCell="B235" sqref="B235"/>
    </sheetView>
  </sheetViews>
  <sheetFormatPr defaultRowHeight="16" customHeight="1" x14ac:dyDescent="0.45"/>
  <cols>
    <col min="1" max="1" width="8" style="182" customWidth="1"/>
    <col min="2" max="2" width="90" style="174" customWidth="1"/>
    <col min="3" max="3" width="5.26953125" style="175" bestFit="1" customWidth="1"/>
    <col min="4" max="4" width="8.81640625" style="175" customWidth="1"/>
    <col min="5" max="5" width="18.26953125" style="260" bestFit="1" customWidth="1"/>
    <col min="6" max="6" width="16.453125" style="260" customWidth="1"/>
    <col min="7" max="7" width="20.453125" style="480" bestFit="1" customWidth="1"/>
    <col min="8" max="8" width="8" style="178" hidden="1" customWidth="1"/>
    <col min="9" max="9" width="12.1796875" style="174" hidden="1" customWidth="1"/>
    <col min="10" max="10" width="6.26953125" style="178" hidden="1" customWidth="1"/>
    <col min="11" max="11" width="8.54296875" style="174" hidden="1" customWidth="1"/>
    <col min="12" max="12" width="10" style="178" hidden="1" customWidth="1"/>
    <col min="13" max="13" width="8.26953125" style="174" hidden="1" customWidth="1"/>
    <col min="14" max="14" width="11.26953125" style="179" hidden="1" customWidth="1"/>
    <col min="15" max="15" width="10.54296875" style="179" hidden="1" customWidth="1"/>
    <col min="16" max="16" width="12.1796875" style="174" hidden="1" customWidth="1"/>
    <col min="17" max="17" width="8.7265625" style="174" hidden="1" customWidth="1"/>
    <col min="18" max="18" width="7.54296875" style="477" hidden="1" customWidth="1"/>
    <col min="19" max="19" width="7.1796875" style="477" hidden="1" customWidth="1"/>
    <col min="20" max="20" width="11.26953125" style="478" hidden="1" customWidth="1"/>
    <col min="21" max="21" width="4.453125" style="174" hidden="1" customWidth="1"/>
    <col min="22" max="22" width="7.54296875" style="478" hidden="1" customWidth="1"/>
    <col min="23" max="23" width="7.1796875" style="478" hidden="1" customWidth="1"/>
    <col min="24" max="24" width="17.54296875" style="478" hidden="1" customWidth="1"/>
    <col min="25" max="25" width="4.1796875" style="174" hidden="1" customWidth="1"/>
    <col min="26" max="26" width="7.54296875" style="478" hidden="1" customWidth="1"/>
    <col min="27" max="27" width="7.1796875" style="478" hidden="1" customWidth="1"/>
    <col min="28" max="28" width="17.1796875" style="478" hidden="1" customWidth="1"/>
    <col min="29" max="29" width="4.54296875" style="174" hidden="1" customWidth="1"/>
    <col min="30" max="30" width="9.81640625" style="478" hidden="1" customWidth="1"/>
    <col min="31" max="31" width="10.54296875" style="478" hidden="1" customWidth="1"/>
    <col min="32" max="32" width="20.54296875" style="478" hidden="1" customWidth="1"/>
    <col min="33" max="33" width="5.54296875" style="174" hidden="1" customWidth="1"/>
    <col min="34" max="34" width="11.26953125" style="478" hidden="1" customWidth="1"/>
    <col min="35" max="35" width="7.1796875" style="478" hidden="1" customWidth="1"/>
    <col min="36" max="36" width="19.26953125" style="478" hidden="1" customWidth="1"/>
    <col min="37" max="37" width="6" style="174" hidden="1" customWidth="1"/>
    <col min="38" max="38" width="7.54296875" style="479" hidden="1" customWidth="1"/>
    <col min="39" max="39" width="7.1796875" style="478" hidden="1" customWidth="1"/>
    <col min="40" max="40" width="18" style="478" hidden="1" customWidth="1"/>
    <col min="41" max="41" width="6" style="174" hidden="1" customWidth="1"/>
    <col min="42" max="42" width="7.54296875" style="478" hidden="1" customWidth="1"/>
    <col min="43" max="43" width="7.1796875" style="478" hidden="1" customWidth="1"/>
    <col min="44" max="44" width="16.81640625" style="478" hidden="1" customWidth="1"/>
    <col min="45" max="45" width="5.54296875" style="174" hidden="1" customWidth="1"/>
    <col min="46" max="46" width="7.54296875" style="478" hidden="1" customWidth="1"/>
    <col min="47" max="47" width="7.1796875" style="478" hidden="1" customWidth="1"/>
    <col min="48" max="48" width="16.54296875" style="478" hidden="1" customWidth="1"/>
    <col min="49" max="49" width="4.453125" style="174" hidden="1" customWidth="1"/>
    <col min="50" max="50" width="7.54296875" style="478" hidden="1" customWidth="1"/>
    <col min="51" max="51" width="7.1796875" style="478" hidden="1" customWidth="1"/>
    <col min="52" max="52" width="8.54296875" style="478" hidden="1" customWidth="1"/>
    <col min="53" max="53" width="3.7265625" style="174" hidden="1" customWidth="1"/>
    <col min="54" max="54" width="7.54296875" style="478" hidden="1" customWidth="1"/>
    <col min="55" max="55" width="7.1796875" style="478" hidden="1" customWidth="1"/>
    <col min="56" max="56" width="8.54296875" style="478" hidden="1" customWidth="1"/>
    <col min="57" max="57" width="6" style="174" hidden="1" customWidth="1"/>
    <col min="58" max="58" width="7.54296875" style="478" hidden="1" customWidth="1"/>
    <col min="59" max="59" width="7.1796875" style="478" hidden="1" customWidth="1"/>
    <col min="60" max="60" width="8.54296875" style="478" hidden="1" customWidth="1"/>
    <col min="61" max="61" width="5.7265625" style="174" hidden="1" customWidth="1"/>
    <col min="62" max="62" width="7.54296875" style="478" hidden="1" customWidth="1"/>
    <col min="63" max="63" width="7.1796875" style="478" hidden="1" customWidth="1"/>
    <col min="64" max="64" width="8.54296875" style="478" hidden="1" customWidth="1"/>
    <col min="65" max="66" width="9.1796875" style="20" hidden="1" customWidth="1"/>
    <col min="67" max="67" width="9.1796875" style="20" customWidth="1"/>
    <col min="68" max="68" width="19.54296875" style="20" customWidth="1"/>
    <col min="69" max="76" width="9.1796875" style="20"/>
    <col min="77" max="256" width="9.1796875" style="21"/>
    <col min="257" max="257" width="8" style="21" customWidth="1"/>
    <col min="258" max="258" width="90" style="21" customWidth="1"/>
    <col min="259" max="259" width="5.26953125" style="21" bestFit="1" customWidth="1"/>
    <col min="260" max="260" width="8.81640625" style="21" customWidth="1"/>
    <col min="261" max="261" width="18.26953125" style="21" bestFit="1" customWidth="1"/>
    <col min="262" max="262" width="16.453125" style="21" customWidth="1"/>
    <col min="263" max="263" width="20.453125" style="21" bestFit="1" customWidth="1"/>
    <col min="264" max="322" width="0" style="21" hidden="1" customWidth="1"/>
    <col min="323" max="323" width="9.1796875" style="21"/>
    <col min="324" max="324" width="19.54296875" style="21" customWidth="1"/>
    <col min="325" max="512" width="9.1796875" style="21"/>
    <col min="513" max="513" width="8" style="21" customWidth="1"/>
    <col min="514" max="514" width="90" style="21" customWidth="1"/>
    <col min="515" max="515" width="5.26953125" style="21" bestFit="1" customWidth="1"/>
    <col min="516" max="516" width="8.81640625" style="21" customWidth="1"/>
    <col min="517" max="517" width="18.26953125" style="21" bestFit="1" customWidth="1"/>
    <col min="518" max="518" width="16.453125" style="21" customWidth="1"/>
    <col min="519" max="519" width="20.453125" style="21" bestFit="1" customWidth="1"/>
    <col min="520" max="578" width="0" style="21" hidden="1" customWidth="1"/>
    <col min="579" max="579" width="9.1796875" style="21"/>
    <col min="580" max="580" width="19.54296875" style="21" customWidth="1"/>
    <col min="581" max="768" width="9.1796875" style="21"/>
    <col min="769" max="769" width="8" style="21" customWidth="1"/>
    <col min="770" max="770" width="90" style="21" customWidth="1"/>
    <col min="771" max="771" width="5.26953125" style="21" bestFit="1" customWidth="1"/>
    <col min="772" max="772" width="8.81640625" style="21" customWidth="1"/>
    <col min="773" max="773" width="18.26953125" style="21" bestFit="1" customWidth="1"/>
    <col min="774" max="774" width="16.453125" style="21" customWidth="1"/>
    <col min="775" max="775" width="20.453125" style="21" bestFit="1" customWidth="1"/>
    <col min="776" max="834" width="0" style="21" hidden="1" customWidth="1"/>
    <col min="835" max="835" width="9.1796875" style="21"/>
    <col min="836" max="836" width="19.54296875" style="21" customWidth="1"/>
    <col min="837" max="1024" width="9.1796875" style="21"/>
    <col min="1025" max="1025" width="8" style="21" customWidth="1"/>
    <col min="1026" max="1026" width="90" style="21" customWidth="1"/>
    <col min="1027" max="1027" width="5.26953125" style="21" bestFit="1" customWidth="1"/>
    <col min="1028" max="1028" width="8.81640625" style="21" customWidth="1"/>
    <col min="1029" max="1029" width="18.26953125" style="21" bestFit="1" customWidth="1"/>
    <col min="1030" max="1030" width="16.453125" style="21" customWidth="1"/>
    <col min="1031" max="1031" width="20.453125" style="21" bestFit="1" customWidth="1"/>
    <col min="1032" max="1090" width="0" style="21" hidden="1" customWidth="1"/>
    <col min="1091" max="1091" width="9.1796875" style="21"/>
    <col min="1092" max="1092" width="19.54296875" style="21" customWidth="1"/>
    <col min="1093" max="1280" width="9.1796875" style="21"/>
    <col min="1281" max="1281" width="8" style="21" customWidth="1"/>
    <col min="1282" max="1282" width="90" style="21" customWidth="1"/>
    <col min="1283" max="1283" width="5.26953125" style="21" bestFit="1" customWidth="1"/>
    <col min="1284" max="1284" width="8.81640625" style="21" customWidth="1"/>
    <col min="1285" max="1285" width="18.26953125" style="21" bestFit="1" customWidth="1"/>
    <col min="1286" max="1286" width="16.453125" style="21" customWidth="1"/>
    <col min="1287" max="1287" width="20.453125" style="21" bestFit="1" customWidth="1"/>
    <col min="1288" max="1346" width="0" style="21" hidden="1" customWidth="1"/>
    <col min="1347" max="1347" width="9.1796875" style="21"/>
    <col min="1348" max="1348" width="19.54296875" style="21" customWidth="1"/>
    <col min="1349" max="1536" width="9.1796875" style="21"/>
    <col min="1537" max="1537" width="8" style="21" customWidth="1"/>
    <col min="1538" max="1538" width="90" style="21" customWidth="1"/>
    <col min="1539" max="1539" width="5.26953125" style="21" bestFit="1" customWidth="1"/>
    <col min="1540" max="1540" width="8.81640625" style="21" customWidth="1"/>
    <col min="1541" max="1541" width="18.26953125" style="21" bestFit="1" customWidth="1"/>
    <col min="1542" max="1542" width="16.453125" style="21" customWidth="1"/>
    <col min="1543" max="1543" width="20.453125" style="21" bestFit="1" customWidth="1"/>
    <col min="1544" max="1602" width="0" style="21" hidden="1" customWidth="1"/>
    <col min="1603" max="1603" width="9.1796875" style="21"/>
    <col min="1604" max="1604" width="19.54296875" style="21" customWidth="1"/>
    <col min="1605" max="1792" width="9.1796875" style="21"/>
    <col min="1793" max="1793" width="8" style="21" customWidth="1"/>
    <col min="1794" max="1794" width="90" style="21" customWidth="1"/>
    <col min="1795" max="1795" width="5.26953125" style="21" bestFit="1" customWidth="1"/>
    <col min="1796" max="1796" width="8.81640625" style="21" customWidth="1"/>
    <col min="1797" max="1797" width="18.26953125" style="21" bestFit="1" customWidth="1"/>
    <col min="1798" max="1798" width="16.453125" style="21" customWidth="1"/>
    <col min="1799" max="1799" width="20.453125" style="21" bestFit="1" customWidth="1"/>
    <col min="1800" max="1858" width="0" style="21" hidden="1" customWidth="1"/>
    <col min="1859" max="1859" width="9.1796875" style="21"/>
    <col min="1860" max="1860" width="19.54296875" style="21" customWidth="1"/>
    <col min="1861" max="2048" width="9.1796875" style="21"/>
    <col min="2049" max="2049" width="8" style="21" customWidth="1"/>
    <col min="2050" max="2050" width="90" style="21" customWidth="1"/>
    <col min="2051" max="2051" width="5.26953125" style="21" bestFit="1" customWidth="1"/>
    <col min="2052" max="2052" width="8.81640625" style="21" customWidth="1"/>
    <col min="2053" max="2053" width="18.26953125" style="21" bestFit="1" customWidth="1"/>
    <col min="2054" max="2054" width="16.453125" style="21" customWidth="1"/>
    <col min="2055" max="2055" width="20.453125" style="21" bestFit="1" customWidth="1"/>
    <col min="2056" max="2114" width="0" style="21" hidden="1" customWidth="1"/>
    <col min="2115" max="2115" width="9.1796875" style="21"/>
    <col min="2116" max="2116" width="19.54296875" style="21" customWidth="1"/>
    <col min="2117" max="2304" width="9.1796875" style="21"/>
    <col min="2305" max="2305" width="8" style="21" customWidth="1"/>
    <col min="2306" max="2306" width="90" style="21" customWidth="1"/>
    <col min="2307" max="2307" width="5.26953125" style="21" bestFit="1" customWidth="1"/>
    <col min="2308" max="2308" width="8.81640625" style="21" customWidth="1"/>
    <col min="2309" max="2309" width="18.26953125" style="21" bestFit="1" customWidth="1"/>
    <col min="2310" max="2310" width="16.453125" style="21" customWidth="1"/>
    <col min="2311" max="2311" width="20.453125" style="21" bestFit="1" customWidth="1"/>
    <col min="2312" max="2370" width="0" style="21" hidden="1" customWidth="1"/>
    <col min="2371" max="2371" width="9.1796875" style="21"/>
    <col min="2372" max="2372" width="19.54296875" style="21" customWidth="1"/>
    <col min="2373" max="2560" width="9.1796875" style="21"/>
    <col min="2561" max="2561" width="8" style="21" customWidth="1"/>
    <col min="2562" max="2562" width="90" style="21" customWidth="1"/>
    <col min="2563" max="2563" width="5.26953125" style="21" bestFit="1" customWidth="1"/>
    <col min="2564" max="2564" width="8.81640625" style="21" customWidth="1"/>
    <col min="2565" max="2565" width="18.26953125" style="21" bestFit="1" customWidth="1"/>
    <col min="2566" max="2566" width="16.453125" style="21" customWidth="1"/>
    <col min="2567" max="2567" width="20.453125" style="21" bestFit="1" customWidth="1"/>
    <col min="2568" max="2626" width="0" style="21" hidden="1" customWidth="1"/>
    <col min="2627" max="2627" width="9.1796875" style="21"/>
    <col min="2628" max="2628" width="19.54296875" style="21" customWidth="1"/>
    <col min="2629" max="2816" width="9.1796875" style="21"/>
    <col min="2817" max="2817" width="8" style="21" customWidth="1"/>
    <col min="2818" max="2818" width="90" style="21" customWidth="1"/>
    <col min="2819" max="2819" width="5.26953125" style="21" bestFit="1" customWidth="1"/>
    <col min="2820" max="2820" width="8.81640625" style="21" customWidth="1"/>
    <col min="2821" max="2821" width="18.26953125" style="21" bestFit="1" customWidth="1"/>
    <col min="2822" max="2822" width="16.453125" style="21" customWidth="1"/>
    <col min="2823" max="2823" width="20.453125" style="21" bestFit="1" customWidth="1"/>
    <col min="2824" max="2882" width="0" style="21" hidden="1" customWidth="1"/>
    <col min="2883" max="2883" width="9.1796875" style="21"/>
    <col min="2884" max="2884" width="19.54296875" style="21" customWidth="1"/>
    <col min="2885" max="3072" width="9.1796875" style="21"/>
    <col min="3073" max="3073" width="8" style="21" customWidth="1"/>
    <col min="3074" max="3074" width="90" style="21" customWidth="1"/>
    <col min="3075" max="3075" width="5.26953125" style="21" bestFit="1" customWidth="1"/>
    <col min="3076" max="3076" width="8.81640625" style="21" customWidth="1"/>
    <col min="3077" max="3077" width="18.26953125" style="21" bestFit="1" customWidth="1"/>
    <col min="3078" max="3078" width="16.453125" style="21" customWidth="1"/>
    <col min="3079" max="3079" width="20.453125" style="21" bestFit="1" customWidth="1"/>
    <col min="3080" max="3138" width="0" style="21" hidden="1" customWidth="1"/>
    <col min="3139" max="3139" width="9.1796875" style="21"/>
    <col min="3140" max="3140" width="19.54296875" style="21" customWidth="1"/>
    <col min="3141" max="3328" width="9.1796875" style="21"/>
    <col min="3329" max="3329" width="8" style="21" customWidth="1"/>
    <col min="3330" max="3330" width="90" style="21" customWidth="1"/>
    <col min="3331" max="3331" width="5.26953125" style="21" bestFit="1" customWidth="1"/>
    <col min="3332" max="3332" width="8.81640625" style="21" customWidth="1"/>
    <col min="3333" max="3333" width="18.26953125" style="21" bestFit="1" customWidth="1"/>
    <col min="3334" max="3334" width="16.453125" style="21" customWidth="1"/>
    <col min="3335" max="3335" width="20.453125" style="21" bestFit="1" customWidth="1"/>
    <col min="3336" max="3394" width="0" style="21" hidden="1" customWidth="1"/>
    <col min="3395" max="3395" width="9.1796875" style="21"/>
    <col min="3396" max="3396" width="19.54296875" style="21" customWidth="1"/>
    <col min="3397" max="3584" width="9.1796875" style="21"/>
    <col min="3585" max="3585" width="8" style="21" customWidth="1"/>
    <col min="3586" max="3586" width="90" style="21" customWidth="1"/>
    <col min="3587" max="3587" width="5.26953125" style="21" bestFit="1" customWidth="1"/>
    <col min="3588" max="3588" width="8.81640625" style="21" customWidth="1"/>
    <col min="3589" max="3589" width="18.26953125" style="21" bestFit="1" customWidth="1"/>
    <col min="3590" max="3590" width="16.453125" style="21" customWidth="1"/>
    <col min="3591" max="3591" width="20.453125" style="21" bestFit="1" customWidth="1"/>
    <col min="3592" max="3650" width="0" style="21" hidden="1" customWidth="1"/>
    <col min="3651" max="3651" width="9.1796875" style="21"/>
    <col min="3652" max="3652" width="19.54296875" style="21" customWidth="1"/>
    <col min="3653" max="3840" width="9.1796875" style="21"/>
    <col min="3841" max="3841" width="8" style="21" customWidth="1"/>
    <col min="3842" max="3842" width="90" style="21" customWidth="1"/>
    <col min="3843" max="3843" width="5.26953125" style="21" bestFit="1" customWidth="1"/>
    <col min="3844" max="3844" width="8.81640625" style="21" customWidth="1"/>
    <col min="3845" max="3845" width="18.26953125" style="21" bestFit="1" customWidth="1"/>
    <col min="3846" max="3846" width="16.453125" style="21" customWidth="1"/>
    <col min="3847" max="3847" width="20.453125" style="21" bestFit="1" customWidth="1"/>
    <col min="3848" max="3906" width="0" style="21" hidden="1" customWidth="1"/>
    <col min="3907" max="3907" width="9.1796875" style="21"/>
    <col min="3908" max="3908" width="19.54296875" style="21" customWidth="1"/>
    <col min="3909" max="4096" width="9.1796875" style="21"/>
    <col min="4097" max="4097" width="8" style="21" customWidth="1"/>
    <col min="4098" max="4098" width="90" style="21" customWidth="1"/>
    <col min="4099" max="4099" width="5.26953125" style="21" bestFit="1" customWidth="1"/>
    <col min="4100" max="4100" width="8.81640625" style="21" customWidth="1"/>
    <col min="4101" max="4101" width="18.26953125" style="21" bestFit="1" customWidth="1"/>
    <col min="4102" max="4102" width="16.453125" style="21" customWidth="1"/>
    <col min="4103" max="4103" width="20.453125" style="21" bestFit="1" customWidth="1"/>
    <col min="4104" max="4162" width="0" style="21" hidden="1" customWidth="1"/>
    <col min="4163" max="4163" width="9.1796875" style="21"/>
    <col min="4164" max="4164" width="19.54296875" style="21" customWidth="1"/>
    <col min="4165" max="4352" width="9.1796875" style="21"/>
    <col min="4353" max="4353" width="8" style="21" customWidth="1"/>
    <col min="4354" max="4354" width="90" style="21" customWidth="1"/>
    <col min="4355" max="4355" width="5.26953125" style="21" bestFit="1" customWidth="1"/>
    <col min="4356" max="4356" width="8.81640625" style="21" customWidth="1"/>
    <col min="4357" max="4357" width="18.26953125" style="21" bestFit="1" customWidth="1"/>
    <col min="4358" max="4358" width="16.453125" style="21" customWidth="1"/>
    <col min="4359" max="4359" width="20.453125" style="21" bestFit="1" customWidth="1"/>
    <col min="4360" max="4418" width="0" style="21" hidden="1" customWidth="1"/>
    <col min="4419" max="4419" width="9.1796875" style="21"/>
    <col min="4420" max="4420" width="19.54296875" style="21" customWidth="1"/>
    <col min="4421" max="4608" width="9.1796875" style="21"/>
    <col min="4609" max="4609" width="8" style="21" customWidth="1"/>
    <col min="4610" max="4610" width="90" style="21" customWidth="1"/>
    <col min="4611" max="4611" width="5.26953125" style="21" bestFit="1" customWidth="1"/>
    <col min="4612" max="4612" width="8.81640625" style="21" customWidth="1"/>
    <col min="4613" max="4613" width="18.26953125" style="21" bestFit="1" customWidth="1"/>
    <col min="4614" max="4614" width="16.453125" style="21" customWidth="1"/>
    <col min="4615" max="4615" width="20.453125" style="21" bestFit="1" customWidth="1"/>
    <col min="4616" max="4674" width="0" style="21" hidden="1" customWidth="1"/>
    <col min="4675" max="4675" width="9.1796875" style="21"/>
    <col min="4676" max="4676" width="19.54296875" style="21" customWidth="1"/>
    <col min="4677" max="4864" width="9.1796875" style="21"/>
    <col min="4865" max="4865" width="8" style="21" customWidth="1"/>
    <col min="4866" max="4866" width="90" style="21" customWidth="1"/>
    <col min="4867" max="4867" width="5.26953125" style="21" bestFit="1" customWidth="1"/>
    <col min="4868" max="4868" width="8.81640625" style="21" customWidth="1"/>
    <col min="4869" max="4869" width="18.26953125" style="21" bestFit="1" customWidth="1"/>
    <col min="4870" max="4870" width="16.453125" style="21" customWidth="1"/>
    <col min="4871" max="4871" width="20.453125" style="21" bestFit="1" customWidth="1"/>
    <col min="4872" max="4930" width="0" style="21" hidden="1" customWidth="1"/>
    <col min="4931" max="4931" width="9.1796875" style="21"/>
    <col min="4932" max="4932" width="19.54296875" style="21" customWidth="1"/>
    <col min="4933" max="5120" width="9.1796875" style="21"/>
    <col min="5121" max="5121" width="8" style="21" customWidth="1"/>
    <col min="5122" max="5122" width="90" style="21" customWidth="1"/>
    <col min="5123" max="5123" width="5.26953125" style="21" bestFit="1" customWidth="1"/>
    <col min="5124" max="5124" width="8.81640625" style="21" customWidth="1"/>
    <col min="5125" max="5125" width="18.26953125" style="21" bestFit="1" customWidth="1"/>
    <col min="5126" max="5126" width="16.453125" style="21" customWidth="1"/>
    <col min="5127" max="5127" width="20.453125" style="21" bestFit="1" customWidth="1"/>
    <col min="5128" max="5186" width="0" style="21" hidden="1" customWidth="1"/>
    <col min="5187" max="5187" width="9.1796875" style="21"/>
    <col min="5188" max="5188" width="19.54296875" style="21" customWidth="1"/>
    <col min="5189" max="5376" width="9.1796875" style="21"/>
    <col min="5377" max="5377" width="8" style="21" customWidth="1"/>
    <col min="5378" max="5378" width="90" style="21" customWidth="1"/>
    <col min="5379" max="5379" width="5.26953125" style="21" bestFit="1" customWidth="1"/>
    <col min="5380" max="5380" width="8.81640625" style="21" customWidth="1"/>
    <col min="5381" max="5381" width="18.26953125" style="21" bestFit="1" customWidth="1"/>
    <col min="5382" max="5382" width="16.453125" style="21" customWidth="1"/>
    <col min="5383" max="5383" width="20.453125" style="21" bestFit="1" customWidth="1"/>
    <col min="5384" max="5442" width="0" style="21" hidden="1" customWidth="1"/>
    <col min="5443" max="5443" width="9.1796875" style="21"/>
    <col min="5444" max="5444" width="19.54296875" style="21" customWidth="1"/>
    <col min="5445" max="5632" width="9.1796875" style="21"/>
    <col min="5633" max="5633" width="8" style="21" customWidth="1"/>
    <col min="5634" max="5634" width="90" style="21" customWidth="1"/>
    <col min="5635" max="5635" width="5.26953125" style="21" bestFit="1" customWidth="1"/>
    <col min="5636" max="5636" width="8.81640625" style="21" customWidth="1"/>
    <col min="5637" max="5637" width="18.26953125" style="21" bestFit="1" customWidth="1"/>
    <col min="5638" max="5638" width="16.453125" style="21" customWidth="1"/>
    <col min="5639" max="5639" width="20.453125" style="21" bestFit="1" customWidth="1"/>
    <col min="5640" max="5698" width="0" style="21" hidden="1" customWidth="1"/>
    <col min="5699" max="5699" width="9.1796875" style="21"/>
    <col min="5700" max="5700" width="19.54296875" style="21" customWidth="1"/>
    <col min="5701" max="5888" width="9.1796875" style="21"/>
    <col min="5889" max="5889" width="8" style="21" customWidth="1"/>
    <col min="5890" max="5890" width="90" style="21" customWidth="1"/>
    <col min="5891" max="5891" width="5.26953125" style="21" bestFit="1" customWidth="1"/>
    <col min="5892" max="5892" width="8.81640625" style="21" customWidth="1"/>
    <col min="5893" max="5893" width="18.26953125" style="21" bestFit="1" customWidth="1"/>
    <col min="5894" max="5894" width="16.453125" style="21" customWidth="1"/>
    <col min="5895" max="5895" width="20.453125" style="21" bestFit="1" customWidth="1"/>
    <col min="5896" max="5954" width="0" style="21" hidden="1" customWidth="1"/>
    <col min="5955" max="5955" width="9.1796875" style="21"/>
    <col min="5956" max="5956" width="19.54296875" style="21" customWidth="1"/>
    <col min="5957" max="6144" width="9.1796875" style="21"/>
    <col min="6145" max="6145" width="8" style="21" customWidth="1"/>
    <col min="6146" max="6146" width="90" style="21" customWidth="1"/>
    <col min="6147" max="6147" width="5.26953125" style="21" bestFit="1" customWidth="1"/>
    <col min="6148" max="6148" width="8.81640625" style="21" customWidth="1"/>
    <col min="6149" max="6149" width="18.26953125" style="21" bestFit="1" customWidth="1"/>
    <col min="6150" max="6150" width="16.453125" style="21" customWidth="1"/>
    <col min="6151" max="6151" width="20.453125" style="21" bestFit="1" customWidth="1"/>
    <col min="6152" max="6210" width="0" style="21" hidden="1" customWidth="1"/>
    <col min="6211" max="6211" width="9.1796875" style="21"/>
    <col min="6212" max="6212" width="19.54296875" style="21" customWidth="1"/>
    <col min="6213" max="6400" width="9.1796875" style="21"/>
    <col min="6401" max="6401" width="8" style="21" customWidth="1"/>
    <col min="6402" max="6402" width="90" style="21" customWidth="1"/>
    <col min="6403" max="6403" width="5.26953125" style="21" bestFit="1" customWidth="1"/>
    <col min="6404" max="6404" width="8.81640625" style="21" customWidth="1"/>
    <col min="6405" max="6405" width="18.26953125" style="21" bestFit="1" customWidth="1"/>
    <col min="6406" max="6406" width="16.453125" style="21" customWidth="1"/>
    <col min="6407" max="6407" width="20.453125" style="21" bestFit="1" customWidth="1"/>
    <col min="6408" max="6466" width="0" style="21" hidden="1" customWidth="1"/>
    <col min="6467" max="6467" width="9.1796875" style="21"/>
    <col min="6468" max="6468" width="19.54296875" style="21" customWidth="1"/>
    <col min="6469" max="6656" width="9.1796875" style="21"/>
    <col min="6657" max="6657" width="8" style="21" customWidth="1"/>
    <col min="6658" max="6658" width="90" style="21" customWidth="1"/>
    <col min="6659" max="6659" width="5.26953125" style="21" bestFit="1" customWidth="1"/>
    <col min="6660" max="6660" width="8.81640625" style="21" customWidth="1"/>
    <col min="6661" max="6661" width="18.26953125" style="21" bestFit="1" customWidth="1"/>
    <col min="6662" max="6662" width="16.453125" style="21" customWidth="1"/>
    <col min="6663" max="6663" width="20.453125" style="21" bestFit="1" customWidth="1"/>
    <col min="6664" max="6722" width="0" style="21" hidden="1" customWidth="1"/>
    <col min="6723" max="6723" width="9.1796875" style="21"/>
    <col min="6724" max="6724" width="19.54296875" style="21" customWidth="1"/>
    <col min="6725" max="6912" width="9.1796875" style="21"/>
    <col min="6913" max="6913" width="8" style="21" customWidth="1"/>
    <col min="6914" max="6914" width="90" style="21" customWidth="1"/>
    <col min="6915" max="6915" width="5.26953125" style="21" bestFit="1" customWidth="1"/>
    <col min="6916" max="6916" width="8.81640625" style="21" customWidth="1"/>
    <col min="6917" max="6917" width="18.26953125" style="21" bestFit="1" customWidth="1"/>
    <col min="6918" max="6918" width="16.453125" style="21" customWidth="1"/>
    <col min="6919" max="6919" width="20.453125" style="21" bestFit="1" customWidth="1"/>
    <col min="6920" max="6978" width="0" style="21" hidden="1" customWidth="1"/>
    <col min="6979" max="6979" width="9.1796875" style="21"/>
    <col min="6980" max="6980" width="19.54296875" style="21" customWidth="1"/>
    <col min="6981" max="7168" width="9.1796875" style="21"/>
    <col min="7169" max="7169" width="8" style="21" customWidth="1"/>
    <col min="7170" max="7170" width="90" style="21" customWidth="1"/>
    <col min="7171" max="7171" width="5.26953125" style="21" bestFit="1" customWidth="1"/>
    <col min="7172" max="7172" width="8.81640625" style="21" customWidth="1"/>
    <col min="7173" max="7173" width="18.26953125" style="21" bestFit="1" customWidth="1"/>
    <col min="7174" max="7174" width="16.453125" style="21" customWidth="1"/>
    <col min="7175" max="7175" width="20.453125" style="21" bestFit="1" customWidth="1"/>
    <col min="7176" max="7234" width="0" style="21" hidden="1" customWidth="1"/>
    <col min="7235" max="7235" width="9.1796875" style="21"/>
    <col min="7236" max="7236" width="19.54296875" style="21" customWidth="1"/>
    <col min="7237" max="7424" width="9.1796875" style="21"/>
    <col min="7425" max="7425" width="8" style="21" customWidth="1"/>
    <col min="7426" max="7426" width="90" style="21" customWidth="1"/>
    <col min="7427" max="7427" width="5.26953125" style="21" bestFit="1" customWidth="1"/>
    <col min="7428" max="7428" width="8.81640625" style="21" customWidth="1"/>
    <col min="7429" max="7429" width="18.26953125" style="21" bestFit="1" customWidth="1"/>
    <col min="7430" max="7430" width="16.453125" style="21" customWidth="1"/>
    <col min="7431" max="7431" width="20.453125" style="21" bestFit="1" customWidth="1"/>
    <col min="7432" max="7490" width="0" style="21" hidden="1" customWidth="1"/>
    <col min="7491" max="7491" width="9.1796875" style="21"/>
    <col min="7492" max="7492" width="19.54296875" style="21" customWidth="1"/>
    <col min="7493" max="7680" width="9.1796875" style="21"/>
    <col min="7681" max="7681" width="8" style="21" customWidth="1"/>
    <col min="7682" max="7682" width="90" style="21" customWidth="1"/>
    <col min="7683" max="7683" width="5.26953125" style="21" bestFit="1" customWidth="1"/>
    <col min="7684" max="7684" width="8.81640625" style="21" customWidth="1"/>
    <col min="7685" max="7685" width="18.26953125" style="21" bestFit="1" customWidth="1"/>
    <col min="7686" max="7686" width="16.453125" style="21" customWidth="1"/>
    <col min="7687" max="7687" width="20.453125" style="21" bestFit="1" customWidth="1"/>
    <col min="7688" max="7746" width="0" style="21" hidden="1" customWidth="1"/>
    <col min="7747" max="7747" width="9.1796875" style="21"/>
    <col min="7748" max="7748" width="19.54296875" style="21" customWidth="1"/>
    <col min="7749" max="7936" width="9.1796875" style="21"/>
    <col min="7937" max="7937" width="8" style="21" customWidth="1"/>
    <col min="7938" max="7938" width="90" style="21" customWidth="1"/>
    <col min="7939" max="7939" width="5.26953125" style="21" bestFit="1" customWidth="1"/>
    <col min="7940" max="7940" width="8.81640625" style="21" customWidth="1"/>
    <col min="7941" max="7941" width="18.26953125" style="21" bestFit="1" customWidth="1"/>
    <col min="7942" max="7942" width="16.453125" style="21" customWidth="1"/>
    <col min="7943" max="7943" width="20.453125" style="21" bestFit="1" customWidth="1"/>
    <col min="7944" max="8002" width="0" style="21" hidden="1" customWidth="1"/>
    <col min="8003" max="8003" width="9.1796875" style="21"/>
    <col min="8004" max="8004" width="19.54296875" style="21" customWidth="1"/>
    <col min="8005" max="8192" width="9.1796875" style="21"/>
    <col min="8193" max="8193" width="8" style="21" customWidth="1"/>
    <col min="8194" max="8194" width="90" style="21" customWidth="1"/>
    <col min="8195" max="8195" width="5.26953125" style="21" bestFit="1" customWidth="1"/>
    <col min="8196" max="8196" width="8.81640625" style="21" customWidth="1"/>
    <col min="8197" max="8197" width="18.26953125" style="21" bestFit="1" customWidth="1"/>
    <col min="8198" max="8198" width="16.453125" style="21" customWidth="1"/>
    <col min="8199" max="8199" width="20.453125" style="21" bestFit="1" customWidth="1"/>
    <col min="8200" max="8258" width="0" style="21" hidden="1" customWidth="1"/>
    <col min="8259" max="8259" width="9.1796875" style="21"/>
    <col min="8260" max="8260" width="19.54296875" style="21" customWidth="1"/>
    <col min="8261" max="8448" width="9.1796875" style="21"/>
    <col min="8449" max="8449" width="8" style="21" customWidth="1"/>
    <col min="8450" max="8450" width="90" style="21" customWidth="1"/>
    <col min="8451" max="8451" width="5.26953125" style="21" bestFit="1" customWidth="1"/>
    <col min="8452" max="8452" width="8.81640625" style="21" customWidth="1"/>
    <col min="8453" max="8453" width="18.26953125" style="21" bestFit="1" customWidth="1"/>
    <col min="8454" max="8454" width="16.453125" style="21" customWidth="1"/>
    <col min="8455" max="8455" width="20.453125" style="21" bestFit="1" customWidth="1"/>
    <col min="8456" max="8514" width="0" style="21" hidden="1" customWidth="1"/>
    <col min="8515" max="8515" width="9.1796875" style="21"/>
    <col min="8516" max="8516" width="19.54296875" style="21" customWidth="1"/>
    <col min="8517" max="8704" width="9.1796875" style="21"/>
    <col min="8705" max="8705" width="8" style="21" customWidth="1"/>
    <col min="8706" max="8706" width="90" style="21" customWidth="1"/>
    <col min="8707" max="8707" width="5.26953125" style="21" bestFit="1" customWidth="1"/>
    <col min="8708" max="8708" width="8.81640625" style="21" customWidth="1"/>
    <col min="8709" max="8709" width="18.26953125" style="21" bestFit="1" customWidth="1"/>
    <col min="8710" max="8710" width="16.453125" style="21" customWidth="1"/>
    <col min="8711" max="8711" width="20.453125" style="21" bestFit="1" customWidth="1"/>
    <col min="8712" max="8770" width="0" style="21" hidden="1" customWidth="1"/>
    <col min="8771" max="8771" width="9.1796875" style="21"/>
    <col min="8772" max="8772" width="19.54296875" style="21" customWidth="1"/>
    <col min="8773" max="8960" width="9.1796875" style="21"/>
    <col min="8961" max="8961" width="8" style="21" customWidth="1"/>
    <col min="8962" max="8962" width="90" style="21" customWidth="1"/>
    <col min="8963" max="8963" width="5.26953125" style="21" bestFit="1" customWidth="1"/>
    <col min="8964" max="8964" width="8.81640625" style="21" customWidth="1"/>
    <col min="8965" max="8965" width="18.26953125" style="21" bestFit="1" customWidth="1"/>
    <col min="8966" max="8966" width="16.453125" style="21" customWidth="1"/>
    <col min="8967" max="8967" width="20.453125" style="21" bestFit="1" customWidth="1"/>
    <col min="8968" max="9026" width="0" style="21" hidden="1" customWidth="1"/>
    <col min="9027" max="9027" width="9.1796875" style="21"/>
    <col min="9028" max="9028" width="19.54296875" style="21" customWidth="1"/>
    <col min="9029" max="9216" width="9.1796875" style="21"/>
    <col min="9217" max="9217" width="8" style="21" customWidth="1"/>
    <col min="9218" max="9218" width="90" style="21" customWidth="1"/>
    <col min="9219" max="9219" width="5.26953125" style="21" bestFit="1" customWidth="1"/>
    <col min="9220" max="9220" width="8.81640625" style="21" customWidth="1"/>
    <col min="9221" max="9221" width="18.26953125" style="21" bestFit="1" customWidth="1"/>
    <col min="9222" max="9222" width="16.453125" style="21" customWidth="1"/>
    <col min="9223" max="9223" width="20.453125" style="21" bestFit="1" customWidth="1"/>
    <col min="9224" max="9282" width="0" style="21" hidden="1" customWidth="1"/>
    <col min="9283" max="9283" width="9.1796875" style="21"/>
    <col min="9284" max="9284" width="19.54296875" style="21" customWidth="1"/>
    <col min="9285" max="9472" width="9.1796875" style="21"/>
    <col min="9473" max="9473" width="8" style="21" customWidth="1"/>
    <col min="9474" max="9474" width="90" style="21" customWidth="1"/>
    <col min="9475" max="9475" width="5.26953125" style="21" bestFit="1" customWidth="1"/>
    <col min="9476" max="9476" width="8.81640625" style="21" customWidth="1"/>
    <col min="9477" max="9477" width="18.26953125" style="21" bestFit="1" customWidth="1"/>
    <col min="9478" max="9478" width="16.453125" style="21" customWidth="1"/>
    <col min="9479" max="9479" width="20.453125" style="21" bestFit="1" customWidth="1"/>
    <col min="9480" max="9538" width="0" style="21" hidden="1" customWidth="1"/>
    <col min="9539" max="9539" width="9.1796875" style="21"/>
    <col min="9540" max="9540" width="19.54296875" style="21" customWidth="1"/>
    <col min="9541" max="9728" width="9.1796875" style="21"/>
    <col min="9729" max="9729" width="8" style="21" customWidth="1"/>
    <col min="9730" max="9730" width="90" style="21" customWidth="1"/>
    <col min="9731" max="9731" width="5.26953125" style="21" bestFit="1" customWidth="1"/>
    <col min="9732" max="9732" width="8.81640625" style="21" customWidth="1"/>
    <col min="9733" max="9733" width="18.26953125" style="21" bestFit="1" customWidth="1"/>
    <col min="9734" max="9734" width="16.453125" style="21" customWidth="1"/>
    <col min="9735" max="9735" width="20.453125" style="21" bestFit="1" customWidth="1"/>
    <col min="9736" max="9794" width="0" style="21" hidden="1" customWidth="1"/>
    <col min="9795" max="9795" width="9.1796875" style="21"/>
    <col min="9796" max="9796" width="19.54296875" style="21" customWidth="1"/>
    <col min="9797" max="9984" width="9.1796875" style="21"/>
    <col min="9985" max="9985" width="8" style="21" customWidth="1"/>
    <col min="9986" max="9986" width="90" style="21" customWidth="1"/>
    <col min="9987" max="9987" width="5.26953125" style="21" bestFit="1" customWidth="1"/>
    <col min="9988" max="9988" width="8.81640625" style="21" customWidth="1"/>
    <col min="9989" max="9989" width="18.26953125" style="21" bestFit="1" customWidth="1"/>
    <col min="9990" max="9990" width="16.453125" style="21" customWidth="1"/>
    <col min="9991" max="9991" width="20.453125" style="21" bestFit="1" customWidth="1"/>
    <col min="9992" max="10050" width="0" style="21" hidden="1" customWidth="1"/>
    <col min="10051" max="10051" width="9.1796875" style="21"/>
    <col min="10052" max="10052" width="19.54296875" style="21" customWidth="1"/>
    <col min="10053" max="10240" width="9.1796875" style="21"/>
    <col min="10241" max="10241" width="8" style="21" customWidth="1"/>
    <col min="10242" max="10242" width="90" style="21" customWidth="1"/>
    <col min="10243" max="10243" width="5.26953125" style="21" bestFit="1" customWidth="1"/>
    <col min="10244" max="10244" width="8.81640625" style="21" customWidth="1"/>
    <col min="10245" max="10245" width="18.26953125" style="21" bestFit="1" customWidth="1"/>
    <col min="10246" max="10246" width="16.453125" style="21" customWidth="1"/>
    <col min="10247" max="10247" width="20.453125" style="21" bestFit="1" customWidth="1"/>
    <col min="10248" max="10306" width="0" style="21" hidden="1" customWidth="1"/>
    <col min="10307" max="10307" width="9.1796875" style="21"/>
    <col min="10308" max="10308" width="19.54296875" style="21" customWidth="1"/>
    <col min="10309" max="10496" width="9.1796875" style="21"/>
    <col min="10497" max="10497" width="8" style="21" customWidth="1"/>
    <col min="10498" max="10498" width="90" style="21" customWidth="1"/>
    <col min="10499" max="10499" width="5.26953125" style="21" bestFit="1" customWidth="1"/>
    <col min="10500" max="10500" width="8.81640625" style="21" customWidth="1"/>
    <col min="10501" max="10501" width="18.26953125" style="21" bestFit="1" customWidth="1"/>
    <col min="10502" max="10502" width="16.453125" style="21" customWidth="1"/>
    <col min="10503" max="10503" width="20.453125" style="21" bestFit="1" customWidth="1"/>
    <col min="10504" max="10562" width="0" style="21" hidden="1" customWidth="1"/>
    <col min="10563" max="10563" width="9.1796875" style="21"/>
    <col min="10564" max="10564" width="19.54296875" style="21" customWidth="1"/>
    <col min="10565" max="10752" width="9.1796875" style="21"/>
    <col min="10753" max="10753" width="8" style="21" customWidth="1"/>
    <col min="10754" max="10754" width="90" style="21" customWidth="1"/>
    <col min="10755" max="10755" width="5.26953125" style="21" bestFit="1" customWidth="1"/>
    <col min="10756" max="10756" width="8.81640625" style="21" customWidth="1"/>
    <col min="10757" max="10757" width="18.26953125" style="21" bestFit="1" customWidth="1"/>
    <col min="10758" max="10758" width="16.453125" style="21" customWidth="1"/>
    <col min="10759" max="10759" width="20.453125" style="21" bestFit="1" customWidth="1"/>
    <col min="10760" max="10818" width="0" style="21" hidden="1" customWidth="1"/>
    <col min="10819" max="10819" width="9.1796875" style="21"/>
    <col min="10820" max="10820" width="19.54296875" style="21" customWidth="1"/>
    <col min="10821" max="11008" width="9.1796875" style="21"/>
    <col min="11009" max="11009" width="8" style="21" customWidth="1"/>
    <col min="11010" max="11010" width="90" style="21" customWidth="1"/>
    <col min="11011" max="11011" width="5.26953125" style="21" bestFit="1" customWidth="1"/>
    <col min="11012" max="11012" width="8.81640625" style="21" customWidth="1"/>
    <col min="11013" max="11013" width="18.26953125" style="21" bestFit="1" customWidth="1"/>
    <col min="11014" max="11014" width="16.453125" style="21" customWidth="1"/>
    <col min="11015" max="11015" width="20.453125" style="21" bestFit="1" customWidth="1"/>
    <col min="11016" max="11074" width="0" style="21" hidden="1" customWidth="1"/>
    <col min="11075" max="11075" width="9.1796875" style="21"/>
    <col min="11076" max="11076" width="19.54296875" style="21" customWidth="1"/>
    <col min="11077" max="11264" width="9.1796875" style="21"/>
    <col min="11265" max="11265" width="8" style="21" customWidth="1"/>
    <col min="11266" max="11266" width="90" style="21" customWidth="1"/>
    <col min="11267" max="11267" width="5.26953125" style="21" bestFit="1" customWidth="1"/>
    <col min="11268" max="11268" width="8.81640625" style="21" customWidth="1"/>
    <col min="11269" max="11269" width="18.26953125" style="21" bestFit="1" customWidth="1"/>
    <col min="11270" max="11270" width="16.453125" style="21" customWidth="1"/>
    <col min="11271" max="11271" width="20.453125" style="21" bestFit="1" customWidth="1"/>
    <col min="11272" max="11330" width="0" style="21" hidden="1" customWidth="1"/>
    <col min="11331" max="11331" width="9.1796875" style="21"/>
    <col min="11332" max="11332" width="19.54296875" style="21" customWidth="1"/>
    <col min="11333" max="11520" width="9.1796875" style="21"/>
    <col min="11521" max="11521" width="8" style="21" customWidth="1"/>
    <col min="11522" max="11522" width="90" style="21" customWidth="1"/>
    <col min="11523" max="11523" width="5.26953125" style="21" bestFit="1" customWidth="1"/>
    <col min="11524" max="11524" width="8.81640625" style="21" customWidth="1"/>
    <col min="11525" max="11525" width="18.26953125" style="21" bestFit="1" customWidth="1"/>
    <col min="11526" max="11526" width="16.453125" style="21" customWidth="1"/>
    <col min="11527" max="11527" width="20.453125" style="21" bestFit="1" customWidth="1"/>
    <col min="11528" max="11586" width="0" style="21" hidden="1" customWidth="1"/>
    <col min="11587" max="11587" width="9.1796875" style="21"/>
    <col min="11588" max="11588" width="19.54296875" style="21" customWidth="1"/>
    <col min="11589" max="11776" width="9.1796875" style="21"/>
    <col min="11777" max="11777" width="8" style="21" customWidth="1"/>
    <col min="11778" max="11778" width="90" style="21" customWidth="1"/>
    <col min="11779" max="11779" width="5.26953125" style="21" bestFit="1" customWidth="1"/>
    <col min="11780" max="11780" width="8.81640625" style="21" customWidth="1"/>
    <col min="11781" max="11781" width="18.26953125" style="21" bestFit="1" customWidth="1"/>
    <col min="11782" max="11782" width="16.453125" style="21" customWidth="1"/>
    <col min="11783" max="11783" width="20.453125" style="21" bestFit="1" customWidth="1"/>
    <col min="11784" max="11842" width="0" style="21" hidden="1" customWidth="1"/>
    <col min="11843" max="11843" width="9.1796875" style="21"/>
    <col min="11844" max="11844" width="19.54296875" style="21" customWidth="1"/>
    <col min="11845" max="12032" width="9.1796875" style="21"/>
    <col min="12033" max="12033" width="8" style="21" customWidth="1"/>
    <col min="12034" max="12034" width="90" style="21" customWidth="1"/>
    <col min="12035" max="12035" width="5.26953125" style="21" bestFit="1" customWidth="1"/>
    <col min="12036" max="12036" width="8.81640625" style="21" customWidth="1"/>
    <col min="12037" max="12037" width="18.26953125" style="21" bestFit="1" customWidth="1"/>
    <col min="12038" max="12038" width="16.453125" style="21" customWidth="1"/>
    <col min="12039" max="12039" width="20.453125" style="21" bestFit="1" customWidth="1"/>
    <col min="12040" max="12098" width="0" style="21" hidden="1" customWidth="1"/>
    <col min="12099" max="12099" width="9.1796875" style="21"/>
    <col min="12100" max="12100" width="19.54296875" style="21" customWidth="1"/>
    <col min="12101" max="12288" width="9.1796875" style="21"/>
    <col min="12289" max="12289" width="8" style="21" customWidth="1"/>
    <col min="12290" max="12290" width="90" style="21" customWidth="1"/>
    <col min="12291" max="12291" width="5.26953125" style="21" bestFit="1" customWidth="1"/>
    <col min="12292" max="12292" width="8.81640625" style="21" customWidth="1"/>
    <col min="12293" max="12293" width="18.26953125" style="21" bestFit="1" customWidth="1"/>
    <col min="12294" max="12294" width="16.453125" style="21" customWidth="1"/>
    <col min="12295" max="12295" width="20.453125" style="21" bestFit="1" customWidth="1"/>
    <col min="12296" max="12354" width="0" style="21" hidden="1" customWidth="1"/>
    <col min="12355" max="12355" width="9.1796875" style="21"/>
    <col min="12356" max="12356" width="19.54296875" style="21" customWidth="1"/>
    <col min="12357" max="12544" width="9.1796875" style="21"/>
    <col min="12545" max="12545" width="8" style="21" customWidth="1"/>
    <col min="12546" max="12546" width="90" style="21" customWidth="1"/>
    <col min="12547" max="12547" width="5.26953125" style="21" bestFit="1" customWidth="1"/>
    <col min="12548" max="12548" width="8.81640625" style="21" customWidth="1"/>
    <col min="12549" max="12549" width="18.26953125" style="21" bestFit="1" customWidth="1"/>
    <col min="12550" max="12550" width="16.453125" style="21" customWidth="1"/>
    <col min="12551" max="12551" width="20.453125" style="21" bestFit="1" customWidth="1"/>
    <col min="12552" max="12610" width="0" style="21" hidden="1" customWidth="1"/>
    <col min="12611" max="12611" width="9.1796875" style="21"/>
    <col min="12612" max="12612" width="19.54296875" style="21" customWidth="1"/>
    <col min="12613" max="12800" width="9.1796875" style="21"/>
    <col min="12801" max="12801" width="8" style="21" customWidth="1"/>
    <col min="12802" max="12802" width="90" style="21" customWidth="1"/>
    <col min="12803" max="12803" width="5.26953125" style="21" bestFit="1" customWidth="1"/>
    <col min="12804" max="12804" width="8.81640625" style="21" customWidth="1"/>
    <col min="12805" max="12805" width="18.26953125" style="21" bestFit="1" customWidth="1"/>
    <col min="12806" max="12806" width="16.453125" style="21" customWidth="1"/>
    <col min="12807" max="12807" width="20.453125" style="21" bestFit="1" customWidth="1"/>
    <col min="12808" max="12866" width="0" style="21" hidden="1" customWidth="1"/>
    <col min="12867" max="12867" width="9.1796875" style="21"/>
    <col min="12868" max="12868" width="19.54296875" style="21" customWidth="1"/>
    <col min="12869" max="13056" width="9.1796875" style="21"/>
    <col min="13057" max="13057" width="8" style="21" customWidth="1"/>
    <col min="13058" max="13058" width="90" style="21" customWidth="1"/>
    <col min="13059" max="13059" width="5.26953125" style="21" bestFit="1" customWidth="1"/>
    <col min="13060" max="13060" width="8.81640625" style="21" customWidth="1"/>
    <col min="13061" max="13061" width="18.26953125" style="21" bestFit="1" customWidth="1"/>
    <col min="13062" max="13062" width="16.453125" style="21" customWidth="1"/>
    <col min="13063" max="13063" width="20.453125" style="21" bestFit="1" customWidth="1"/>
    <col min="13064" max="13122" width="0" style="21" hidden="1" customWidth="1"/>
    <col min="13123" max="13123" width="9.1796875" style="21"/>
    <col min="13124" max="13124" width="19.54296875" style="21" customWidth="1"/>
    <col min="13125" max="13312" width="9.1796875" style="21"/>
    <col min="13313" max="13313" width="8" style="21" customWidth="1"/>
    <col min="13314" max="13314" width="90" style="21" customWidth="1"/>
    <col min="13315" max="13315" width="5.26953125" style="21" bestFit="1" customWidth="1"/>
    <col min="13316" max="13316" width="8.81640625" style="21" customWidth="1"/>
    <col min="13317" max="13317" width="18.26953125" style="21" bestFit="1" customWidth="1"/>
    <col min="13318" max="13318" width="16.453125" style="21" customWidth="1"/>
    <col min="13319" max="13319" width="20.453125" style="21" bestFit="1" customWidth="1"/>
    <col min="13320" max="13378" width="0" style="21" hidden="1" customWidth="1"/>
    <col min="13379" max="13379" width="9.1796875" style="21"/>
    <col min="13380" max="13380" width="19.54296875" style="21" customWidth="1"/>
    <col min="13381" max="13568" width="9.1796875" style="21"/>
    <col min="13569" max="13569" width="8" style="21" customWidth="1"/>
    <col min="13570" max="13570" width="90" style="21" customWidth="1"/>
    <col min="13571" max="13571" width="5.26953125" style="21" bestFit="1" customWidth="1"/>
    <col min="13572" max="13572" width="8.81640625" style="21" customWidth="1"/>
    <col min="13573" max="13573" width="18.26953125" style="21" bestFit="1" customWidth="1"/>
    <col min="13574" max="13574" width="16.453125" style="21" customWidth="1"/>
    <col min="13575" max="13575" width="20.453125" style="21" bestFit="1" customWidth="1"/>
    <col min="13576" max="13634" width="0" style="21" hidden="1" customWidth="1"/>
    <col min="13635" max="13635" width="9.1796875" style="21"/>
    <col min="13636" max="13636" width="19.54296875" style="21" customWidth="1"/>
    <col min="13637" max="13824" width="9.1796875" style="21"/>
    <col min="13825" max="13825" width="8" style="21" customWidth="1"/>
    <col min="13826" max="13826" width="90" style="21" customWidth="1"/>
    <col min="13827" max="13827" width="5.26953125" style="21" bestFit="1" customWidth="1"/>
    <col min="13828" max="13828" width="8.81640625" style="21" customWidth="1"/>
    <col min="13829" max="13829" width="18.26953125" style="21" bestFit="1" customWidth="1"/>
    <col min="13830" max="13830" width="16.453125" style="21" customWidth="1"/>
    <col min="13831" max="13831" width="20.453125" style="21" bestFit="1" customWidth="1"/>
    <col min="13832" max="13890" width="0" style="21" hidden="1" customWidth="1"/>
    <col min="13891" max="13891" width="9.1796875" style="21"/>
    <col min="13892" max="13892" width="19.54296875" style="21" customWidth="1"/>
    <col min="13893" max="14080" width="9.1796875" style="21"/>
    <col min="14081" max="14081" width="8" style="21" customWidth="1"/>
    <col min="14082" max="14082" width="90" style="21" customWidth="1"/>
    <col min="14083" max="14083" width="5.26953125" style="21" bestFit="1" customWidth="1"/>
    <col min="14084" max="14084" width="8.81640625" style="21" customWidth="1"/>
    <col min="14085" max="14085" width="18.26953125" style="21" bestFit="1" customWidth="1"/>
    <col min="14086" max="14086" width="16.453125" style="21" customWidth="1"/>
    <col min="14087" max="14087" width="20.453125" style="21" bestFit="1" customWidth="1"/>
    <col min="14088" max="14146" width="0" style="21" hidden="1" customWidth="1"/>
    <col min="14147" max="14147" width="9.1796875" style="21"/>
    <col min="14148" max="14148" width="19.54296875" style="21" customWidth="1"/>
    <col min="14149" max="14336" width="9.1796875" style="21"/>
    <col min="14337" max="14337" width="8" style="21" customWidth="1"/>
    <col min="14338" max="14338" width="90" style="21" customWidth="1"/>
    <col min="14339" max="14339" width="5.26953125" style="21" bestFit="1" customWidth="1"/>
    <col min="14340" max="14340" width="8.81640625" style="21" customWidth="1"/>
    <col min="14341" max="14341" width="18.26953125" style="21" bestFit="1" customWidth="1"/>
    <col min="14342" max="14342" width="16.453125" style="21" customWidth="1"/>
    <col min="14343" max="14343" width="20.453125" style="21" bestFit="1" customWidth="1"/>
    <col min="14344" max="14402" width="0" style="21" hidden="1" customWidth="1"/>
    <col min="14403" max="14403" width="9.1796875" style="21"/>
    <col min="14404" max="14404" width="19.54296875" style="21" customWidth="1"/>
    <col min="14405" max="14592" width="9.1796875" style="21"/>
    <col min="14593" max="14593" width="8" style="21" customWidth="1"/>
    <col min="14594" max="14594" width="90" style="21" customWidth="1"/>
    <col min="14595" max="14595" width="5.26953125" style="21" bestFit="1" customWidth="1"/>
    <col min="14596" max="14596" width="8.81640625" style="21" customWidth="1"/>
    <col min="14597" max="14597" width="18.26953125" style="21" bestFit="1" customWidth="1"/>
    <col min="14598" max="14598" width="16.453125" style="21" customWidth="1"/>
    <col min="14599" max="14599" width="20.453125" style="21" bestFit="1" customWidth="1"/>
    <col min="14600" max="14658" width="0" style="21" hidden="1" customWidth="1"/>
    <col min="14659" max="14659" width="9.1796875" style="21"/>
    <col min="14660" max="14660" width="19.54296875" style="21" customWidth="1"/>
    <col min="14661" max="14848" width="9.1796875" style="21"/>
    <col min="14849" max="14849" width="8" style="21" customWidth="1"/>
    <col min="14850" max="14850" width="90" style="21" customWidth="1"/>
    <col min="14851" max="14851" width="5.26953125" style="21" bestFit="1" customWidth="1"/>
    <col min="14852" max="14852" width="8.81640625" style="21" customWidth="1"/>
    <col min="14853" max="14853" width="18.26953125" style="21" bestFit="1" customWidth="1"/>
    <col min="14854" max="14854" width="16.453125" style="21" customWidth="1"/>
    <col min="14855" max="14855" width="20.453125" style="21" bestFit="1" customWidth="1"/>
    <col min="14856" max="14914" width="0" style="21" hidden="1" customWidth="1"/>
    <col min="14915" max="14915" width="9.1796875" style="21"/>
    <col min="14916" max="14916" width="19.54296875" style="21" customWidth="1"/>
    <col min="14917" max="15104" width="9.1796875" style="21"/>
    <col min="15105" max="15105" width="8" style="21" customWidth="1"/>
    <col min="15106" max="15106" width="90" style="21" customWidth="1"/>
    <col min="15107" max="15107" width="5.26953125" style="21" bestFit="1" customWidth="1"/>
    <col min="15108" max="15108" width="8.81640625" style="21" customWidth="1"/>
    <col min="15109" max="15109" width="18.26953125" style="21" bestFit="1" customWidth="1"/>
    <col min="15110" max="15110" width="16.453125" style="21" customWidth="1"/>
    <col min="15111" max="15111" width="20.453125" style="21" bestFit="1" customWidth="1"/>
    <col min="15112" max="15170" width="0" style="21" hidden="1" customWidth="1"/>
    <col min="15171" max="15171" width="9.1796875" style="21"/>
    <col min="15172" max="15172" width="19.54296875" style="21" customWidth="1"/>
    <col min="15173" max="15360" width="9.1796875" style="21"/>
    <col min="15361" max="15361" width="8" style="21" customWidth="1"/>
    <col min="15362" max="15362" width="90" style="21" customWidth="1"/>
    <col min="15363" max="15363" width="5.26953125" style="21" bestFit="1" customWidth="1"/>
    <col min="15364" max="15364" width="8.81640625" style="21" customWidth="1"/>
    <col min="15365" max="15365" width="18.26953125" style="21" bestFit="1" customWidth="1"/>
    <col min="15366" max="15366" width="16.453125" style="21" customWidth="1"/>
    <col min="15367" max="15367" width="20.453125" style="21" bestFit="1" customWidth="1"/>
    <col min="15368" max="15426" width="0" style="21" hidden="1" customWidth="1"/>
    <col min="15427" max="15427" width="9.1796875" style="21"/>
    <col min="15428" max="15428" width="19.54296875" style="21" customWidth="1"/>
    <col min="15429" max="15616" width="9.1796875" style="21"/>
    <col min="15617" max="15617" width="8" style="21" customWidth="1"/>
    <col min="15618" max="15618" width="90" style="21" customWidth="1"/>
    <col min="15619" max="15619" width="5.26953125" style="21" bestFit="1" customWidth="1"/>
    <col min="15620" max="15620" width="8.81640625" style="21" customWidth="1"/>
    <col min="15621" max="15621" width="18.26953125" style="21" bestFit="1" customWidth="1"/>
    <col min="15622" max="15622" width="16.453125" style="21" customWidth="1"/>
    <col min="15623" max="15623" width="20.453125" style="21" bestFit="1" customWidth="1"/>
    <col min="15624" max="15682" width="0" style="21" hidden="1" customWidth="1"/>
    <col min="15683" max="15683" width="9.1796875" style="21"/>
    <col min="15684" max="15684" width="19.54296875" style="21" customWidth="1"/>
    <col min="15685" max="15872" width="9.1796875" style="21"/>
    <col min="15873" max="15873" width="8" style="21" customWidth="1"/>
    <col min="15874" max="15874" width="90" style="21" customWidth="1"/>
    <col min="15875" max="15875" width="5.26953125" style="21" bestFit="1" customWidth="1"/>
    <col min="15876" max="15876" width="8.81640625" style="21" customWidth="1"/>
    <col min="15877" max="15877" width="18.26953125" style="21" bestFit="1" customWidth="1"/>
    <col min="15878" max="15878" width="16.453125" style="21" customWidth="1"/>
    <col min="15879" max="15879" width="20.453125" style="21" bestFit="1" customWidth="1"/>
    <col min="15880" max="15938" width="0" style="21" hidden="1" customWidth="1"/>
    <col min="15939" max="15939" width="9.1796875" style="21"/>
    <col min="15940" max="15940" width="19.54296875" style="21" customWidth="1"/>
    <col min="15941" max="16128" width="9.1796875" style="21"/>
    <col min="16129" max="16129" width="8" style="21" customWidth="1"/>
    <col min="16130" max="16130" width="90" style="21" customWidth="1"/>
    <col min="16131" max="16131" width="5.26953125" style="21" bestFit="1" customWidth="1"/>
    <col min="16132" max="16132" width="8.81640625" style="21" customWidth="1"/>
    <col min="16133" max="16133" width="18.26953125" style="21" bestFit="1" customWidth="1"/>
    <col min="16134" max="16134" width="16.453125" style="21" customWidth="1"/>
    <col min="16135" max="16135" width="20.453125" style="21" bestFit="1" customWidth="1"/>
    <col min="16136" max="16194" width="0" style="21" hidden="1" customWidth="1"/>
    <col min="16195" max="16195" width="9.1796875" style="21"/>
    <col min="16196" max="16196" width="19.54296875" style="21" customWidth="1"/>
    <col min="16197" max="16384" width="9.1796875" style="21"/>
  </cols>
  <sheetData>
    <row r="1" spans="1:76" ht="16" customHeight="1" thickBot="1" x14ac:dyDescent="0.5">
      <c r="A1" s="558" t="s">
        <v>783</v>
      </c>
      <c r="B1" s="559"/>
      <c r="C1" s="559"/>
      <c r="D1" s="559"/>
      <c r="E1" s="559"/>
      <c r="F1" s="559"/>
      <c r="G1" s="560"/>
      <c r="H1" s="16"/>
      <c r="I1" s="17"/>
      <c r="J1" s="16"/>
      <c r="K1" s="17"/>
      <c r="L1" s="16"/>
      <c r="M1" s="17"/>
      <c r="N1" s="561"/>
      <c r="O1" s="561"/>
      <c r="P1" s="561"/>
      <c r="Q1" s="18"/>
      <c r="R1" s="556">
        <v>45376</v>
      </c>
      <c r="S1" s="556"/>
      <c r="T1" s="557"/>
      <c r="U1" s="19"/>
      <c r="V1" s="556">
        <v>45407</v>
      </c>
      <c r="W1" s="556"/>
      <c r="X1" s="557"/>
      <c r="Y1" s="19"/>
      <c r="Z1" s="556">
        <v>45437</v>
      </c>
      <c r="AA1" s="556"/>
      <c r="AB1" s="557"/>
      <c r="AC1" s="19"/>
      <c r="AD1" s="556">
        <v>45468</v>
      </c>
      <c r="AE1" s="556"/>
      <c r="AF1" s="557"/>
      <c r="AG1" s="19"/>
      <c r="AH1" s="556">
        <v>45498</v>
      </c>
      <c r="AI1" s="556"/>
      <c r="AJ1" s="557"/>
      <c r="AK1" s="19"/>
      <c r="AL1" s="556">
        <v>45529</v>
      </c>
      <c r="AM1" s="556"/>
      <c r="AN1" s="557"/>
      <c r="AO1" s="19"/>
      <c r="AP1" s="556">
        <v>45560</v>
      </c>
      <c r="AQ1" s="556"/>
      <c r="AR1" s="557"/>
      <c r="AS1" s="19"/>
      <c r="AT1" s="556">
        <v>45590</v>
      </c>
      <c r="AU1" s="556"/>
      <c r="AV1" s="557"/>
      <c r="AW1" s="19"/>
      <c r="AX1" s="556">
        <v>45621</v>
      </c>
      <c r="AY1" s="556"/>
      <c r="AZ1" s="557"/>
      <c r="BA1" s="19"/>
      <c r="BB1" s="556">
        <v>45651</v>
      </c>
      <c r="BC1" s="556"/>
      <c r="BD1" s="557"/>
      <c r="BE1" s="19"/>
      <c r="BF1" s="556">
        <v>45682</v>
      </c>
      <c r="BG1" s="556"/>
      <c r="BH1" s="557"/>
      <c r="BI1" s="19"/>
      <c r="BJ1" s="556">
        <v>45713</v>
      </c>
      <c r="BK1" s="556"/>
      <c r="BL1" s="557"/>
    </row>
    <row r="2" spans="1:76" ht="16" customHeight="1" thickBot="1" x14ac:dyDescent="0.5">
      <c r="A2" s="558" t="s">
        <v>784</v>
      </c>
      <c r="B2" s="559"/>
      <c r="C2" s="559"/>
      <c r="D2" s="559"/>
      <c r="E2" s="559"/>
      <c r="F2" s="559"/>
      <c r="G2" s="560"/>
      <c r="H2" s="550" t="s">
        <v>785</v>
      </c>
      <c r="I2" s="551"/>
      <c r="J2" s="552" t="s">
        <v>786</v>
      </c>
      <c r="K2" s="554"/>
      <c r="L2" s="551" t="s">
        <v>787</v>
      </c>
      <c r="M2" s="551"/>
      <c r="N2" s="553" t="s">
        <v>788</v>
      </c>
      <c r="O2" s="553"/>
      <c r="P2" s="553"/>
      <c r="Q2" s="22"/>
      <c r="R2" s="555" t="s">
        <v>789</v>
      </c>
      <c r="S2" s="555"/>
      <c r="T2" s="555"/>
      <c r="U2" s="23"/>
      <c r="V2" s="555" t="s">
        <v>790</v>
      </c>
      <c r="W2" s="555"/>
      <c r="X2" s="555"/>
      <c r="Y2" s="23"/>
      <c r="Z2" s="555" t="s">
        <v>791</v>
      </c>
      <c r="AA2" s="555"/>
      <c r="AB2" s="555"/>
      <c r="AC2" s="23"/>
      <c r="AD2" s="555" t="s">
        <v>792</v>
      </c>
      <c r="AE2" s="555"/>
      <c r="AF2" s="555"/>
      <c r="AG2" s="23"/>
      <c r="AH2" s="555" t="s">
        <v>793</v>
      </c>
      <c r="AI2" s="555"/>
      <c r="AJ2" s="555"/>
      <c r="AK2" s="23"/>
      <c r="AL2" s="555" t="s">
        <v>794</v>
      </c>
      <c r="AM2" s="555"/>
      <c r="AN2" s="555"/>
      <c r="AO2" s="23"/>
      <c r="AP2" s="555" t="s">
        <v>795</v>
      </c>
      <c r="AQ2" s="555"/>
      <c r="AR2" s="555"/>
      <c r="AS2" s="23"/>
      <c r="AT2" s="555" t="s">
        <v>796</v>
      </c>
      <c r="AU2" s="555"/>
      <c r="AV2" s="555"/>
      <c r="AW2" s="23"/>
      <c r="AX2" s="555" t="s">
        <v>797</v>
      </c>
      <c r="AY2" s="555"/>
      <c r="AZ2" s="555"/>
      <c r="BA2" s="23"/>
      <c r="BB2" s="555" t="s">
        <v>798</v>
      </c>
      <c r="BC2" s="555"/>
      <c r="BD2" s="555"/>
      <c r="BE2" s="23"/>
      <c r="BF2" s="555" t="s">
        <v>799</v>
      </c>
      <c r="BG2" s="555"/>
      <c r="BH2" s="555"/>
      <c r="BI2" s="23"/>
      <c r="BJ2" s="555" t="s">
        <v>800</v>
      </c>
      <c r="BK2" s="555"/>
      <c r="BL2" s="555"/>
    </row>
    <row r="3" spans="1:76" ht="16" customHeight="1" thickBot="1" x14ac:dyDescent="0.5">
      <c r="A3" s="24" t="s">
        <v>39</v>
      </c>
      <c r="B3" s="25" t="s">
        <v>801</v>
      </c>
      <c r="C3" s="25" t="s">
        <v>802</v>
      </c>
      <c r="D3" s="26" t="s">
        <v>803</v>
      </c>
      <c r="E3" s="27" t="s">
        <v>804</v>
      </c>
      <c r="F3" s="28" t="s">
        <v>805</v>
      </c>
      <c r="G3" s="29" t="s">
        <v>806</v>
      </c>
      <c r="H3" s="30" t="s">
        <v>803</v>
      </c>
      <c r="I3" s="31" t="s">
        <v>806</v>
      </c>
      <c r="J3" s="32" t="s">
        <v>803</v>
      </c>
      <c r="K3" s="33" t="s">
        <v>806</v>
      </c>
      <c r="L3" s="30" t="s">
        <v>803</v>
      </c>
      <c r="M3" s="31" t="s">
        <v>806</v>
      </c>
      <c r="N3" s="34" t="s">
        <v>807</v>
      </c>
      <c r="O3" s="34" t="s">
        <v>808</v>
      </c>
      <c r="P3" s="35" t="s">
        <v>806</v>
      </c>
      <c r="Q3" s="36" t="s">
        <v>809</v>
      </c>
      <c r="R3" s="37" t="s">
        <v>807</v>
      </c>
      <c r="S3" s="38" t="s">
        <v>808</v>
      </c>
      <c r="T3" s="38" t="s">
        <v>806</v>
      </c>
      <c r="U3" s="39"/>
      <c r="V3" s="38" t="s">
        <v>810</v>
      </c>
      <c r="W3" s="38" t="s">
        <v>811</v>
      </c>
      <c r="X3" s="38" t="s">
        <v>806</v>
      </c>
      <c r="Y3" s="39"/>
      <c r="Z3" s="38" t="s">
        <v>807</v>
      </c>
      <c r="AA3" s="38" t="s">
        <v>808</v>
      </c>
      <c r="AB3" s="38" t="s">
        <v>806</v>
      </c>
      <c r="AC3" s="39"/>
      <c r="AD3" s="40" t="s">
        <v>803</v>
      </c>
      <c r="AE3" s="40" t="s">
        <v>808</v>
      </c>
      <c r="AF3" s="38" t="s">
        <v>806</v>
      </c>
      <c r="AG3" s="39"/>
      <c r="AH3" s="41" t="s">
        <v>807</v>
      </c>
      <c r="AI3" s="38" t="s">
        <v>808</v>
      </c>
      <c r="AJ3" s="38" t="s">
        <v>806</v>
      </c>
      <c r="AK3" s="39"/>
      <c r="AL3" s="42" t="s">
        <v>807</v>
      </c>
      <c r="AM3" s="43" t="s">
        <v>808</v>
      </c>
      <c r="AN3" s="38" t="s">
        <v>806</v>
      </c>
      <c r="AO3" s="39"/>
      <c r="AP3" s="38" t="s">
        <v>807</v>
      </c>
      <c r="AQ3" s="38" t="s">
        <v>808</v>
      </c>
      <c r="AR3" s="38" t="s">
        <v>806</v>
      </c>
      <c r="AS3" s="39"/>
      <c r="AT3" s="38" t="s">
        <v>807</v>
      </c>
      <c r="AU3" s="38" t="s">
        <v>808</v>
      </c>
      <c r="AV3" s="38" t="s">
        <v>806</v>
      </c>
      <c r="AW3" s="39"/>
      <c r="AX3" s="38" t="s">
        <v>807</v>
      </c>
      <c r="AY3" s="38" t="s">
        <v>808</v>
      </c>
      <c r="AZ3" s="38" t="s">
        <v>806</v>
      </c>
      <c r="BA3" s="39"/>
      <c r="BB3" s="38" t="s">
        <v>807</v>
      </c>
      <c r="BC3" s="38" t="s">
        <v>808</v>
      </c>
      <c r="BD3" s="38" t="s">
        <v>806</v>
      </c>
      <c r="BE3" s="39"/>
      <c r="BF3" s="38" t="s">
        <v>807</v>
      </c>
      <c r="BG3" s="38" t="s">
        <v>808</v>
      </c>
      <c r="BH3" s="38" t="s">
        <v>806</v>
      </c>
      <c r="BI3" s="39"/>
      <c r="BJ3" s="38" t="s">
        <v>807</v>
      </c>
      <c r="BK3" s="38" t="s">
        <v>808</v>
      </c>
      <c r="BL3" s="38" t="s">
        <v>806</v>
      </c>
    </row>
    <row r="4" spans="1:76" ht="16" customHeight="1" x14ac:dyDescent="0.45">
      <c r="A4" s="44"/>
      <c r="B4" s="45"/>
      <c r="C4" s="46"/>
      <c r="D4" s="46"/>
      <c r="E4" s="47"/>
      <c r="F4" s="47"/>
      <c r="G4" s="48"/>
      <c r="H4" s="49"/>
      <c r="I4" s="50"/>
      <c r="J4" s="51"/>
      <c r="K4" s="50"/>
      <c r="L4" s="49"/>
      <c r="M4" s="50"/>
      <c r="N4" s="52"/>
      <c r="O4" s="52"/>
      <c r="P4" s="53"/>
      <c r="Q4" s="54"/>
      <c r="R4" s="55"/>
      <c r="S4" s="55"/>
      <c r="T4" s="56"/>
      <c r="U4" s="57"/>
      <c r="V4" s="58"/>
      <c r="W4" s="58"/>
      <c r="X4" s="56"/>
      <c r="Y4" s="57"/>
      <c r="Z4" s="58"/>
      <c r="AA4" s="58"/>
      <c r="AB4" s="56"/>
      <c r="AC4" s="57"/>
      <c r="AD4" s="59"/>
      <c r="AE4" s="59"/>
      <c r="AF4" s="56"/>
      <c r="AG4" s="57"/>
      <c r="AH4" s="60"/>
      <c r="AI4" s="58"/>
      <c r="AJ4" s="56"/>
      <c r="AK4" s="57"/>
      <c r="AL4" s="61"/>
      <c r="AM4" s="62"/>
      <c r="AN4" s="56"/>
      <c r="AO4" s="57"/>
      <c r="AP4" s="58"/>
      <c r="AQ4" s="58"/>
      <c r="AR4" s="56"/>
      <c r="AS4" s="57"/>
      <c r="AT4" s="58"/>
      <c r="AU4" s="58"/>
      <c r="AV4" s="56"/>
      <c r="AW4" s="57"/>
      <c r="AX4" s="58"/>
      <c r="AY4" s="58"/>
      <c r="AZ4" s="56"/>
      <c r="BA4" s="57"/>
      <c r="BB4" s="58"/>
      <c r="BC4" s="58"/>
      <c r="BD4" s="56"/>
      <c r="BE4" s="57"/>
      <c r="BF4" s="58"/>
      <c r="BG4" s="58"/>
      <c r="BH4" s="56"/>
      <c r="BI4" s="57"/>
      <c r="BJ4" s="58"/>
      <c r="BK4" s="58"/>
      <c r="BL4" s="56"/>
    </row>
    <row r="5" spans="1:76" ht="18.5" x14ac:dyDescent="0.45">
      <c r="A5" s="63">
        <v>1</v>
      </c>
      <c r="B5" s="64" t="s">
        <v>812</v>
      </c>
      <c r="C5" s="65"/>
      <c r="D5" s="65"/>
      <c r="E5" s="47"/>
      <c r="F5" s="47"/>
      <c r="G5" s="66"/>
      <c r="H5" s="49"/>
      <c r="I5" s="67"/>
      <c r="J5" s="68"/>
      <c r="K5" s="67"/>
      <c r="L5" s="49"/>
      <c r="M5" s="67"/>
      <c r="N5" s="52"/>
      <c r="O5" s="52"/>
      <c r="P5" s="53"/>
      <c r="Q5" s="54"/>
      <c r="R5" s="55"/>
      <c r="S5" s="55"/>
      <c r="T5" s="56"/>
      <c r="U5" s="57"/>
      <c r="V5" s="58"/>
      <c r="W5" s="58"/>
      <c r="X5" s="56"/>
      <c r="Y5" s="57"/>
      <c r="Z5" s="58"/>
      <c r="AA5" s="58"/>
      <c r="AB5" s="56"/>
      <c r="AC5" s="57"/>
      <c r="AD5" s="59"/>
      <c r="AE5" s="59"/>
      <c r="AF5" s="56"/>
      <c r="AG5" s="57"/>
      <c r="AH5" s="60"/>
      <c r="AI5" s="58"/>
      <c r="AJ5" s="56"/>
      <c r="AK5" s="57"/>
      <c r="AL5" s="61"/>
      <c r="AM5" s="62"/>
      <c r="AN5" s="56"/>
      <c r="AO5" s="57"/>
      <c r="AP5" s="58"/>
      <c r="AQ5" s="58"/>
      <c r="AR5" s="56"/>
      <c r="AS5" s="57"/>
      <c r="AT5" s="58"/>
      <c r="AU5" s="58"/>
      <c r="AV5" s="56"/>
      <c r="AW5" s="57"/>
      <c r="AX5" s="58"/>
      <c r="AY5" s="58"/>
      <c r="AZ5" s="56"/>
      <c r="BA5" s="57"/>
      <c r="BB5" s="58"/>
      <c r="BC5" s="58"/>
      <c r="BD5" s="56"/>
      <c r="BE5" s="57"/>
      <c r="BF5" s="58"/>
      <c r="BG5" s="58"/>
      <c r="BH5" s="56"/>
      <c r="BI5" s="57"/>
      <c r="BJ5" s="58"/>
      <c r="BK5" s="58"/>
      <c r="BL5" s="56"/>
    </row>
    <row r="6" spans="1:76" ht="18.5" x14ac:dyDescent="0.45">
      <c r="A6" s="69" t="s">
        <v>813</v>
      </c>
      <c r="B6" s="70" t="s">
        <v>814</v>
      </c>
      <c r="C6" s="65" t="s">
        <v>815</v>
      </c>
      <c r="D6" s="71">
        <v>1</v>
      </c>
      <c r="E6" s="72"/>
      <c r="F6" s="72"/>
      <c r="G6" s="73"/>
      <c r="H6" s="49"/>
      <c r="I6" s="74">
        <f t="shared" ref="I6:I11" si="0">(H6)*(E6+F6)</f>
        <v>0</v>
      </c>
      <c r="J6" s="75">
        <f t="shared" ref="J6:J11" si="1">H6-D6</f>
        <v>-1</v>
      </c>
      <c r="K6" s="76">
        <f t="shared" ref="K6:K11" si="2">G6-I6</f>
        <v>0</v>
      </c>
      <c r="L6" s="49"/>
      <c r="M6" s="74">
        <f t="shared" ref="M6:M11" si="3">(L6)*(E6+F6)</f>
        <v>0</v>
      </c>
      <c r="N6" s="52">
        <f t="shared" ref="N6:N11" si="4">R6+V6+Z6+AD6+AH6+AL6+AP6+AT6</f>
        <v>0</v>
      </c>
      <c r="O6" s="52"/>
      <c r="P6" s="53">
        <f t="shared" ref="P6:P11" si="5">T6+X6+AB6+AF6+AJ6+AN6+AR6+AV6+AZ6+BD6+BH6+BL6</f>
        <v>0</v>
      </c>
      <c r="Q6" s="77" t="e">
        <f t="shared" ref="Q6:Q11" si="6">P6/(I6+M6)</f>
        <v>#DIV/0!</v>
      </c>
      <c r="R6" s="55"/>
      <c r="S6" s="55"/>
      <c r="T6" s="56">
        <f t="shared" ref="T6:T11" si="7">(R6*$E6)+(S6*$F6)</f>
        <v>0</v>
      </c>
      <c r="U6" s="57"/>
      <c r="V6" s="58"/>
      <c r="W6" s="58"/>
      <c r="X6" s="56">
        <f t="shared" ref="X6:X11" si="8">(V6*$E6)+(W6*$F6)</f>
        <v>0</v>
      </c>
      <c r="Y6" s="57"/>
      <c r="Z6" s="58"/>
      <c r="AA6" s="58"/>
      <c r="AB6" s="56">
        <f t="shared" ref="AB6:AB11" si="9">(Z6*$E6)+(AA6*$F6)</f>
        <v>0</v>
      </c>
      <c r="AC6" s="57"/>
      <c r="AD6" s="59"/>
      <c r="AE6" s="59"/>
      <c r="AF6" s="56">
        <f t="shared" ref="AF6:AF11" si="10">(AD6*E6)+(AE6*F6)</f>
        <v>0</v>
      </c>
      <c r="AG6" s="57"/>
      <c r="AH6" s="60"/>
      <c r="AI6" s="58"/>
      <c r="AJ6" s="56">
        <f t="shared" ref="AJ6:AJ11" si="11">(E6*AH6)+(F6*AI6)</f>
        <v>0</v>
      </c>
      <c r="AK6" s="57"/>
      <c r="AL6" s="61"/>
      <c r="AM6" s="62"/>
      <c r="AN6" s="56">
        <f t="shared" ref="AN6:AN11" si="12">AL6*($F6+$E6)</f>
        <v>0</v>
      </c>
      <c r="AO6" s="57"/>
      <c r="AP6" s="58"/>
      <c r="AQ6" s="58"/>
      <c r="AR6" s="56">
        <f t="shared" ref="AR6:AR11" si="13">AP6*($F6+$E6)</f>
        <v>0</v>
      </c>
      <c r="AS6" s="57"/>
      <c r="AT6" s="58"/>
      <c r="AU6" s="58"/>
      <c r="AV6" s="56">
        <f t="shared" ref="AV6:AV11" si="14">AT6*($F6+$E6)</f>
        <v>0</v>
      </c>
      <c r="AW6" s="57"/>
      <c r="AX6" s="58"/>
      <c r="AY6" s="58"/>
      <c r="AZ6" s="56">
        <f t="shared" ref="AZ6:AZ11" si="15">AX6*($F6+$E6)</f>
        <v>0</v>
      </c>
      <c r="BA6" s="57"/>
      <c r="BB6" s="58"/>
      <c r="BC6" s="58"/>
      <c r="BD6" s="56">
        <f t="shared" ref="BD6:BD11" si="16">BB6*($F6+$E6)</f>
        <v>0</v>
      </c>
      <c r="BE6" s="57"/>
      <c r="BF6" s="58"/>
      <c r="BG6" s="58"/>
      <c r="BH6" s="56">
        <f t="shared" ref="BH6:BH11" si="17">BF6*($F6+$E6)</f>
        <v>0</v>
      </c>
      <c r="BI6" s="57"/>
      <c r="BJ6" s="58"/>
      <c r="BK6" s="58"/>
      <c r="BL6" s="56">
        <f t="shared" ref="BL6:BL11" si="18">BJ6*($F6+$E6)</f>
        <v>0</v>
      </c>
    </row>
    <row r="7" spans="1:76" ht="18.5" x14ac:dyDescent="0.45">
      <c r="A7" s="69" t="s">
        <v>816</v>
      </c>
      <c r="B7" s="70" t="s">
        <v>817</v>
      </c>
      <c r="C7" s="65" t="s">
        <v>815</v>
      </c>
      <c r="D7" s="71">
        <v>1</v>
      </c>
      <c r="E7" s="72"/>
      <c r="F7" s="72"/>
      <c r="G7" s="73"/>
      <c r="H7" s="49"/>
      <c r="I7" s="74">
        <f t="shared" si="0"/>
        <v>0</v>
      </c>
      <c r="J7" s="75">
        <f t="shared" si="1"/>
        <v>-1</v>
      </c>
      <c r="K7" s="76">
        <f t="shared" si="2"/>
        <v>0</v>
      </c>
      <c r="L7" s="49"/>
      <c r="M7" s="74">
        <f t="shared" si="3"/>
        <v>0</v>
      </c>
      <c r="N7" s="52">
        <f t="shared" si="4"/>
        <v>0</v>
      </c>
      <c r="O7" s="52"/>
      <c r="P7" s="53">
        <f t="shared" si="5"/>
        <v>0</v>
      </c>
      <c r="Q7" s="77" t="e">
        <f t="shared" si="6"/>
        <v>#DIV/0!</v>
      </c>
      <c r="R7" s="55"/>
      <c r="S7" s="55"/>
      <c r="T7" s="56">
        <f t="shared" si="7"/>
        <v>0</v>
      </c>
      <c r="U7" s="57"/>
      <c r="V7" s="58"/>
      <c r="W7" s="58"/>
      <c r="X7" s="56">
        <f t="shared" si="8"/>
        <v>0</v>
      </c>
      <c r="Y7" s="57"/>
      <c r="Z7" s="58"/>
      <c r="AA7" s="58"/>
      <c r="AB7" s="56">
        <f t="shared" si="9"/>
        <v>0</v>
      </c>
      <c r="AC7" s="57"/>
      <c r="AD7" s="59"/>
      <c r="AE7" s="59"/>
      <c r="AF7" s="56">
        <f t="shared" si="10"/>
        <v>0</v>
      </c>
      <c r="AG7" s="57"/>
      <c r="AH7" s="60"/>
      <c r="AI7" s="58"/>
      <c r="AJ7" s="56">
        <f t="shared" si="11"/>
        <v>0</v>
      </c>
      <c r="AK7" s="57"/>
      <c r="AL7" s="61"/>
      <c r="AM7" s="62"/>
      <c r="AN7" s="56">
        <f t="shared" si="12"/>
        <v>0</v>
      </c>
      <c r="AO7" s="57"/>
      <c r="AP7" s="58"/>
      <c r="AQ7" s="58"/>
      <c r="AR7" s="56">
        <f t="shared" si="13"/>
        <v>0</v>
      </c>
      <c r="AS7" s="57"/>
      <c r="AT7" s="58"/>
      <c r="AU7" s="58"/>
      <c r="AV7" s="56">
        <f t="shared" si="14"/>
        <v>0</v>
      </c>
      <c r="AW7" s="57"/>
      <c r="AX7" s="58"/>
      <c r="AY7" s="58"/>
      <c r="AZ7" s="56">
        <f t="shared" si="15"/>
        <v>0</v>
      </c>
      <c r="BA7" s="57"/>
      <c r="BB7" s="58"/>
      <c r="BC7" s="58"/>
      <c r="BD7" s="56">
        <f t="shared" si="16"/>
        <v>0</v>
      </c>
      <c r="BE7" s="57"/>
      <c r="BF7" s="58"/>
      <c r="BG7" s="58"/>
      <c r="BH7" s="56">
        <f t="shared" si="17"/>
        <v>0</v>
      </c>
      <c r="BI7" s="57"/>
      <c r="BJ7" s="58"/>
      <c r="BK7" s="58"/>
      <c r="BL7" s="56">
        <f t="shared" si="18"/>
        <v>0</v>
      </c>
    </row>
    <row r="8" spans="1:76" ht="18.5" x14ac:dyDescent="0.45">
      <c r="A8" s="69" t="s">
        <v>818</v>
      </c>
      <c r="B8" s="70" t="s">
        <v>819</v>
      </c>
      <c r="C8" s="65" t="s">
        <v>815</v>
      </c>
      <c r="D8" s="71">
        <v>1</v>
      </c>
      <c r="E8" s="72"/>
      <c r="F8" s="72"/>
      <c r="G8" s="73"/>
      <c r="H8" s="49"/>
      <c r="I8" s="74">
        <f t="shared" si="0"/>
        <v>0</v>
      </c>
      <c r="J8" s="75">
        <f t="shared" si="1"/>
        <v>-1</v>
      </c>
      <c r="K8" s="76">
        <f t="shared" si="2"/>
        <v>0</v>
      </c>
      <c r="L8" s="49"/>
      <c r="M8" s="74">
        <f t="shared" si="3"/>
        <v>0</v>
      </c>
      <c r="N8" s="52">
        <f t="shared" si="4"/>
        <v>0</v>
      </c>
      <c r="O8" s="52"/>
      <c r="P8" s="53">
        <f t="shared" si="5"/>
        <v>0</v>
      </c>
      <c r="Q8" s="77" t="e">
        <f t="shared" si="6"/>
        <v>#DIV/0!</v>
      </c>
      <c r="R8" s="55"/>
      <c r="S8" s="55"/>
      <c r="T8" s="56">
        <f t="shared" si="7"/>
        <v>0</v>
      </c>
      <c r="U8" s="57"/>
      <c r="V8" s="58"/>
      <c r="W8" s="58"/>
      <c r="X8" s="56">
        <f t="shared" si="8"/>
        <v>0</v>
      </c>
      <c r="Y8" s="57"/>
      <c r="Z8" s="58"/>
      <c r="AA8" s="58"/>
      <c r="AB8" s="56">
        <f t="shared" si="9"/>
        <v>0</v>
      </c>
      <c r="AC8" s="57"/>
      <c r="AD8" s="59"/>
      <c r="AE8" s="59"/>
      <c r="AF8" s="56">
        <f t="shared" si="10"/>
        <v>0</v>
      </c>
      <c r="AG8" s="57"/>
      <c r="AH8" s="60"/>
      <c r="AI8" s="58"/>
      <c r="AJ8" s="56">
        <f t="shared" si="11"/>
        <v>0</v>
      </c>
      <c r="AK8" s="57"/>
      <c r="AL8" s="61"/>
      <c r="AM8" s="62"/>
      <c r="AN8" s="56">
        <f t="shared" si="12"/>
        <v>0</v>
      </c>
      <c r="AO8" s="57"/>
      <c r="AP8" s="58"/>
      <c r="AQ8" s="58"/>
      <c r="AR8" s="56">
        <f t="shared" si="13"/>
        <v>0</v>
      </c>
      <c r="AS8" s="57"/>
      <c r="AT8" s="58"/>
      <c r="AU8" s="58"/>
      <c r="AV8" s="56">
        <f t="shared" si="14"/>
        <v>0</v>
      </c>
      <c r="AW8" s="57"/>
      <c r="AX8" s="58"/>
      <c r="AY8" s="58"/>
      <c r="AZ8" s="56">
        <f t="shared" si="15"/>
        <v>0</v>
      </c>
      <c r="BA8" s="57"/>
      <c r="BB8" s="58"/>
      <c r="BC8" s="58"/>
      <c r="BD8" s="56">
        <f t="shared" si="16"/>
        <v>0</v>
      </c>
      <c r="BE8" s="57"/>
      <c r="BF8" s="58"/>
      <c r="BG8" s="58"/>
      <c r="BH8" s="56">
        <f t="shared" si="17"/>
        <v>0</v>
      </c>
      <c r="BI8" s="57"/>
      <c r="BJ8" s="58"/>
      <c r="BK8" s="58"/>
      <c r="BL8" s="56">
        <f t="shared" si="18"/>
        <v>0</v>
      </c>
    </row>
    <row r="9" spans="1:76" ht="18.5" x14ac:dyDescent="0.45">
      <c r="A9" s="69" t="s">
        <v>820</v>
      </c>
      <c r="B9" s="70" t="s">
        <v>821</v>
      </c>
      <c r="C9" s="65" t="s">
        <v>815</v>
      </c>
      <c r="D9" s="71">
        <v>1</v>
      </c>
      <c r="E9" s="72"/>
      <c r="F9" s="72"/>
      <c r="G9" s="73"/>
      <c r="H9" s="49"/>
      <c r="I9" s="74">
        <f t="shared" si="0"/>
        <v>0</v>
      </c>
      <c r="J9" s="75">
        <f t="shared" si="1"/>
        <v>-1</v>
      </c>
      <c r="K9" s="76">
        <f t="shared" si="2"/>
        <v>0</v>
      </c>
      <c r="L9" s="49"/>
      <c r="M9" s="74">
        <f t="shared" si="3"/>
        <v>0</v>
      </c>
      <c r="N9" s="52">
        <f t="shared" si="4"/>
        <v>0</v>
      </c>
      <c r="O9" s="52"/>
      <c r="P9" s="53">
        <f t="shared" si="5"/>
        <v>0</v>
      </c>
      <c r="Q9" s="77" t="e">
        <f t="shared" si="6"/>
        <v>#DIV/0!</v>
      </c>
      <c r="R9" s="55"/>
      <c r="S9" s="55"/>
      <c r="T9" s="56">
        <f t="shared" si="7"/>
        <v>0</v>
      </c>
      <c r="U9" s="57"/>
      <c r="V9" s="58"/>
      <c r="W9" s="58"/>
      <c r="X9" s="56">
        <f t="shared" si="8"/>
        <v>0</v>
      </c>
      <c r="Y9" s="57"/>
      <c r="Z9" s="58"/>
      <c r="AA9" s="58"/>
      <c r="AB9" s="56">
        <f t="shared" si="9"/>
        <v>0</v>
      </c>
      <c r="AC9" s="57"/>
      <c r="AD9" s="59"/>
      <c r="AE9" s="59"/>
      <c r="AF9" s="56">
        <f t="shared" si="10"/>
        <v>0</v>
      </c>
      <c r="AG9" s="57"/>
      <c r="AH9" s="60"/>
      <c r="AI9" s="58"/>
      <c r="AJ9" s="56">
        <f t="shared" si="11"/>
        <v>0</v>
      </c>
      <c r="AK9" s="57"/>
      <c r="AL9" s="61"/>
      <c r="AM9" s="62"/>
      <c r="AN9" s="56">
        <f t="shared" si="12"/>
        <v>0</v>
      </c>
      <c r="AO9" s="57"/>
      <c r="AP9" s="58"/>
      <c r="AQ9" s="58"/>
      <c r="AR9" s="56">
        <f t="shared" si="13"/>
        <v>0</v>
      </c>
      <c r="AS9" s="57"/>
      <c r="AT9" s="58"/>
      <c r="AU9" s="58"/>
      <c r="AV9" s="56">
        <f t="shared" si="14"/>
        <v>0</v>
      </c>
      <c r="AW9" s="57"/>
      <c r="AX9" s="58"/>
      <c r="AY9" s="58"/>
      <c r="AZ9" s="56">
        <f t="shared" si="15"/>
        <v>0</v>
      </c>
      <c r="BA9" s="57"/>
      <c r="BB9" s="58"/>
      <c r="BC9" s="58"/>
      <c r="BD9" s="56">
        <f t="shared" si="16"/>
        <v>0</v>
      </c>
      <c r="BE9" s="57"/>
      <c r="BF9" s="58"/>
      <c r="BG9" s="58"/>
      <c r="BH9" s="56">
        <f t="shared" si="17"/>
        <v>0</v>
      </c>
      <c r="BI9" s="57"/>
      <c r="BJ9" s="58"/>
      <c r="BK9" s="58"/>
      <c r="BL9" s="56">
        <f t="shared" si="18"/>
        <v>0</v>
      </c>
    </row>
    <row r="10" spans="1:76" ht="18.5" x14ac:dyDescent="0.45">
      <c r="A10" s="69" t="s">
        <v>822</v>
      </c>
      <c r="B10" s="70" t="s">
        <v>823</v>
      </c>
      <c r="C10" s="65" t="s">
        <v>815</v>
      </c>
      <c r="D10" s="71">
        <v>1</v>
      </c>
      <c r="E10" s="72"/>
      <c r="F10" s="72"/>
      <c r="G10" s="73"/>
      <c r="H10" s="49"/>
      <c r="I10" s="74">
        <f t="shared" si="0"/>
        <v>0</v>
      </c>
      <c r="J10" s="75">
        <f t="shared" si="1"/>
        <v>-1</v>
      </c>
      <c r="K10" s="76">
        <f t="shared" si="2"/>
        <v>0</v>
      </c>
      <c r="L10" s="49"/>
      <c r="M10" s="74">
        <f t="shared" si="3"/>
        <v>0</v>
      </c>
      <c r="N10" s="52">
        <f t="shared" si="4"/>
        <v>0</v>
      </c>
      <c r="O10" s="52"/>
      <c r="P10" s="53">
        <f t="shared" si="5"/>
        <v>0</v>
      </c>
      <c r="Q10" s="77" t="e">
        <f t="shared" si="6"/>
        <v>#DIV/0!</v>
      </c>
      <c r="R10" s="55"/>
      <c r="S10" s="55"/>
      <c r="T10" s="56">
        <f t="shared" si="7"/>
        <v>0</v>
      </c>
      <c r="U10" s="57"/>
      <c r="V10" s="58"/>
      <c r="W10" s="58"/>
      <c r="X10" s="56">
        <f t="shared" si="8"/>
        <v>0</v>
      </c>
      <c r="Y10" s="57"/>
      <c r="Z10" s="58"/>
      <c r="AA10" s="58"/>
      <c r="AB10" s="56">
        <f t="shared" si="9"/>
        <v>0</v>
      </c>
      <c r="AC10" s="57"/>
      <c r="AD10" s="59"/>
      <c r="AE10" s="59"/>
      <c r="AF10" s="56">
        <f t="shared" si="10"/>
        <v>0</v>
      </c>
      <c r="AG10" s="57"/>
      <c r="AH10" s="60"/>
      <c r="AI10" s="58"/>
      <c r="AJ10" s="56">
        <f t="shared" si="11"/>
        <v>0</v>
      </c>
      <c r="AK10" s="57"/>
      <c r="AL10" s="61"/>
      <c r="AM10" s="62"/>
      <c r="AN10" s="56">
        <f t="shared" si="12"/>
        <v>0</v>
      </c>
      <c r="AO10" s="57"/>
      <c r="AP10" s="58"/>
      <c r="AQ10" s="58"/>
      <c r="AR10" s="56">
        <f t="shared" si="13"/>
        <v>0</v>
      </c>
      <c r="AS10" s="57"/>
      <c r="AT10" s="58"/>
      <c r="AU10" s="58"/>
      <c r="AV10" s="56">
        <f t="shared" si="14"/>
        <v>0</v>
      </c>
      <c r="AW10" s="57"/>
      <c r="AX10" s="58"/>
      <c r="AY10" s="58"/>
      <c r="AZ10" s="56">
        <f t="shared" si="15"/>
        <v>0</v>
      </c>
      <c r="BA10" s="57"/>
      <c r="BB10" s="58"/>
      <c r="BC10" s="58"/>
      <c r="BD10" s="56">
        <f t="shared" si="16"/>
        <v>0</v>
      </c>
      <c r="BE10" s="57"/>
      <c r="BF10" s="58"/>
      <c r="BG10" s="58"/>
      <c r="BH10" s="56">
        <f t="shared" si="17"/>
        <v>0</v>
      </c>
      <c r="BI10" s="57"/>
      <c r="BJ10" s="58"/>
      <c r="BK10" s="58"/>
      <c r="BL10" s="56">
        <f t="shared" si="18"/>
        <v>0</v>
      </c>
    </row>
    <row r="11" spans="1:76" ht="18.5" x14ac:dyDescent="0.45">
      <c r="A11" s="69" t="s">
        <v>824</v>
      </c>
      <c r="B11" s="70" t="s">
        <v>825</v>
      </c>
      <c r="C11" s="65" t="s">
        <v>815</v>
      </c>
      <c r="D11" s="71">
        <v>1</v>
      </c>
      <c r="E11" s="72"/>
      <c r="F11" s="72"/>
      <c r="G11" s="73"/>
      <c r="H11" s="49"/>
      <c r="I11" s="74">
        <f t="shared" si="0"/>
        <v>0</v>
      </c>
      <c r="J11" s="75">
        <f t="shared" si="1"/>
        <v>-1</v>
      </c>
      <c r="K11" s="76">
        <f t="shared" si="2"/>
        <v>0</v>
      </c>
      <c r="L11" s="49"/>
      <c r="M11" s="74">
        <f t="shared" si="3"/>
        <v>0</v>
      </c>
      <c r="N11" s="52">
        <f t="shared" si="4"/>
        <v>0</v>
      </c>
      <c r="O11" s="52"/>
      <c r="P11" s="53">
        <f t="shared" si="5"/>
        <v>0</v>
      </c>
      <c r="Q11" s="77" t="e">
        <f t="shared" si="6"/>
        <v>#DIV/0!</v>
      </c>
      <c r="R11" s="55"/>
      <c r="S11" s="55"/>
      <c r="T11" s="56">
        <f t="shared" si="7"/>
        <v>0</v>
      </c>
      <c r="U11" s="57"/>
      <c r="V11" s="58"/>
      <c r="W11" s="58"/>
      <c r="X11" s="56">
        <f t="shared" si="8"/>
        <v>0</v>
      </c>
      <c r="Y11" s="57"/>
      <c r="Z11" s="58"/>
      <c r="AA11" s="58"/>
      <c r="AB11" s="56">
        <f t="shared" si="9"/>
        <v>0</v>
      </c>
      <c r="AC11" s="57"/>
      <c r="AD11" s="59"/>
      <c r="AE11" s="59"/>
      <c r="AF11" s="56">
        <f t="shared" si="10"/>
        <v>0</v>
      </c>
      <c r="AG11" s="57"/>
      <c r="AH11" s="60"/>
      <c r="AI11" s="58"/>
      <c r="AJ11" s="56">
        <f t="shared" si="11"/>
        <v>0</v>
      </c>
      <c r="AK11" s="57"/>
      <c r="AL11" s="61"/>
      <c r="AM11" s="62"/>
      <c r="AN11" s="56">
        <f t="shared" si="12"/>
        <v>0</v>
      </c>
      <c r="AO11" s="57"/>
      <c r="AP11" s="58"/>
      <c r="AQ11" s="58"/>
      <c r="AR11" s="56">
        <f t="shared" si="13"/>
        <v>0</v>
      </c>
      <c r="AS11" s="57"/>
      <c r="AT11" s="58"/>
      <c r="AU11" s="58"/>
      <c r="AV11" s="56">
        <f t="shared" si="14"/>
        <v>0</v>
      </c>
      <c r="AW11" s="57"/>
      <c r="AX11" s="58"/>
      <c r="AY11" s="58"/>
      <c r="AZ11" s="56">
        <f t="shared" si="15"/>
        <v>0</v>
      </c>
      <c r="BA11" s="57"/>
      <c r="BB11" s="58"/>
      <c r="BC11" s="58"/>
      <c r="BD11" s="56">
        <f t="shared" si="16"/>
        <v>0</v>
      </c>
      <c r="BE11" s="57"/>
      <c r="BF11" s="58"/>
      <c r="BG11" s="58"/>
      <c r="BH11" s="56">
        <f t="shared" si="17"/>
        <v>0</v>
      </c>
      <c r="BI11" s="57"/>
      <c r="BJ11" s="58"/>
      <c r="BK11" s="58"/>
      <c r="BL11" s="56">
        <f t="shared" si="18"/>
        <v>0</v>
      </c>
    </row>
    <row r="12" spans="1:76" s="95" customFormat="1" ht="13" x14ac:dyDescent="0.3">
      <c r="A12" s="78"/>
      <c r="B12" s="79"/>
      <c r="C12" s="80"/>
      <c r="D12" s="81"/>
      <c r="E12" s="82"/>
      <c r="F12" s="82"/>
      <c r="G12" s="83"/>
      <c r="H12" s="84"/>
      <c r="I12" s="85"/>
      <c r="J12" s="86"/>
      <c r="K12" s="85"/>
      <c r="L12" s="84"/>
      <c r="M12" s="85"/>
      <c r="N12" s="87"/>
      <c r="O12" s="87"/>
      <c r="P12" s="88"/>
      <c r="Q12" s="89"/>
      <c r="R12" s="90"/>
      <c r="S12" s="91"/>
      <c r="T12" s="91"/>
      <c r="U12" s="91"/>
      <c r="V12" s="91"/>
      <c r="W12" s="91"/>
      <c r="X12" s="91"/>
      <c r="Y12" s="91"/>
      <c r="Z12" s="91"/>
      <c r="AA12" s="91"/>
      <c r="AB12" s="91"/>
      <c r="AC12" s="91"/>
      <c r="AD12" s="92"/>
      <c r="AE12" s="92"/>
      <c r="AF12" s="91"/>
      <c r="AG12" s="91"/>
      <c r="AH12" s="93"/>
      <c r="AI12" s="91"/>
      <c r="AJ12" s="91"/>
      <c r="AK12" s="91"/>
      <c r="AL12" s="92"/>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4"/>
      <c r="BN12" s="94"/>
      <c r="BO12" s="94"/>
      <c r="BP12" s="94"/>
      <c r="BQ12" s="94"/>
      <c r="BR12" s="94"/>
      <c r="BS12" s="94"/>
      <c r="BT12" s="94"/>
      <c r="BU12" s="94"/>
      <c r="BV12" s="94"/>
      <c r="BW12" s="94"/>
      <c r="BX12" s="94"/>
    </row>
    <row r="13" spans="1:76" s="109" customFormat="1" ht="13" x14ac:dyDescent="0.3">
      <c r="A13" s="63">
        <v>2</v>
      </c>
      <c r="B13" s="64" t="s">
        <v>826</v>
      </c>
      <c r="C13" s="65"/>
      <c r="D13" s="71"/>
      <c r="E13" s="96"/>
      <c r="F13" s="96"/>
      <c r="G13" s="97"/>
      <c r="H13" s="98"/>
      <c r="I13" s="99"/>
      <c r="J13" s="100"/>
      <c r="K13" s="99"/>
      <c r="L13" s="98"/>
      <c r="M13" s="99"/>
      <c r="N13" s="101"/>
      <c r="O13" s="101"/>
      <c r="P13" s="102"/>
      <c r="Q13" s="54"/>
      <c r="R13" s="103"/>
      <c r="S13" s="104"/>
      <c r="T13" s="104"/>
      <c r="U13" s="105"/>
      <c r="V13" s="104"/>
      <c r="W13" s="104"/>
      <c r="X13" s="104"/>
      <c r="Y13" s="105"/>
      <c r="Z13" s="104"/>
      <c r="AA13" s="104"/>
      <c r="AB13" s="104"/>
      <c r="AC13" s="105"/>
      <c r="AD13" s="106"/>
      <c r="AE13" s="106"/>
      <c r="AF13" s="104"/>
      <c r="AG13" s="105"/>
      <c r="AH13" s="107"/>
      <c r="AI13" s="104"/>
      <c r="AJ13" s="104"/>
      <c r="AK13" s="105"/>
      <c r="AL13" s="106"/>
      <c r="AM13" s="104"/>
      <c r="AN13" s="104"/>
      <c r="AO13" s="105"/>
      <c r="AP13" s="104"/>
      <c r="AQ13" s="104"/>
      <c r="AR13" s="104"/>
      <c r="AS13" s="105"/>
      <c r="AT13" s="104"/>
      <c r="AU13" s="104"/>
      <c r="AV13" s="104"/>
      <c r="AW13" s="105"/>
      <c r="AX13" s="104"/>
      <c r="AY13" s="104"/>
      <c r="AZ13" s="104"/>
      <c r="BA13" s="105"/>
      <c r="BB13" s="104"/>
      <c r="BC13" s="104"/>
      <c r="BD13" s="104"/>
      <c r="BE13" s="105"/>
      <c r="BF13" s="104"/>
      <c r="BG13" s="104"/>
      <c r="BH13" s="104"/>
      <c r="BI13" s="105"/>
      <c r="BJ13" s="104"/>
      <c r="BK13" s="104"/>
      <c r="BL13" s="104"/>
      <c r="BM13" s="108"/>
      <c r="BN13" s="108"/>
      <c r="BO13" s="108"/>
      <c r="BP13" s="108"/>
      <c r="BQ13" s="108"/>
      <c r="BR13" s="108"/>
      <c r="BS13" s="108"/>
      <c r="BT13" s="108"/>
      <c r="BU13" s="108"/>
      <c r="BV13" s="108"/>
      <c r="BW13" s="108"/>
      <c r="BX13" s="108"/>
    </row>
    <row r="14" spans="1:76" ht="18.5" x14ac:dyDescent="0.45">
      <c r="A14" s="69" t="s">
        <v>827</v>
      </c>
      <c r="B14" s="70" t="s">
        <v>828</v>
      </c>
      <c r="C14" s="65" t="s">
        <v>815</v>
      </c>
      <c r="D14" s="71">
        <v>1</v>
      </c>
      <c r="E14" s="72"/>
      <c r="F14" s="72"/>
      <c r="G14" s="73"/>
      <c r="H14" s="49"/>
      <c r="I14" s="74">
        <f t="shared" ref="I14:I23" si="19">(H14)*(E14+F14)</f>
        <v>0</v>
      </c>
      <c r="J14" s="75">
        <f t="shared" ref="J14:J23" si="20">H14-D14</f>
        <v>-1</v>
      </c>
      <c r="K14" s="76">
        <f t="shared" ref="K14:K23" si="21">G14-I14</f>
        <v>0</v>
      </c>
      <c r="L14" s="49"/>
      <c r="M14" s="74">
        <f t="shared" ref="M14:M23" si="22">(L14)*(E14+F14)</f>
        <v>0</v>
      </c>
      <c r="N14" s="52">
        <f t="shared" ref="N14:N23" si="23">R14+V14+Z14+AD14+AH14+AL14+AP14+AT14</f>
        <v>0</v>
      </c>
      <c r="O14" s="52"/>
      <c r="P14" s="53">
        <f t="shared" ref="P14:P23" si="24">T14+X14+AB14+AF14+AJ14+AN14+AR14+AV14+AZ14+BD14+BH14+BL14</f>
        <v>0</v>
      </c>
      <c r="Q14" s="77" t="e">
        <f t="shared" ref="Q14:Q23" si="25">P14/(I14+M14)</f>
        <v>#DIV/0!</v>
      </c>
      <c r="R14" s="55"/>
      <c r="S14" s="55"/>
      <c r="T14" s="56">
        <f t="shared" ref="T14:T23" si="26">(R14*$E14)+(S14*$F14)</f>
        <v>0</v>
      </c>
      <c r="U14" s="57"/>
      <c r="V14" s="110"/>
      <c r="W14" s="58"/>
      <c r="X14" s="56">
        <f t="shared" ref="X14:X23" si="27">(V14*$E14)+(W14*$F14)</f>
        <v>0</v>
      </c>
      <c r="Y14" s="57"/>
      <c r="Z14" s="111"/>
      <c r="AA14" s="58"/>
      <c r="AB14" s="56">
        <f t="shared" ref="AB14:AB23" si="28">(Z14*$E14)+(AA14*$F14)</f>
        <v>0</v>
      </c>
      <c r="AC14" s="57"/>
      <c r="AD14" s="59"/>
      <c r="AE14" s="59"/>
      <c r="AF14" s="56">
        <f t="shared" ref="AF14:AF23" si="29">(AD14*E14)+(AE14*F14)</f>
        <v>0</v>
      </c>
      <c r="AG14" s="57"/>
      <c r="AH14" s="59"/>
      <c r="AI14" s="58"/>
      <c r="AJ14" s="56">
        <f t="shared" ref="AJ14:AJ23" si="30">(E14*AH14)+(F14*AI14)</f>
        <v>0</v>
      </c>
      <c r="AK14" s="57"/>
      <c r="AL14" s="112"/>
      <c r="AM14" s="62"/>
      <c r="AN14" s="56">
        <f t="shared" ref="AN14:AN23" si="31">AL14*($F14+$E14)</f>
        <v>0</v>
      </c>
      <c r="AO14" s="57"/>
      <c r="AP14" s="113"/>
      <c r="AQ14" s="58"/>
      <c r="AR14" s="56">
        <f t="shared" ref="AR14:AR23" si="32">AP14*($F14+$E14)</f>
        <v>0</v>
      </c>
      <c r="AS14" s="57"/>
      <c r="AT14" s="58"/>
      <c r="AU14" s="58"/>
      <c r="AV14" s="56">
        <f t="shared" ref="AV14:AV23" si="33">AT14*($F14+$E14)</f>
        <v>0</v>
      </c>
      <c r="AW14" s="57"/>
      <c r="AX14" s="58"/>
      <c r="AY14" s="58"/>
      <c r="AZ14" s="56">
        <f t="shared" ref="AZ14:AZ23" si="34">AX14*($F14+$E14)</f>
        <v>0</v>
      </c>
      <c r="BA14" s="57"/>
      <c r="BB14" s="58"/>
      <c r="BC14" s="58"/>
      <c r="BD14" s="56">
        <f t="shared" ref="BD14:BD23" si="35">BB14*($F14+$E14)</f>
        <v>0</v>
      </c>
      <c r="BE14" s="57"/>
      <c r="BF14" s="58"/>
      <c r="BG14" s="58"/>
      <c r="BH14" s="56">
        <f t="shared" ref="BH14:BH23" si="36">BF14*($F14+$E14)</f>
        <v>0</v>
      </c>
      <c r="BI14" s="57"/>
      <c r="BJ14" s="58"/>
      <c r="BK14" s="58"/>
      <c r="BL14" s="56">
        <f t="shared" ref="BL14:BL23" si="37">BJ14*($F14+$E14)</f>
        <v>0</v>
      </c>
    </row>
    <row r="15" spans="1:76" ht="18.5" x14ac:dyDescent="0.45">
      <c r="A15" s="69" t="s">
        <v>829</v>
      </c>
      <c r="B15" s="70" t="s">
        <v>830</v>
      </c>
      <c r="C15" s="65" t="s">
        <v>815</v>
      </c>
      <c r="D15" s="71">
        <v>1</v>
      </c>
      <c r="E15" s="72"/>
      <c r="F15" s="72"/>
      <c r="G15" s="73"/>
      <c r="H15" s="49"/>
      <c r="I15" s="74">
        <f t="shared" si="19"/>
        <v>0</v>
      </c>
      <c r="J15" s="75">
        <f t="shared" si="20"/>
        <v>-1</v>
      </c>
      <c r="K15" s="76">
        <f t="shared" si="21"/>
        <v>0</v>
      </c>
      <c r="L15" s="49"/>
      <c r="M15" s="74">
        <f t="shared" si="22"/>
        <v>0</v>
      </c>
      <c r="N15" s="52">
        <f t="shared" si="23"/>
        <v>0</v>
      </c>
      <c r="O15" s="52"/>
      <c r="P15" s="53">
        <f t="shared" si="24"/>
        <v>0</v>
      </c>
      <c r="Q15" s="77" t="e">
        <f t="shared" si="25"/>
        <v>#DIV/0!</v>
      </c>
      <c r="R15" s="55"/>
      <c r="S15" s="55"/>
      <c r="T15" s="56">
        <f t="shared" si="26"/>
        <v>0</v>
      </c>
      <c r="U15" s="57"/>
      <c r="V15" s="110"/>
      <c r="W15" s="58"/>
      <c r="X15" s="56">
        <f t="shared" si="27"/>
        <v>0</v>
      </c>
      <c r="Y15" s="57"/>
      <c r="Z15" s="111"/>
      <c r="AA15" s="58"/>
      <c r="AB15" s="56">
        <f t="shared" si="28"/>
        <v>0</v>
      </c>
      <c r="AC15" s="57"/>
      <c r="AD15" s="59"/>
      <c r="AE15" s="59"/>
      <c r="AF15" s="56">
        <f t="shared" si="29"/>
        <v>0</v>
      </c>
      <c r="AG15" s="57"/>
      <c r="AH15" s="59"/>
      <c r="AI15" s="58"/>
      <c r="AJ15" s="56">
        <f t="shared" si="30"/>
        <v>0</v>
      </c>
      <c r="AK15" s="57"/>
      <c r="AL15" s="61"/>
      <c r="AM15" s="62"/>
      <c r="AN15" s="56">
        <f t="shared" si="31"/>
        <v>0</v>
      </c>
      <c r="AO15" s="57"/>
      <c r="AP15" s="113"/>
      <c r="AQ15" s="58"/>
      <c r="AR15" s="56">
        <f t="shared" si="32"/>
        <v>0</v>
      </c>
      <c r="AS15" s="57"/>
      <c r="AT15" s="58"/>
      <c r="AU15" s="58"/>
      <c r="AV15" s="56">
        <f t="shared" si="33"/>
        <v>0</v>
      </c>
      <c r="AW15" s="57"/>
      <c r="AX15" s="58"/>
      <c r="AY15" s="58"/>
      <c r="AZ15" s="56">
        <f t="shared" si="34"/>
        <v>0</v>
      </c>
      <c r="BA15" s="57"/>
      <c r="BB15" s="58"/>
      <c r="BC15" s="58"/>
      <c r="BD15" s="56">
        <f t="shared" si="35"/>
        <v>0</v>
      </c>
      <c r="BE15" s="57"/>
      <c r="BF15" s="58"/>
      <c r="BG15" s="58"/>
      <c r="BH15" s="56">
        <f t="shared" si="36"/>
        <v>0</v>
      </c>
      <c r="BI15" s="57"/>
      <c r="BJ15" s="58"/>
      <c r="BK15" s="58"/>
      <c r="BL15" s="56">
        <f t="shared" si="37"/>
        <v>0</v>
      </c>
    </row>
    <row r="16" spans="1:76" ht="18.5" x14ac:dyDescent="0.45">
      <c r="A16" s="69" t="s">
        <v>831</v>
      </c>
      <c r="B16" s="70" t="s">
        <v>832</v>
      </c>
      <c r="C16" s="65" t="s">
        <v>815</v>
      </c>
      <c r="D16" s="71">
        <v>1</v>
      </c>
      <c r="E16" s="72"/>
      <c r="F16" s="72"/>
      <c r="G16" s="73"/>
      <c r="H16" s="49"/>
      <c r="I16" s="74">
        <f t="shared" si="19"/>
        <v>0</v>
      </c>
      <c r="J16" s="75">
        <f t="shared" si="20"/>
        <v>-1</v>
      </c>
      <c r="K16" s="76">
        <f t="shared" si="21"/>
        <v>0</v>
      </c>
      <c r="L16" s="49"/>
      <c r="M16" s="74">
        <f t="shared" si="22"/>
        <v>0</v>
      </c>
      <c r="N16" s="52">
        <f t="shared" si="23"/>
        <v>0</v>
      </c>
      <c r="O16" s="52"/>
      <c r="P16" s="53">
        <f t="shared" si="24"/>
        <v>0</v>
      </c>
      <c r="Q16" s="77" t="e">
        <f t="shared" si="25"/>
        <v>#DIV/0!</v>
      </c>
      <c r="R16" s="55"/>
      <c r="S16" s="55"/>
      <c r="T16" s="56">
        <f t="shared" si="26"/>
        <v>0</v>
      </c>
      <c r="U16" s="57"/>
      <c r="V16" s="110"/>
      <c r="W16" s="58"/>
      <c r="X16" s="56">
        <f t="shared" si="27"/>
        <v>0</v>
      </c>
      <c r="Y16" s="57"/>
      <c r="Z16" s="111"/>
      <c r="AA16" s="58"/>
      <c r="AB16" s="56">
        <f t="shared" si="28"/>
        <v>0</v>
      </c>
      <c r="AC16" s="57"/>
      <c r="AD16" s="59"/>
      <c r="AE16" s="59"/>
      <c r="AF16" s="56">
        <f t="shared" si="29"/>
        <v>0</v>
      </c>
      <c r="AG16" s="57"/>
      <c r="AH16" s="59"/>
      <c r="AI16" s="58"/>
      <c r="AJ16" s="56">
        <f t="shared" si="30"/>
        <v>0</v>
      </c>
      <c r="AK16" s="57"/>
      <c r="AL16" s="112"/>
      <c r="AM16" s="62"/>
      <c r="AN16" s="56">
        <f t="shared" si="31"/>
        <v>0</v>
      </c>
      <c r="AO16" s="57"/>
      <c r="AP16" s="113"/>
      <c r="AQ16" s="58"/>
      <c r="AR16" s="56">
        <f t="shared" si="32"/>
        <v>0</v>
      </c>
      <c r="AS16" s="57"/>
      <c r="AT16" s="58"/>
      <c r="AU16" s="58"/>
      <c r="AV16" s="56">
        <f t="shared" si="33"/>
        <v>0</v>
      </c>
      <c r="AW16" s="57"/>
      <c r="AX16" s="58"/>
      <c r="AY16" s="58"/>
      <c r="AZ16" s="56">
        <f t="shared" si="34"/>
        <v>0</v>
      </c>
      <c r="BA16" s="57"/>
      <c r="BB16" s="58"/>
      <c r="BC16" s="58"/>
      <c r="BD16" s="56">
        <f t="shared" si="35"/>
        <v>0</v>
      </c>
      <c r="BE16" s="57"/>
      <c r="BF16" s="58"/>
      <c r="BG16" s="58"/>
      <c r="BH16" s="56">
        <f t="shared" si="36"/>
        <v>0</v>
      </c>
      <c r="BI16" s="57"/>
      <c r="BJ16" s="58"/>
      <c r="BK16" s="58"/>
      <c r="BL16" s="56">
        <f t="shared" si="37"/>
        <v>0</v>
      </c>
    </row>
    <row r="17" spans="1:76" ht="18.5" x14ac:dyDescent="0.45">
      <c r="A17" s="69" t="s">
        <v>833</v>
      </c>
      <c r="B17" s="70" t="s">
        <v>834</v>
      </c>
      <c r="C17" s="65" t="s">
        <v>815</v>
      </c>
      <c r="D17" s="71">
        <v>1</v>
      </c>
      <c r="E17" s="72"/>
      <c r="F17" s="72"/>
      <c r="G17" s="73"/>
      <c r="H17" s="49"/>
      <c r="I17" s="74">
        <f t="shared" si="19"/>
        <v>0</v>
      </c>
      <c r="J17" s="75">
        <f t="shared" si="20"/>
        <v>-1</v>
      </c>
      <c r="K17" s="76">
        <f t="shared" si="21"/>
        <v>0</v>
      </c>
      <c r="L17" s="49"/>
      <c r="M17" s="74">
        <f t="shared" si="22"/>
        <v>0</v>
      </c>
      <c r="N17" s="52">
        <f t="shared" si="23"/>
        <v>0</v>
      </c>
      <c r="O17" s="52"/>
      <c r="P17" s="53">
        <f t="shared" si="24"/>
        <v>0</v>
      </c>
      <c r="Q17" s="77" t="e">
        <f t="shared" si="25"/>
        <v>#DIV/0!</v>
      </c>
      <c r="R17" s="55"/>
      <c r="S17" s="55"/>
      <c r="T17" s="56">
        <f t="shared" si="26"/>
        <v>0</v>
      </c>
      <c r="U17" s="57"/>
      <c r="V17" s="110"/>
      <c r="W17" s="58"/>
      <c r="X17" s="56">
        <f t="shared" si="27"/>
        <v>0</v>
      </c>
      <c r="Y17" s="57"/>
      <c r="Z17" s="111"/>
      <c r="AA17" s="58"/>
      <c r="AB17" s="56">
        <f t="shared" si="28"/>
        <v>0</v>
      </c>
      <c r="AC17" s="57"/>
      <c r="AD17" s="59"/>
      <c r="AE17" s="59"/>
      <c r="AF17" s="56">
        <f t="shared" si="29"/>
        <v>0</v>
      </c>
      <c r="AG17" s="57"/>
      <c r="AH17" s="59"/>
      <c r="AI17" s="58"/>
      <c r="AJ17" s="56">
        <f t="shared" si="30"/>
        <v>0</v>
      </c>
      <c r="AK17" s="57"/>
      <c r="AL17" s="112"/>
      <c r="AM17" s="62"/>
      <c r="AN17" s="56">
        <f t="shared" si="31"/>
        <v>0</v>
      </c>
      <c r="AO17" s="57"/>
      <c r="AP17" s="113"/>
      <c r="AQ17" s="58"/>
      <c r="AR17" s="56">
        <f t="shared" si="32"/>
        <v>0</v>
      </c>
      <c r="AS17" s="57"/>
      <c r="AT17" s="58"/>
      <c r="AU17" s="58"/>
      <c r="AV17" s="56">
        <f t="shared" si="33"/>
        <v>0</v>
      </c>
      <c r="AW17" s="57"/>
      <c r="AX17" s="58"/>
      <c r="AY17" s="58"/>
      <c r="AZ17" s="56">
        <f t="shared" si="34"/>
        <v>0</v>
      </c>
      <c r="BA17" s="57"/>
      <c r="BB17" s="58"/>
      <c r="BC17" s="58"/>
      <c r="BD17" s="56">
        <f t="shared" si="35"/>
        <v>0</v>
      </c>
      <c r="BE17" s="57"/>
      <c r="BF17" s="58"/>
      <c r="BG17" s="58"/>
      <c r="BH17" s="56">
        <f t="shared" si="36"/>
        <v>0</v>
      </c>
      <c r="BI17" s="57"/>
      <c r="BJ17" s="58"/>
      <c r="BK17" s="58"/>
      <c r="BL17" s="56">
        <f t="shared" si="37"/>
        <v>0</v>
      </c>
    </row>
    <row r="18" spans="1:76" ht="18.5" x14ac:dyDescent="0.45">
      <c r="A18" s="69" t="s">
        <v>835</v>
      </c>
      <c r="B18" s="70" t="s">
        <v>836</v>
      </c>
      <c r="C18" s="65" t="s">
        <v>815</v>
      </c>
      <c r="D18" s="71">
        <v>1</v>
      </c>
      <c r="E18" s="72"/>
      <c r="F18" s="72"/>
      <c r="G18" s="73"/>
      <c r="H18" s="49"/>
      <c r="I18" s="74">
        <f t="shared" si="19"/>
        <v>0</v>
      </c>
      <c r="J18" s="75">
        <f t="shared" si="20"/>
        <v>-1</v>
      </c>
      <c r="K18" s="76">
        <f t="shared" si="21"/>
        <v>0</v>
      </c>
      <c r="L18" s="49"/>
      <c r="M18" s="74">
        <f t="shared" si="22"/>
        <v>0</v>
      </c>
      <c r="N18" s="52">
        <f t="shared" si="23"/>
        <v>0</v>
      </c>
      <c r="O18" s="52"/>
      <c r="P18" s="53">
        <f t="shared" si="24"/>
        <v>0</v>
      </c>
      <c r="Q18" s="77" t="e">
        <f t="shared" si="25"/>
        <v>#DIV/0!</v>
      </c>
      <c r="R18" s="55"/>
      <c r="S18" s="55"/>
      <c r="T18" s="56">
        <f t="shared" si="26"/>
        <v>0</v>
      </c>
      <c r="U18" s="57"/>
      <c r="V18" s="110"/>
      <c r="W18" s="58"/>
      <c r="X18" s="56">
        <f t="shared" si="27"/>
        <v>0</v>
      </c>
      <c r="Y18" s="57"/>
      <c r="Z18" s="111"/>
      <c r="AA18" s="58"/>
      <c r="AB18" s="56">
        <f t="shared" si="28"/>
        <v>0</v>
      </c>
      <c r="AC18" s="57"/>
      <c r="AD18" s="59"/>
      <c r="AE18" s="59"/>
      <c r="AF18" s="56">
        <f t="shared" si="29"/>
        <v>0</v>
      </c>
      <c r="AG18" s="57"/>
      <c r="AH18" s="59"/>
      <c r="AI18" s="58"/>
      <c r="AJ18" s="56">
        <f t="shared" si="30"/>
        <v>0</v>
      </c>
      <c r="AK18" s="57"/>
      <c r="AL18" s="112"/>
      <c r="AM18" s="62"/>
      <c r="AN18" s="56">
        <f t="shared" si="31"/>
        <v>0</v>
      </c>
      <c r="AO18" s="57"/>
      <c r="AP18" s="113"/>
      <c r="AQ18" s="58"/>
      <c r="AR18" s="56">
        <f t="shared" si="32"/>
        <v>0</v>
      </c>
      <c r="AS18" s="57"/>
      <c r="AT18" s="58"/>
      <c r="AU18" s="58"/>
      <c r="AV18" s="56">
        <f t="shared" si="33"/>
        <v>0</v>
      </c>
      <c r="AW18" s="57"/>
      <c r="AX18" s="58"/>
      <c r="AY18" s="58"/>
      <c r="AZ18" s="56">
        <f t="shared" si="34"/>
        <v>0</v>
      </c>
      <c r="BA18" s="57"/>
      <c r="BB18" s="58"/>
      <c r="BC18" s="58"/>
      <c r="BD18" s="56">
        <f t="shared" si="35"/>
        <v>0</v>
      </c>
      <c r="BE18" s="57"/>
      <c r="BF18" s="58"/>
      <c r="BG18" s="58"/>
      <c r="BH18" s="56">
        <f t="shared" si="36"/>
        <v>0</v>
      </c>
      <c r="BI18" s="57"/>
      <c r="BJ18" s="58"/>
      <c r="BK18" s="58"/>
      <c r="BL18" s="56">
        <f t="shared" si="37"/>
        <v>0</v>
      </c>
    </row>
    <row r="19" spans="1:76" ht="18.5" x14ac:dyDescent="0.45">
      <c r="A19" s="69" t="s">
        <v>837</v>
      </c>
      <c r="B19" s="70" t="s">
        <v>838</v>
      </c>
      <c r="C19" s="65" t="s">
        <v>815</v>
      </c>
      <c r="D19" s="71">
        <v>1</v>
      </c>
      <c r="E19" s="72"/>
      <c r="F19" s="72"/>
      <c r="G19" s="73"/>
      <c r="H19" s="49"/>
      <c r="I19" s="74">
        <f t="shared" si="19"/>
        <v>0</v>
      </c>
      <c r="J19" s="75">
        <f t="shared" si="20"/>
        <v>-1</v>
      </c>
      <c r="K19" s="76">
        <f t="shared" si="21"/>
        <v>0</v>
      </c>
      <c r="L19" s="49"/>
      <c r="M19" s="74">
        <f t="shared" si="22"/>
        <v>0</v>
      </c>
      <c r="N19" s="52">
        <f t="shared" si="23"/>
        <v>0</v>
      </c>
      <c r="O19" s="52"/>
      <c r="P19" s="53">
        <f t="shared" si="24"/>
        <v>0</v>
      </c>
      <c r="Q19" s="77" t="e">
        <f t="shared" si="25"/>
        <v>#DIV/0!</v>
      </c>
      <c r="R19" s="55"/>
      <c r="S19" s="55"/>
      <c r="T19" s="56">
        <f t="shared" si="26"/>
        <v>0</v>
      </c>
      <c r="U19" s="57"/>
      <c r="V19" s="110"/>
      <c r="W19" s="58"/>
      <c r="X19" s="56">
        <f t="shared" si="27"/>
        <v>0</v>
      </c>
      <c r="Y19" s="57"/>
      <c r="Z19" s="111"/>
      <c r="AA19" s="58"/>
      <c r="AB19" s="56">
        <f t="shared" si="28"/>
        <v>0</v>
      </c>
      <c r="AC19" s="57"/>
      <c r="AD19" s="59"/>
      <c r="AE19" s="59"/>
      <c r="AF19" s="56">
        <f t="shared" si="29"/>
        <v>0</v>
      </c>
      <c r="AG19" s="57"/>
      <c r="AH19" s="59"/>
      <c r="AI19" s="58"/>
      <c r="AJ19" s="56">
        <f t="shared" si="30"/>
        <v>0</v>
      </c>
      <c r="AK19" s="57"/>
      <c r="AL19" s="112"/>
      <c r="AM19" s="62"/>
      <c r="AN19" s="56">
        <f t="shared" si="31"/>
        <v>0</v>
      </c>
      <c r="AO19" s="57"/>
      <c r="AP19" s="113"/>
      <c r="AQ19" s="58"/>
      <c r="AR19" s="56">
        <f t="shared" si="32"/>
        <v>0</v>
      </c>
      <c r="AS19" s="57"/>
      <c r="AT19" s="58"/>
      <c r="AU19" s="58"/>
      <c r="AV19" s="56">
        <f t="shared" si="33"/>
        <v>0</v>
      </c>
      <c r="AW19" s="57"/>
      <c r="AX19" s="58"/>
      <c r="AY19" s="58"/>
      <c r="AZ19" s="56">
        <f t="shared" si="34"/>
        <v>0</v>
      </c>
      <c r="BA19" s="57"/>
      <c r="BB19" s="58"/>
      <c r="BC19" s="58"/>
      <c r="BD19" s="56">
        <f t="shared" si="35"/>
        <v>0</v>
      </c>
      <c r="BE19" s="57"/>
      <c r="BF19" s="58"/>
      <c r="BG19" s="58"/>
      <c r="BH19" s="56">
        <f t="shared" si="36"/>
        <v>0</v>
      </c>
      <c r="BI19" s="57"/>
      <c r="BJ19" s="58"/>
      <c r="BK19" s="58"/>
      <c r="BL19" s="56">
        <f t="shared" si="37"/>
        <v>0</v>
      </c>
    </row>
    <row r="20" spans="1:76" ht="18.5" x14ac:dyDescent="0.45">
      <c r="A20" s="69" t="s">
        <v>839</v>
      </c>
      <c r="B20" s="70" t="s">
        <v>840</v>
      </c>
      <c r="C20" s="65" t="s">
        <v>815</v>
      </c>
      <c r="D20" s="71">
        <v>1</v>
      </c>
      <c r="E20" s="72"/>
      <c r="F20" s="72"/>
      <c r="G20" s="73"/>
      <c r="H20" s="49"/>
      <c r="I20" s="74">
        <f t="shared" si="19"/>
        <v>0</v>
      </c>
      <c r="J20" s="75">
        <f t="shared" si="20"/>
        <v>-1</v>
      </c>
      <c r="K20" s="76">
        <f t="shared" si="21"/>
        <v>0</v>
      </c>
      <c r="L20" s="49"/>
      <c r="M20" s="74">
        <f t="shared" si="22"/>
        <v>0</v>
      </c>
      <c r="N20" s="52">
        <f t="shared" si="23"/>
        <v>0</v>
      </c>
      <c r="O20" s="52"/>
      <c r="P20" s="53">
        <f t="shared" si="24"/>
        <v>0</v>
      </c>
      <c r="Q20" s="77" t="e">
        <f t="shared" si="25"/>
        <v>#DIV/0!</v>
      </c>
      <c r="R20" s="55"/>
      <c r="S20" s="55"/>
      <c r="T20" s="56">
        <f t="shared" si="26"/>
        <v>0</v>
      </c>
      <c r="U20" s="57"/>
      <c r="V20" s="110"/>
      <c r="W20" s="58"/>
      <c r="X20" s="56">
        <f t="shared" si="27"/>
        <v>0</v>
      </c>
      <c r="Y20" s="57"/>
      <c r="Z20" s="111"/>
      <c r="AA20" s="58"/>
      <c r="AB20" s="56">
        <f t="shared" si="28"/>
        <v>0</v>
      </c>
      <c r="AC20" s="57"/>
      <c r="AD20" s="59"/>
      <c r="AE20" s="59"/>
      <c r="AF20" s="56">
        <f t="shared" si="29"/>
        <v>0</v>
      </c>
      <c r="AG20" s="57"/>
      <c r="AH20" s="59"/>
      <c r="AI20" s="58"/>
      <c r="AJ20" s="56">
        <f t="shared" si="30"/>
        <v>0</v>
      </c>
      <c r="AK20" s="57"/>
      <c r="AL20" s="112"/>
      <c r="AM20" s="62"/>
      <c r="AN20" s="56">
        <f t="shared" si="31"/>
        <v>0</v>
      </c>
      <c r="AO20" s="57"/>
      <c r="AP20" s="113"/>
      <c r="AQ20" s="58"/>
      <c r="AR20" s="56">
        <f t="shared" si="32"/>
        <v>0</v>
      </c>
      <c r="AS20" s="57"/>
      <c r="AT20" s="58"/>
      <c r="AU20" s="58"/>
      <c r="AV20" s="56">
        <f t="shared" si="33"/>
        <v>0</v>
      </c>
      <c r="AW20" s="57"/>
      <c r="AX20" s="58"/>
      <c r="AY20" s="58"/>
      <c r="AZ20" s="56">
        <f t="shared" si="34"/>
        <v>0</v>
      </c>
      <c r="BA20" s="57"/>
      <c r="BB20" s="58"/>
      <c r="BC20" s="58"/>
      <c r="BD20" s="56">
        <f t="shared" si="35"/>
        <v>0</v>
      </c>
      <c r="BE20" s="57"/>
      <c r="BF20" s="58"/>
      <c r="BG20" s="58"/>
      <c r="BH20" s="56">
        <f t="shared" si="36"/>
        <v>0</v>
      </c>
      <c r="BI20" s="57"/>
      <c r="BJ20" s="58"/>
      <c r="BK20" s="58"/>
      <c r="BL20" s="56">
        <f t="shared" si="37"/>
        <v>0</v>
      </c>
    </row>
    <row r="21" spans="1:76" ht="18.5" x14ac:dyDescent="0.45">
      <c r="A21" s="69" t="s">
        <v>841</v>
      </c>
      <c r="B21" s="114" t="s">
        <v>842</v>
      </c>
      <c r="C21" s="115" t="s">
        <v>815</v>
      </c>
      <c r="D21" s="71">
        <v>1</v>
      </c>
      <c r="E21" s="72"/>
      <c r="F21" s="72"/>
      <c r="G21" s="73"/>
      <c r="H21" s="49"/>
      <c r="I21" s="74">
        <f t="shared" si="19"/>
        <v>0</v>
      </c>
      <c r="J21" s="75">
        <f t="shared" si="20"/>
        <v>-1</v>
      </c>
      <c r="K21" s="76">
        <f t="shared" si="21"/>
        <v>0</v>
      </c>
      <c r="L21" s="49"/>
      <c r="M21" s="74">
        <f t="shared" si="22"/>
        <v>0</v>
      </c>
      <c r="N21" s="52">
        <f t="shared" si="23"/>
        <v>0</v>
      </c>
      <c r="O21" s="52"/>
      <c r="P21" s="53">
        <f t="shared" si="24"/>
        <v>0</v>
      </c>
      <c r="Q21" s="77" t="e">
        <f t="shared" si="25"/>
        <v>#DIV/0!</v>
      </c>
      <c r="R21" s="55"/>
      <c r="S21" s="55"/>
      <c r="T21" s="56">
        <f t="shared" si="26"/>
        <v>0</v>
      </c>
      <c r="U21" s="57"/>
      <c r="V21" s="110"/>
      <c r="W21" s="58"/>
      <c r="X21" s="56">
        <f t="shared" si="27"/>
        <v>0</v>
      </c>
      <c r="Y21" s="57"/>
      <c r="Z21" s="111"/>
      <c r="AA21" s="58"/>
      <c r="AB21" s="56">
        <f t="shared" si="28"/>
        <v>0</v>
      </c>
      <c r="AC21" s="57"/>
      <c r="AD21" s="59"/>
      <c r="AE21" s="59"/>
      <c r="AF21" s="56">
        <f t="shared" si="29"/>
        <v>0</v>
      </c>
      <c r="AG21" s="57"/>
      <c r="AH21" s="59"/>
      <c r="AI21" s="58"/>
      <c r="AJ21" s="56">
        <f t="shared" si="30"/>
        <v>0</v>
      </c>
      <c r="AK21" s="57"/>
      <c r="AL21" s="112"/>
      <c r="AM21" s="62"/>
      <c r="AN21" s="56">
        <f t="shared" si="31"/>
        <v>0</v>
      </c>
      <c r="AO21" s="57"/>
      <c r="AP21" s="113"/>
      <c r="AQ21" s="58"/>
      <c r="AR21" s="56">
        <f t="shared" si="32"/>
        <v>0</v>
      </c>
      <c r="AS21" s="57"/>
      <c r="AT21" s="58"/>
      <c r="AU21" s="58"/>
      <c r="AV21" s="56">
        <f t="shared" si="33"/>
        <v>0</v>
      </c>
      <c r="AW21" s="57"/>
      <c r="AX21" s="58"/>
      <c r="AY21" s="58"/>
      <c r="AZ21" s="56">
        <f t="shared" si="34"/>
        <v>0</v>
      </c>
      <c r="BA21" s="57"/>
      <c r="BB21" s="58"/>
      <c r="BC21" s="58"/>
      <c r="BD21" s="56">
        <f t="shared" si="35"/>
        <v>0</v>
      </c>
      <c r="BE21" s="57"/>
      <c r="BF21" s="58"/>
      <c r="BG21" s="58"/>
      <c r="BH21" s="56">
        <f t="shared" si="36"/>
        <v>0</v>
      </c>
      <c r="BI21" s="57"/>
      <c r="BJ21" s="58"/>
      <c r="BK21" s="58"/>
      <c r="BL21" s="56">
        <f t="shared" si="37"/>
        <v>0</v>
      </c>
    </row>
    <row r="22" spans="1:76" ht="18.5" x14ac:dyDescent="0.45">
      <c r="A22" s="69" t="s">
        <v>843</v>
      </c>
      <c r="B22" s="114" t="s">
        <v>844</v>
      </c>
      <c r="C22" s="115" t="s">
        <v>815</v>
      </c>
      <c r="D22" s="71">
        <v>1</v>
      </c>
      <c r="E22" s="72"/>
      <c r="F22" s="72"/>
      <c r="G22" s="73"/>
      <c r="H22" s="49"/>
      <c r="I22" s="74">
        <f t="shared" si="19"/>
        <v>0</v>
      </c>
      <c r="J22" s="75">
        <f t="shared" si="20"/>
        <v>-1</v>
      </c>
      <c r="K22" s="76">
        <f t="shared" si="21"/>
        <v>0</v>
      </c>
      <c r="L22" s="49"/>
      <c r="M22" s="74">
        <f t="shared" si="22"/>
        <v>0</v>
      </c>
      <c r="N22" s="52">
        <f t="shared" si="23"/>
        <v>0</v>
      </c>
      <c r="O22" s="52"/>
      <c r="P22" s="53">
        <f t="shared" si="24"/>
        <v>0</v>
      </c>
      <c r="Q22" s="77" t="e">
        <f t="shared" si="25"/>
        <v>#DIV/0!</v>
      </c>
      <c r="R22" s="55"/>
      <c r="S22" s="55"/>
      <c r="T22" s="56">
        <f t="shared" si="26"/>
        <v>0</v>
      </c>
      <c r="U22" s="57"/>
      <c r="V22" s="110"/>
      <c r="W22" s="58"/>
      <c r="X22" s="56">
        <f t="shared" si="27"/>
        <v>0</v>
      </c>
      <c r="Y22" s="57"/>
      <c r="Z22" s="111"/>
      <c r="AA22" s="58"/>
      <c r="AB22" s="56">
        <f t="shared" si="28"/>
        <v>0</v>
      </c>
      <c r="AC22" s="57"/>
      <c r="AD22" s="59"/>
      <c r="AE22" s="59"/>
      <c r="AF22" s="56">
        <f t="shared" si="29"/>
        <v>0</v>
      </c>
      <c r="AG22" s="57"/>
      <c r="AH22" s="59"/>
      <c r="AI22" s="58"/>
      <c r="AJ22" s="56">
        <f t="shared" si="30"/>
        <v>0</v>
      </c>
      <c r="AK22" s="57"/>
      <c r="AL22" s="112"/>
      <c r="AM22" s="62"/>
      <c r="AN22" s="56">
        <f t="shared" si="31"/>
        <v>0</v>
      </c>
      <c r="AO22" s="57"/>
      <c r="AP22" s="113"/>
      <c r="AQ22" s="58"/>
      <c r="AR22" s="56">
        <f t="shared" si="32"/>
        <v>0</v>
      </c>
      <c r="AS22" s="57"/>
      <c r="AT22" s="58"/>
      <c r="AU22" s="58"/>
      <c r="AV22" s="56">
        <f t="shared" si="33"/>
        <v>0</v>
      </c>
      <c r="AW22" s="57"/>
      <c r="AX22" s="58"/>
      <c r="AY22" s="58"/>
      <c r="AZ22" s="56">
        <f t="shared" si="34"/>
        <v>0</v>
      </c>
      <c r="BA22" s="57"/>
      <c r="BB22" s="58"/>
      <c r="BC22" s="58"/>
      <c r="BD22" s="56">
        <f t="shared" si="35"/>
        <v>0</v>
      </c>
      <c r="BE22" s="57"/>
      <c r="BF22" s="58"/>
      <c r="BG22" s="58"/>
      <c r="BH22" s="56">
        <f t="shared" si="36"/>
        <v>0</v>
      </c>
      <c r="BI22" s="57"/>
      <c r="BJ22" s="58"/>
      <c r="BK22" s="58"/>
      <c r="BL22" s="56">
        <f t="shared" si="37"/>
        <v>0</v>
      </c>
    </row>
    <row r="23" spans="1:76" ht="18.5" x14ac:dyDescent="0.45">
      <c r="A23" s="69" t="s">
        <v>845</v>
      </c>
      <c r="B23" s="70" t="s">
        <v>846</v>
      </c>
      <c r="C23" s="65" t="s">
        <v>815</v>
      </c>
      <c r="D23" s="71">
        <v>1</v>
      </c>
      <c r="E23" s="72"/>
      <c r="F23" s="72"/>
      <c r="G23" s="73"/>
      <c r="H23" s="49"/>
      <c r="I23" s="74">
        <f t="shared" si="19"/>
        <v>0</v>
      </c>
      <c r="J23" s="75">
        <f t="shared" si="20"/>
        <v>-1</v>
      </c>
      <c r="K23" s="76">
        <f t="shared" si="21"/>
        <v>0</v>
      </c>
      <c r="L23" s="49"/>
      <c r="M23" s="74">
        <f t="shared" si="22"/>
        <v>0</v>
      </c>
      <c r="N23" s="52">
        <f t="shared" si="23"/>
        <v>0</v>
      </c>
      <c r="O23" s="52"/>
      <c r="P23" s="53">
        <f t="shared" si="24"/>
        <v>0</v>
      </c>
      <c r="Q23" s="77" t="e">
        <f t="shared" si="25"/>
        <v>#DIV/0!</v>
      </c>
      <c r="R23" s="55"/>
      <c r="S23" s="55"/>
      <c r="T23" s="56">
        <f t="shared" si="26"/>
        <v>0</v>
      </c>
      <c r="U23" s="57"/>
      <c r="V23" s="110"/>
      <c r="W23" s="58"/>
      <c r="X23" s="56">
        <f t="shared" si="27"/>
        <v>0</v>
      </c>
      <c r="Y23" s="57"/>
      <c r="Z23" s="111"/>
      <c r="AA23" s="58"/>
      <c r="AB23" s="56">
        <f t="shared" si="28"/>
        <v>0</v>
      </c>
      <c r="AC23" s="57"/>
      <c r="AD23" s="59"/>
      <c r="AE23" s="59"/>
      <c r="AF23" s="56">
        <f t="shared" si="29"/>
        <v>0</v>
      </c>
      <c r="AG23" s="57"/>
      <c r="AH23" s="59"/>
      <c r="AI23" s="58"/>
      <c r="AJ23" s="56">
        <f t="shared" si="30"/>
        <v>0</v>
      </c>
      <c r="AK23" s="57"/>
      <c r="AL23" s="112"/>
      <c r="AM23" s="62"/>
      <c r="AN23" s="56">
        <f t="shared" si="31"/>
        <v>0</v>
      </c>
      <c r="AO23" s="57"/>
      <c r="AP23" s="113"/>
      <c r="AQ23" s="58"/>
      <c r="AR23" s="56">
        <f t="shared" si="32"/>
        <v>0</v>
      </c>
      <c r="AS23" s="57"/>
      <c r="AT23" s="58"/>
      <c r="AU23" s="58"/>
      <c r="AV23" s="56">
        <f t="shared" si="33"/>
        <v>0</v>
      </c>
      <c r="AW23" s="57"/>
      <c r="AX23" s="58"/>
      <c r="AY23" s="58"/>
      <c r="AZ23" s="56">
        <f t="shared" si="34"/>
        <v>0</v>
      </c>
      <c r="BA23" s="57"/>
      <c r="BB23" s="58"/>
      <c r="BC23" s="58"/>
      <c r="BD23" s="56">
        <f t="shared" si="35"/>
        <v>0</v>
      </c>
      <c r="BE23" s="57"/>
      <c r="BF23" s="58"/>
      <c r="BG23" s="58"/>
      <c r="BH23" s="56">
        <f t="shared" si="36"/>
        <v>0</v>
      </c>
      <c r="BI23" s="57"/>
      <c r="BJ23" s="58"/>
      <c r="BK23" s="58"/>
      <c r="BL23" s="56">
        <f t="shared" si="37"/>
        <v>0</v>
      </c>
    </row>
    <row r="24" spans="1:76" s="131" customFormat="1" ht="18.5" x14ac:dyDescent="0.45">
      <c r="A24" s="78"/>
      <c r="B24" s="79"/>
      <c r="C24" s="80"/>
      <c r="D24" s="81"/>
      <c r="E24" s="82"/>
      <c r="F24" s="82"/>
      <c r="G24" s="83"/>
      <c r="H24" s="116"/>
      <c r="I24" s="117"/>
      <c r="J24" s="118"/>
      <c r="K24" s="117"/>
      <c r="L24" s="116"/>
      <c r="M24" s="117"/>
      <c r="N24" s="119"/>
      <c r="O24" s="119"/>
      <c r="P24" s="120"/>
      <c r="Q24" s="89"/>
      <c r="R24" s="121"/>
      <c r="S24" s="121"/>
      <c r="T24" s="122"/>
      <c r="U24" s="122"/>
      <c r="V24" s="123"/>
      <c r="W24" s="124"/>
      <c r="X24" s="122"/>
      <c r="Y24" s="122"/>
      <c r="Z24" s="124"/>
      <c r="AA24" s="125"/>
      <c r="AB24" s="122"/>
      <c r="AC24" s="122"/>
      <c r="AD24" s="126"/>
      <c r="AE24" s="126"/>
      <c r="AF24" s="122"/>
      <c r="AG24" s="122"/>
      <c r="AH24" s="126"/>
      <c r="AI24" s="125"/>
      <c r="AJ24" s="122"/>
      <c r="AK24" s="122"/>
      <c r="AL24" s="127"/>
      <c r="AM24" s="128"/>
      <c r="AN24" s="122"/>
      <c r="AO24" s="122"/>
      <c r="AP24" s="129"/>
      <c r="AQ24" s="125"/>
      <c r="AR24" s="122"/>
      <c r="AS24" s="122"/>
      <c r="AT24" s="125"/>
      <c r="AU24" s="125"/>
      <c r="AV24" s="122"/>
      <c r="AW24" s="122"/>
      <c r="AX24" s="125"/>
      <c r="AY24" s="125"/>
      <c r="AZ24" s="122"/>
      <c r="BA24" s="122"/>
      <c r="BB24" s="125"/>
      <c r="BC24" s="125"/>
      <c r="BD24" s="122"/>
      <c r="BE24" s="122"/>
      <c r="BF24" s="125"/>
      <c r="BG24" s="125"/>
      <c r="BH24" s="122"/>
      <c r="BI24" s="122"/>
      <c r="BJ24" s="125"/>
      <c r="BK24" s="125"/>
      <c r="BL24" s="122"/>
      <c r="BM24" s="130"/>
      <c r="BN24" s="130"/>
      <c r="BO24" s="130"/>
      <c r="BP24" s="130"/>
      <c r="BQ24" s="130"/>
      <c r="BR24" s="130"/>
      <c r="BS24" s="130"/>
      <c r="BT24" s="130"/>
      <c r="BU24" s="130"/>
      <c r="BV24" s="130"/>
      <c r="BW24" s="130"/>
      <c r="BX24" s="130"/>
    </row>
    <row r="25" spans="1:76" ht="18.5" x14ac:dyDescent="0.45">
      <c r="A25" s="63">
        <v>3</v>
      </c>
      <c r="B25" s="64" t="s">
        <v>847</v>
      </c>
      <c r="C25" s="65"/>
      <c r="D25" s="71"/>
      <c r="E25" s="96"/>
      <c r="F25" s="96"/>
      <c r="G25" s="97"/>
      <c r="H25" s="49"/>
      <c r="I25" s="67"/>
      <c r="J25" s="68"/>
      <c r="K25" s="67"/>
      <c r="L25" s="49"/>
      <c r="M25" s="67"/>
      <c r="N25" s="52"/>
      <c r="O25" s="52"/>
      <c r="P25" s="53"/>
      <c r="Q25" s="54"/>
      <c r="R25" s="55"/>
      <c r="S25" s="55"/>
      <c r="T25" s="56"/>
      <c r="U25" s="57"/>
      <c r="V25" s="110"/>
      <c r="W25" s="111"/>
      <c r="X25" s="56"/>
      <c r="Y25" s="57"/>
      <c r="Z25" s="111"/>
      <c r="AA25" s="58"/>
      <c r="AB25" s="56"/>
      <c r="AC25" s="57"/>
      <c r="AD25" s="59"/>
      <c r="AE25" s="59"/>
      <c r="AF25" s="56"/>
      <c r="AG25" s="57"/>
      <c r="AH25" s="59"/>
      <c r="AI25" s="58"/>
      <c r="AJ25" s="56"/>
      <c r="AK25" s="57"/>
      <c r="AL25" s="61"/>
      <c r="AM25" s="62"/>
      <c r="AN25" s="56"/>
      <c r="AO25" s="57"/>
      <c r="AP25" s="58"/>
      <c r="AQ25" s="58"/>
      <c r="AR25" s="56"/>
      <c r="AS25" s="57"/>
      <c r="AT25" s="58"/>
      <c r="AU25" s="58"/>
      <c r="AV25" s="56"/>
      <c r="AW25" s="57"/>
      <c r="AX25" s="58"/>
      <c r="AY25" s="58"/>
      <c r="AZ25" s="56"/>
      <c r="BA25" s="57"/>
      <c r="BB25" s="58"/>
      <c r="BC25" s="58"/>
      <c r="BD25" s="56"/>
      <c r="BE25" s="57"/>
      <c r="BF25" s="58"/>
      <c r="BG25" s="58"/>
      <c r="BH25" s="56"/>
      <c r="BI25" s="57"/>
      <c r="BJ25" s="58"/>
      <c r="BK25" s="58"/>
      <c r="BL25" s="56"/>
    </row>
    <row r="26" spans="1:76" ht="16" customHeight="1" x14ac:dyDescent="0.45">
      <c r="A26" s="132"/>
      <c r="B26" s="133"/>
      <c r="C26" s="134"/>
      <c r="D26" s="135"/>
      <c r="E26" s="96"/>
      <c r="F26" s="96"/>
      <c r="G26" s="136"/>
      <c r="H26" s="49"/>
      <c r="I26" s="67"/>
      <c r="J26" s="68"/>
      <c r="K26" s="67"/>
      <c r="L26" s="51"/>
      <c r="M26" s="67"/>
      <c r="N26" s="52"/>
      <c r="O26" s="52"/>
      <c r="P26" s="53"/>
      <c r="Q26" s="54"/>
      <c r="R26" s="55"/>
      <c r="S26" s="55"/>
      <c r="T26" s="56"/>
      <c r="U26" s="57"/>
      <c r="V26" s="110"/>
      <c r="W26" s="111"/>
      <c r="X26" s="56"/>
      <c r="Y26" s="57"/>
      <c r="Z26" s="111"/>
      <c r="AA26" s="58"/>
      <c r="AB26" s="56"/>
      <c r="AC26" s="57"/>
      <c r="AD26" s="59"/>
      <c r="AE26" s="59"/>
      <c r="AF26" s="56"/>
      <c r="AG26" s="57"/>
      <c r="AH26" s="59"/>
      <c r="AI26" s="58"/>
      <c r="AJ26" s="56"/>
      <c r="AK26" s="57"/>
      <c r="AL26" s="61"/>
      <c r="AM26" s="62"/>
      <c r="AN26" s="56"/>
      <c r="AO26" s="57"/>
      <c r="AP26" s="58"/>
      <c r="AQ26" s="58"/>
      <c r="AR26" s="56"/>
      <c r="AS26" s="57"/>
      <c r="AT26" s="58"/>
      <c r="AU26" s="58"/>
      <c r="AV26" s="56"/>
      <c r="AW26" s="57"/>
      <c r="AX26" s="58"/>
      <c r="AY26" s="58"/>
      <c r="AZ26" s="56"/>
      <c r="BA26" s="57"/>
      <c r="BB26" s="58"/>
      <c r="BC26" s="58"/>
      <c r="BD26" s="56"/>
      <c r="BE26" s="57"/>
      <c r="BF26" s="58"/>
      <c r="BG26" s="58"/>
      <c r="BH26" s="56"/>
      <c r="BI26" s="57"/>
      <c r="BJ26" s="58"/>
      <c r="BK26" s="58"/>
      <c r="BL26" s="56"/>
    </row>
    <row r="27" spans="1:76" ht="16" customHeight="1" x14ac:dyDescent="0.45">
      <c r="A27" s="69" t="s">
        <v>848</v>
      </c>
      <c r="B27" s="70" t="s">
        <v>849</v>
      </c>
      <c r="C27" s="65" t="s">
        <v>850</v>
      </c>
      <c r="D27" s="65">
        <v>1</v>
      </c>
      <c r="E27" s="72"/>
      <c r="F27" s="72"/>
      <c r="G27" s="73"/>
      <c r="H27" s="65">
        <v>1</v>
      </c>
      <c r="I27" s="74">
        <f t="shared" ref="I27:I37" si="38">(H27)*(E27+F27)</f>
        <v>0</v>
      </c>
      <c r="J27" s="75">
        <f t="shared" ref="J27:J37" si="39">H27-D27</f>
        <v>0</v>
      </c>
      <c r="K27" s="76">
        <f t="shared" ref="K27:K37" si="40">G27-I27</f>
        <v>0</v>
      </c>
      <c r="L27" s="137"/>
      <c r="M27" s="74">
        <f t="shared" ref="M27:M37" si="41">(L27)*(E27+F27)</f>
        <v>0</v>
      </c>
      <c r="N27" s="52">
        <f t="shared" ref="N27:N37" si="42">R27+V27+Z27+AD27+AH27+AL27+AP27+AT27</f>
        <v>0</v>
      </c>
      <c r="O27" s="52"/>
      <c r="P27" s="53">
        <f t="shared" ref="P27:P37" si="43">T27+X27+AB27+AF27+AJ27+AN27+AR27+AV27+AZ27+BD27+BH27+BL27</f>
        <v>0</v>
      </c>
      <c r="Q27" s="77" t="e">
        <f t="shared" ref="Q27:Q37" si="44">P27/(I27+M27)</f>
        <v>#DIV/0!</v>
      </c>
      <c r="R27" s="55"/>
      <c r="S27" s="55"/>
      <c r="T27" s="56">
        <f t="shared" ref="T27:T40" si="45">(R27*$E27)+(S27*$F27)</f>
        <v>0</v>
      </c>
      <c r="U27" s="57"/>
      <c r="V27" s="110"/>
      <c r="W27" s="58"/>
      <c r="X27" s="56">
        <f t="shared" ref="X27:X40" si="46">(V27*$E27)+(W27*$F27)</f>
        <v>0</v>
      </c>
      <c r="Y27" s="57"/>
      <c r="Z27" s="111"/>
      <c r="AA27" s="58"/>
      <c r="AB27" s="56">
        <f t="shared" ref="AB27:AB40" si="47">(Z27*E27)+(AA27*F27)</f>
        <v>0</v>
      </c>
      <c r="AC27" s="57"/>
      <c r="AD27" s="59"/>
      <c r="AE27" s="59"/>
      <c r="AF27" s="56">
        <f t="shared" ref="AF27:AF40" si="48">(AD27*E27)+(AE27*F27)</f>
        <v>0</v>
      </c>
      <c r="AG27" s="57"/>
      <c r="AH27" s="59"/>
      <c r="AI27" s="58"/>
      <c r="AJ27" s="56">
        <f t="shared" ref="AJ27:AJ40" si="49">(E27*AH27)+(F27*AI27)</f>
        <v>0</v>
      </c>
      <c r="AK27" s="57"/>
      <c r="AL27" s="61"/>
      <c r="AM27" s="62"/>
      <c r="AN27" s="56">
        <f t="shared" ref="AN27:AN40" si="50">AL27*($F27+$E27)</f>
        <v>0</v>
      </c>
      <c r="AO27" s="57"/>
      <c r="AP27" s="110"/>
      <c r="AQ27" s="58"/>
      <c r="AR27" s="56">
        <f t="shared" ref="AR27:AR40" si="51">AP27*($F27+$E27)</f>
        <v>0</v>
      </c>
      <c r="AS27" s="57"/>
      <c r="AT27" s="110"/>
      <c r="AU27" s="58"/>
      <c r="AV27" s="56">
        <f t="shared" ref="AV27:AV40" si="52">AT27*($F27+$E27)</f>
        <v>0</v>
      </c>
      <c r="AW27" s="57"/>
      <c r="AX27" s="110"/>
      <c r="AY27" s="58"/>
      <c r="AZ27" s="56">
        <f t="shared" ref="AZ27:AZ40" si="53">AX27*($F27+$E27)</f>
        <v>0</v>
      </c>
      <c r="BA27" s="57"/>
      <c r="BB27" s="110"/>
      <c r="BC27" s="58"/>
      <c r="BD27" s="56">
        <f t="shared" ref="BD27:BD40" si="54">BB27*($F27+$E27)</f>
        <v>0</v>
      </c>
      <c r="BE27" s="57"/>
      <c r="BF27" s="58">
        <v>0</v>
      </c>
      <c r="BG27" s="58"/>
      <c r="BH27" s="56">
        <f t="shared" ref="BH27:BH40" si="55">BF27*($F27+$E27)</f>
        <v>0</v>
      </c>
      <c r="BI27" s="57"/>
      <c r="BJ27" s="58">
        <v>0</v>
      </c>
      <c r="BK27" s="58"/>
      <c r="BL27" s="56">
        <f t="shared" ref="BL27:BL40" si="56">BJ27*($F27+$E27)</f>
        <v>0</v>
      </c>
    </row>
    <row r="28" spans="1:76" ht="16" customHeight="1" x14ac:dyDescent="0.45">
      <c r="A28" s="69" t="s">
        <v>851</v>
      </c>
      <c r="B28" s="70" t="s">
        <v>852</v>
      </c>
      <c r="C28" s="65" t="s">
        <v>815</v>
      </c>
      <c r="D28" s="65">
        <v>1</v>
      </c>
      <c r="E28" s="72"/>
      <c r="F28" s="72"/>
      <c r="G28" s="73"/>
      <c r="H28" s="65">
        <v>1</v>
      </c>
      <c r="I28" s="74">
        <f t="shared" si="38"/>
        <v>0</v>
      </c>
      <c r="J28" s="75">
        <f t="shared" si="39"/>
        <v>0</v>
      </c>
      <c r="K28" s="76">
        <f t="shared" si="40"/>
        <v>0</v>
      </c>
      <c r="L28" s="137"/>
      <c r="M28" s="74">
        <f t="shared" si="41"/>
        <v>0</v>
      </c>
      <c r="N28" s="52">
        <f t="shared" si="42"/>
        <v>0</v>
      </c>
      <c r="O28" s="52"/>
      <c r="P28" s="53">
        <f t="shared" si="43"/>
        <v>0</v>
      </c>
      <c r="Q28" s="77" t="e">
        <f t="shared" si="44"/>
        <v>#DIV/0!</v>
      </c>
      <c r="R28" s="55"/>
      <c r="S28" s="55"/>
      <c r="T28" s="56">
        <f t="shared" si="45"/>
        <v>0</v>
      </c>
      <c r="U28" s="57"/>
      <c r="V28" s="110"/>
      <c r="W28" s="58"/>
      <c r="X28" s="56">
        <f t="shared" si="46"/>
        <v>0</v>
      </c>
      <c r="Y28" s="57"/>
      <c r="Z28" s="111"/>
      <c r="AA28" s="58"/>
      <c r="AB28" s="56">
        <f t="shared" si="47"/>
        <v>0</v>
      </c>
      <c r="AC28" s="57"/>
      <c r="AD28" s="59"/>
      <c r="AE28" s="59"/>
      <c r="AF28" s="56">
        <f t="shared" si="48"/>
        <v>0</v>
      </c>
      <c r="AG28" s="57"/>
      <c r="AH28" s="59"/>
      <c r="AI28" s="58"/>
      <c r="AJ28" s="56">
        <f t="shared" si="49"/>
        <v>0</v>
      </c>
      <c r="AK28" s="57"/>
      <c r="AL28" s="112"/>
      <c r="AM28" s="62"/>
      <c r="AN28" s="56">
        <f t="shared" si="50"/>
        <v>0</v>
      </c>
      <c r="AO28" s="57"/>
      <c r="AP28" s="110"/>
      <c r="AQ28" s="58"/>
      <c r="AR28" s="56">
        <f t="shared" si="51"/>
        <v>0</v>
      </c>
      <c r="AS28" s="57"/>
      <c r="AT28" s="110"/>
      <c r="AU28" s="58"/>
      <c r="AV28" s="56">
        <f t="shared" si="52"/>
        <v>0</v>
      </c>
      <c r="AW28" s="57"/>
      <c r="AX28" s="110"/>
      <c r="AY28" s="58"/>
      <c r="AZ28" s="56">
        <f t="shared" si="53"/>
        <v>0</v>
      </c>
      <c r="BA28" s="57"/>
      <c r="BB28" s="110"/>
      <c r="BC28" s="58"/>
      <c r="BD28" s="56">
        <f t="shared" si="54"/>
        <v>0</v>
      </c>
      <c r="BE28" s="57"/>
      <c r="BF28" s="58">
        <v>0</v>
      </c>
      <c r="BG28" s="58"/>
      <c r="BH28" s="56">
        <f t="shared" si="55"/>
        <v>0</v>
      </c>
      <c r="BI28" s="57"/>
      <c r="BJ28" s="58">
        <v>0</v>
      </c>
      <c r="BK28" s="58"/>
      <c r="BL28" s="56">
        <f t="shared" si="56"/>
        <v>0</v>
      </c>
    </row>
    <row r="29" spans="1:76" ht="16" customHeight="1" x14ac:dyDescent="0.45">
      <c r="A29" s="69" t="s">
        <v>853</v>
      </c>
      <c r="B29" s="70" t="s">
        <v>854</v>
      </c>
      <c r="C29" s="65" t="s">
        <v>815</v>
      </c>
      <c r="D29" s="65">
        <v>1</v>
      </c>
      <c r="E29" s="72"/>
      <c r="F29" s="72"/>
      <c r="G29" s="73"/>
      <c r="H29" s="65">
        <v>1</v>
      </c>
      <c r="I29" s="74">
        <f t="shared" si="38"/>
        <v>0</v>
      </c>
      <c r="J29" s="75">
        <f t="shared" si="39"/>
        <v>0</v>
      </c>
      <c r="K29" s="76">
        <f t="shared" si="40"/>
        <v>0</v>
      </c>
      <c r="L29" s="137"/>
      <c r="M29" s="74">
        <f t="shared" si="41"/>
        <v>0</v>
      </c>
      <c r="N29" s="52">
        <f t="shared" si="42"/>
        <v>0</v>
      </c>
      <c r="O29" s="52"/>
      <c r="P29" s="53">
        <f t="shared" si="43"/>
        <v>0</v>
      </c>
      <c r="Q29" s="77" t="e">
        <f t="shared" si="44"/>
        <v>#DIV/0!</v>
      </c>
      <c r="R29" s="55"/>
      <c r="S29" s="55"/>
      <c r="T29" s="56">
        <f t="shared" si="45"/>
        <v>0</v>
      </c>
      <c r="U29" s="57"/>
      <c r="V29" s="110"/>
      <c r="W29" s="58"/>
      <c r="X29" s="56">
        <f t="shared" si="46"/>
        <v>0</v>
      </c>
      <c r="Y29" s="57"/>
      <c r="Z29" s="111"/>
      <c r="AA29" s="58"/>
      <c r="AB29" s="56">
        <f t="shared" si="47"/>
        <v>0</v>
      </c>
      <c r="AC29" s="57"/>
      <c r="AD29" s="59"/>
      <c r="AE29" s="59"/>
      <c r="AF29" s="56">
        <f t="shared" si="48"/>
        <v>0</v>
      </c>
      <c r="AG29" s="57"/>
      <c r="AH29" s="59"/>
      <c r="AI29" s="58"/>
      <c r="AJ29" s="56">
        <f t="shared" si="49"/>
        <v>0</v>
      </c>
      <c r="AK29" s="57"/>
      <c r="AL29" s="112"/>
      <c r="AM29" s="62"/>
      <c r="AN29" s="56">
        <f t="shared" si="50"/>
        <v>0</v>
      </c>
      <c r="AO29" s="57"/>
      <c r="AP29" s="110"/>
      <c r="AQ29" s="58"/>
      <c r="AR29" s="56">
        <f t="shared" si="51"/>
        <v>0</v>
      </c>
      <c r="AS29" s="57"/>
      <c r="AT29" s="110"/>
      <c r="AU29" s="58"/>
      <c r="AV29" s="56">
        <f t="shared" si="52"/>
        <v>0</v>
      </c>
      <c r="AW29" s="57"/>
      <c r="AX29" s="110"/>
      <c r="AY29" s="58"/>
      <c r="AZ29" s="56">
        <f t="shared" si="53"/>
        <v>0</v>
      </c>
      <c r="BA29" s="57"/>
      <c r="BB29" s="110"/>
      <c r="BC29" s="58"/>
      <c r="BD29" s="56">
        <f t="shared" si="54"/>
        <v>0</v>
      </c>
      <c r="BE29" s="57"/>
      <c r="BF29" s="58">
        <v>0</v>
      </c>
      <c r="BG29" s="58"/>
      <c r="BH29" s="56">
        <f t="shared" si="55"/>
        <v>0</v>
      </c>
      <c r="BI29" s="57"/>
      <c r="BJ29" s="58">
        <v>0</v>
      </c>
      <c r="BK29" s="58"/>
      <c r="BL29" s="56">
        <f t="shared" si="56"/>
        <v>0</v>
      </c>
    </row>
    <row r="30" spans="1:76" ht="16" customHeight="1" x14ac:dyDescent="0.45">
      <c r="A30" s="69" t="s">
        <v>855</v>
      </c>
      <c r="B30" s="70" t="s">
        <v>856</v>
      </c>
      <c r="C30" s="65" t="s">
        <v>815</v>
      </c>
      <c r="D30" s="65">
        <v>1</v>
      </c>
      <c r="E30" s="72"/>
      <c r="F30" s="72"/>
      <c r="G30" s="73"/>
      <c r="H30" s="65">
        <v>0</v>
      </c>
      <c r="I30" s="74">
        <f t="shared" si="38"/>
        <v>0</v>
      </c>
      <c r="J30" s="75">
        <f t="shared" si="39"/>
        <v>-1</v>
      </c>
      <c r="K30" s="76">
        <f t="shared" si="40"/>
        <v>0</v>
      </c>
      <c r="L30" s="137"/>
      <c r="M30" s="74">
        <f t="shared" si="41"/>
        <v>0</v>
      </c>
      <c r="N30" s="52">
        <f t="shared" si="42"/>
        <v>0</v>
      </c>
      <c r="O30" s="52"/>
      <c r="P30" s="53">
        <f t="shared" si="43"/>
        <v>0</v>
      </c>
      <c r="Q30" s="77" t="e">
        <f t="shared" si="44"/>
        <v>#DIV/0!</v>
      </c>
      <c r="R30" s="55"/>
      <c r="S30" s="55"/>
      <c r="T30" s="56">
        <f t="shared" si="45"/>
        <v>0</v>
      </c>
      <c r="U30" s="57"/>
      <c r="V30" s="110"/>
      <c r="W30" s="58"/>
      <c r="X30" s="56">
        <f t="shared" si="46"/>
        <v>0</v>
      </c>
      <c r="Y30" s="57"/>
      <c r="Z30" s="111"/>
      <c r="AA30" s="58"/>
      <c r="AB30" s="56">
        <f t="shared" si="47"/>
        <v>0</v>
      </c>
      <c r="AC30" s="57"/>
      <c r="AD30" s="59"/>
      <c r="AE30" s="59"/>
      <c r="AF30" s="56">
        <f t="shared" si="48"/>
        <v>0</v>
      </c>
      <c r="AG30" s="57"/>
      <c r="AH30" s="59"/>
      <c r="AI30" s="58"/>
      <c r="AJ30" s="56">
        <f t="shared" si="49"/>
        <v>0</v>
      </c>
      <c r="AK30" s="57"/>
      <c r="AL30" s="61"/>
      <c r="AM30" s="62"/>
      <c r="AN30" s="56">
        <f t="shared" si="50"/>
        <v>0</v>
      </c>
      <c r="AO30" s="57"/>
      <c r="AP30" s="110"/>
      <c r="AQ30" s="58"/>
      <c r="AR30" s="56">
        <f t="shared" si="51"/>
        <v>0</v>
      </c>
      <c r="AS30" s="57"/>
      <c r="AT30" s="110"/>
      <c r="AU30" s="58"/>
      <c r="AV30" s="56">
        <f t="shared" si="52"/>
        <v>0</v>
      </c>
      <c r="AW30" s="57"/>
      <c r="AX30" s="110"/>
      <c r="AY30" s="58"/>
      <c r="AZ30" s="56">
        <f t="shared" si="53"/>
        <v>0</v>
      </c>
      <c r="BA30" s="57"/>
      <c r="BB30" s="110"/>
      <c r="BC30" s="58"/>
      <c r="BD30" s="56">
        <f t="shared" si="54"/>
        <v>0</v>
      </c>
      <c r="BE30" s="57"/>
      <c r="BF30" s="58">
        <v>0</v>
      </c>
      <c r="BG30" s="58"/>
      <c r="BH30" s="56">
        <f t="shared" si="55"/>
        <v>0</v>
      </c>
      <c r="BI30" s="57"/>
      <c r="BJ30" s="58">
        <v>0</v>
      </c>
      <c r="BK30" s="58"/>
      <c r="BL30" s="56">
        <f t="shared" si="56"/>
        <v>0</v>
      </c>
    </row>
    <row r="31" spans="1:76" ht="16" customHeight="1" x14ac:dyDescent="0.45">
      <c r="A31" s="69" t="s">
        <v>857</v>
      </c>
      <c r="B31" s="70" t="s">
        <v>858</v>
      </c>
      <c r="C31" s="65" t="s">
        <v>815</v>
      </c>
      <c r="D31" s="65">
        <v>1</v>
      </c>
      <c r="E31" s="72"/>
      <c r="F31" s="72"/>
      <c r="G31" s="73"/>
      <c r="H31" s="65">
        <v>1</v>
      </c>
      <c r="I31" s="74">
        <f t="shared" si="38"/>
        <v>0</v>
      </c>
      <c r="J31" s="75">
        <f t="shared" si="39"/>
        <v>0</v>
      </c>
      <c r="K31" s="76">
        <f t="shared" si="40"/>
        <v>0</v>
      </c>
      <c r="L31" s="137"/>
      <c r="M31" s="74">
        <f t="shared" si="41"/>
        <v>0</v>
      </c>
      <c r="N31" s="52">
        <f t="shared" si="42"/>
        <v>0</v>
      </c>
      <c r="O31" s="52"/>
      <c r="P31" s="53">
        <f t="shared" si="43"/>
        <v>0</v>
      </c>
      <c r="Q31" s="77" t="e">
        <f t="shared" si="44"/>
        <v>#DIV/0!</v>
      </c>
      <c r="R31" s="55"/>
      <c r="S31" s="55"/>
      <c r="T31" s="56">
        <f t="shared" si="45"/>
        <v>0</v>
      </c>
      <c r="U31" s="57"/>
      <c r="V31" s="110"/>
      <c r="W31" s="58"/>
      <c r="X31" s="56">
        <f t="shared" si="46"/>
        <v>0</v>
      </c>
      <c r="Y31" s="57"/>
      <c r="Z31" s="111">
        <v>0</v>
      </c>
      <c r="AA31" s="58"/>
      <c r="AB31" s="56">
        <f t="shared" si="47"/>
        <v>0</v>
      </c>
      <c r="AC31" s="57"/>
      <c r="AD31" s="59"/>
      <c r="AE31" s="59"/>
      <c r="AF31" s="56">
        <f t="shared" si="48"/>
        <v>0</v>
      </c>
      <c r="AG31" s="57"/>
      <c r="AH31" s="59"/>
      <c r="AI31" s="58"/>
      <c r="AJ31" s="56">
        <f t="shared" si="49"/>
        <v>0</v>
      </c>
      <c r="AK31" s="57"/>
      <c r="AL31" s="61"/>
      <c r="AM31" s="62"/>
      <c r="AN31" s="56">
        <f t="shared" si="50"/>
        <v>0</v>
      </c>
      <c r="AO31" s="57"/>
      <c r="AP31" s="110"/>
      <c r="AQ31" s="58"/>
      <c r="AR31" s="56">
        <f t="shared" si="51"/>
        <v>0</v>
      </c>
      <c r="AS31" s="57"/>
      <c r="AT31" s="110"/>
      <c r="AU31" s="58"/>
      <c r="AV31" s="56">
        <f t="shared" si="52"/>
        <v>0</v>
      </c>
      <c r="AW31" s="57"/>
      <c r="AX31" s="110"/>
      <c r="AY31" s="58"/>
      <c r="AZ31" s="56">
        <f t="shared" si="53"/>
        <v>0</v>
      </c>
      <c r="BA31" s="57"/>
      <c r="BB31" s="110"/>
      <c r="BC31" s="58"/>
      <c r="BD31" s="56">
        <f t="shared" si="54"/>
        <v>0</v>
      </c>
      <c r="BE31" s="57"/>
      <c r="BF31" s="58">
        <v>0</v>
      </c>
      <c r="BG31" s="58"/>
      <c r="BH31" s="56">
        <f t="shared" si="55"/>
        <v>0</v>
      </c>
      <c r="BI31" s="57"/>
      <c r="BJ31" s="58">
        <v>0</v>
      </c>
      <c r="BK31" s="58"/>
      <c r="BL31" s="56">
        <f t="shared" si="56"/>
        <v>0</v>
      </c>
    </row>
    <row r="32" spans="1:76" ht="16" customHeight="1" x14ac:dyDescent="0.45">
      <c r="A32" s="69" t="s">
        <v>859</v>
      </c>
      <c r="B32" s="70" t="s">
        <v>860</v>
      </c>
      <c r="C32" s="65" t="s">
        <v>815</v>
      </c>
      <c r="D32" s="65">
        <v>1</v>
      </c>
      <c r="E32" s="72"/>
      <c r="F32" s="72"/>
      <c r="G32" s="73"/>
      <c r="H32" s="65"/>
      <c r="I32" s="74">
        <f t="shared" si="38"/>
        <v>0</v>
      </c>
      <c r="J32" s="75">
        <f t="shared" si="39"/>
        <v>-1</v>
      </c>
      <c r="K32" s="76">
        <f t="shared" si="40"/>
        <v>0</v>
      </c>
      <c r="L32" s="137"/>
      <c r="M32" s="74">
        <f t="shared" si="41"/>
        <v>0</v>
      </c>
      <c r="N32" s="52">
        <f t="shared" si="42"/>
        <v>0</v>
      </c>
      <c r="O32" s="52"/>
      <c r="P32" s="53">
        <f t="shared" si="43"/>
        <v>0</v>
      </c>
      <c r="Q32" s="77" t="e">
        <f t="shared" si="44"/>
        <v>#DIV/0!</v>
      </c>
      <c r="R32" s="55"/>
      <c r="S32" s="55"/>
      <c r="T32" s="56">
        <f t="shared" si="45"/>
        <v>0</v>
      </c>
      <c r="U32" s="57"/>
      <c r="V32" s="110"/>
      <c r="W32" s="58"/>
      <c r="X32" s="56">
        <f t="shared" si="46"/>
        <v>0</v>
      </c>
      <c r="Y32" s="57"/>
      <c r="Z32" s="111">
        <v>0</v>
      </c>
      <c r="AA32" s="58"/>
      <c r="AB32" s="56">
        <f t="shared" si="47"/>
        <v>0</v>
      </c>
      <c r="AC32" s="57"/>
      <c r="AD32" s="59"/>
      <c r="AE32" s="59"/>
      <c r="AF32" s="56">
        <f t="shared" si="48"/>
        <v>0</v>
      </c>
      <c r="AG32" s="57"/>
      <c r="AH32" s="59"/>
      <c r="AI32" s="58"/>
      <c r="AJ32" s="56">
        <f t="shared" si="49"/>
        <v>0</v>
      </c>
      <c r="AK32" s="57"/>
      <c r="AL32" s="61"/>
      <c r="AM32" s="62"/>
      <c r="AN32" s="56">
        <f t="shared" si="50"/>
        <v>0</v>
      </c>
      <c r="AO32" s="57"/>
      <c r="AP32" s="110"/>
      <c r="AQ32" s="58"/>
      <c r="AR32" s="56">
        <f t="shared" si="51"/>
        <v>0</v>
      </c>
      <c r="AS32" s="57"/>
      <c r="AT32" s="110"/>
      <c r="AU32" s="58"/>
      <c r="AV32" s="56">
        <f t="shared" si="52"/>
        <v>0</v>
      </c>
      <c r="AW32" s="57"/>
      <c r="AX32" s="110"/>
      <c r="AY32" s="58"/>
      <c r="AZ32" s="56">
        <f t="shared" si="53"/>
        <v>0</v>
      </c>
      <c r="BA32" s="57"/>
      <c r="BB32" s="110"/>
      <c r="BC32" s="58"/>
      <c r="BD32" s="56">
        <f t="shared" si="54"/>
        <v>0</v>
      </c>
      <c r="BE32" s="57"/>
      <c r="BF32" s="58">
        <v>0</v>
      </c>
      <c r="BG32" s="58"/>
      <c r="BH32" s="56">
        <f t="shared" si="55"/>
        <v>0</v>
      </c>
      <c r="BI32" s="57"/>
      <c r="BJ32" s="58">
        <v>0</v>
      </c>
      <c r="BK32" s="58"/>
      <c r="BL32" s="56">
        <f t="shared" si="56"/>
        <v>0</v>
      </c>
    </row>
    <row r="33" spans="1:76" ht="16" customHeight="1" x14ac:dyDescent="0.45">
      <c r="A33" s="69" t="s">
        <v>861</v>
      </c>
      <c r="B33" s="70" t="s">
        <v>862</v>
      </c>
      <c r="C33" s="65" t="s">
        <v>815</v>
      </c>
      <c r="D33" s="65">
        <v>1</v>
      </c>
      <c r="E33" s="72"/>
      <c r="F33" s="72"/>
      <c r="G33" s="73"/>
      <c r="H33" s="65"/>
      <c r="I33" s="74">
        <f t="shared" si="38"/>
        <v>0</v>
      </c>
      <c r="J33" s="75">
        <f t="shared" si="39"/>
        <v>-1</v>
      </c>
      <c r="K33" s="76">
        <f t="shared" si="40"/>
        <v>0</v>
      </c>
      <c r="L33" s="137"/>
      <c r="M33" s="74">
        <f t="shared" si="41"/>
        <v>0</v>
      </c>
      <c r="N33" s="52">
        <f t="shared" si="42"/>
        <v>0</v>
      </c>
      <c r="O33" s="52"/>
      <c r="P33" s="53">
        <f t="shared" si="43"/>
        <v>0</v>
      </c>
      <c r="Q33" s="77" t="e">
        <f t="shared" si="44"/>
        <v>#DIV/0!</v>
      </c>
      <c r="R33" s="55"/>
      <c r="S33" s="55"/>
      <c r="T33" s="56">
        <f t="shared" si="45"/>
        <v>0</v>
      </c>
      <c r="U33" s="57"/>
      <c r="V33" s="110"/>
      <c r="W33" s="58"/>
      <c r="X33" s="56">
        <f t="shared" si="46"/>
        <v>0</v>
      </c>
      <c r="Y33" s="57"/>
      <c r="Z33" s="111">
        <v>0</v>
      </c>
      <c r="AA33" s="58"/>
      <c r="AB33" s="56">
        <f t="shared" si="47"/>
        <v>0</v>
      </c>
      <c r="AC33" s="57"/>
      <c r="AD33" s="59"/>
      <c r="AE33" s="59"/>
      <c r="AF33" s="56">
        <f t="shared" si="48"/>
        <v>0</v>
      </c>
      <c r="AG33" s="57"/>
      <c r="AH33" s="59"/>
      <c r="AI33" s="58"/>
      <c r="AJ33" s="56">
        <f t="shared" si="49"/>
        <v>0</v>
      </c>
      <c r="AK33" s="57"/>
      <c r="AL33" s="61"/>
      <c r="AM33" s="62"/>
      <c r="AN33" s="56">
        <f t="shared" si="50"/>
        <v>0</v>
      </c>
      <c r="AO33" s="57"/>
      <c r="AP33" s="110"/>
      <c r="AQ33" s="58"/>
      <c r="AR33" s="56">
        <f t="shared" si="51"/>
        <v>0</v>
      </c>
      <c r="AS33" s="57"/>
      <c r="AT33" s="110"/>
      <c r="AU33" s="58"/>
      <c r="AV33" s="56">
        <f t="shared" si="52"/>
        <v>0</v>
      </c>
      <c r="AW33" s="57"/>
      <c r="AX33" s="110"/>
      <c r="AY33" s="58"/>
      <c r="AZ33" s="56">
        <f t="shared" si="53"/>
        <v>0</v>
      </c>
      <c r="BA33" s="57"/>
      <c r="BB33" s="110"/>
      <c r="BC33" s="58"/>
      <c r="BD33" s="56">
        <f t="shared" si="54"/>
        <v>0</v>
      </c>
      <c r="BE33" s="57"/>
      <c r="BF33" s="58">
        <v>0</v>
      </c>
      <c r="BG33" s="58"/>
      <c r="BH33" s="56">
        <f t="shared" si="55"/>
        <v>0</v>
      </c>
      <c r="BI33" s="57"/>
      <c r="BJ33" s="58">
        <v>0</v>
      </c>
      <c r="BK33" s="58"/>
      <c r="BL33" s="56">
        <f t="shared" si="56"/>
        <v>0</v>
      </c>
    </row>
    <row r="34" spans="1:76" ht="16" customHeight="1" x14ac:dyDescent="0.45">
      <c r="A34" s="69" t="s">
        <v>863</v>
      </c>
      <c r="B34" s="70" t="s">
        <v>864</v>
      </c>
      <c r="C34" s="65" t="s">
        <v>815</v>
      </c>
      <c r="D34" s="65">
        <v>1</v>
      </c>
      <c r="E34" s="72"/>
      <c r="F34" s="72"/>
      <c r="G34" s="73"/>
      <c r="H34" s="65"/>
      <c r="I34" s="74">
        <f t="shared" si="38"/>
        <v>0</v>
      </c>
      <c r="J34" s="75">
        <f t="shared" si="39"/>
        <v>-1</v>
      </c>
      <c r="K34" s="76">
        <f t="shared" si="40"/>
        <v>0</v>
      </c>
      <c r="L34" s="137"/>
      <c r="M34" s="74">
        <f t="shared" si="41"/>
        <v>0</v>
      </c>
      <c r="N34" s="52">
        <f t="shared" si="42"/>
        <v>0</v>
      </c>
      <c r="O34" s="52"/>
      <c r="P34" s="53">
        <f t="shared" si="43"/>
        <v>0</v>
      </c>
      <c r="Q34" s="77" t="e">
        <f t="shared" si="44"/>
        <v>#DIV/0!</v>
      </c>
      <c r="R34" s="55"/>
      <c r="S34" s="55"/>
      <c r="T34" s="56">
        <f t="shared" si="45"/>
        <v>0</v>
      </c>
      <c r="U34" s="57"/>
      <c r="V34" s="110"/>
      <c r="W34" s="58"/>
      <c r="X34" s="56">
        <f t="shared" si="46"/>
        <v>0</v>
      </c>
      <c r="Y34" s="57"/>
      <c r="Z34" s="111">
        <v>0</v>
      </c>
      <c r="AA34" s="58"/>
      <c r="AB34" s="56">
        <f t="shared" si="47"/>
        <v>0</v>
      </c>
      <c r="AC34" s="57"/>
      <c r="AD34" s="59"/>
      <c r="AE34" s="59"/>
      <c r="AF34" s="56">
        <f t="shared" si="48"/>
        <v>0</v>
      </c>
      <c r="AG34" s="57"/>
      <c r="AH34" s="59"/>
      <c r="AI34" s="58"/>
      <c r="AJ34" s="56">
        <f t="shared" si="49"/>
        <v>0</v>
      </c>
      <c r="AK34" s="57"/>
      <c r="AL34" s="61"/>
      <c r="AM34" s="62"/>
      <c r="AN34" s="56">
        <f t="shared" si="50"/>
        <v>0</v>
      </c>
      <c r="AO34" s="57"/>
      <c r="AP34" s="110"/>
      <c r="AQ34" s="58"/>
      <c r="AR34" s="56">
        <f t="shared" si="51"/>
        <v>0</v>
      </c>
      <c r="AS34" s="57"/>
      <c r="AT34" s="110"/>
      <c r="AU34" s="58"/>
      <c r="AV34" s="56">
        <f t="shared" si="52"/>
        <v>0</v>
      </c>
      <c r="AW34" s="57"/>
      <c r="AX34" s="110"/>
      <c r="AY34" s="58"/>
      <c r="AZ34" s="56">
        <f t="shared" si="53"/>
        <v>0</v>
      </c>
      <c r="BA34" s="57"/>
      <c r="BB34" s="110"/>
      <c r="BC34" s="58"/>
      <c r="BD34" s="56">
        <f t="shared" si="54"/>
        <v>0</v>
      </c>
      <c r="BE34" s="57"/>
      <c r="BF34" s="58">
        <v>0</v>
      </c>
      <c r="BG34" s="58"/>
      <c r="BH34" s="56">
        <f t="shared" si="55"/>
        <v>0</v>
      </c>
      <c r="BI34" s="57"/>
      <c r="BJ34" s="58">
        <v>0</v>
      </c>
      <c r="BK34" s="58"/>
      <c r="BL34" s="56">
        <f t="shared" si="56"/>
        <v>0</v>
      </c>
    </row>
    <row r="35" spans="1:76" ht="16" customHeight="1" x14ac:dyDescent="0.45">
      <c r="A35" s="69" t="s">
        <v>865</v>
      </c>
      <c r="B35" s="70" t="s">
        <v>866</v>
      </c>
      <c r="C35" s="65" t="s">
        <v>815</v>
      </c>
      <c r="D35" s="65">
        <v>4</v>
      </c>
      <c r="E35" s="72"/>
      <c r="F35" s="72"/>
      <c r="G35" s="73"/>
      <c r="H35" s="65">
        <v>4</v>
      </c>
      <c r="I35" s="74">
        <f t="shared" si="38"/>
        <v>0</v>
      </c>
      <c r="J35" s="75">
        <f t="shared" si="39"/>
        <v>0</v>
      </c>
      <c r="K35" s="76">
        <f t="shared" si="40"/>
        <v>0</v>
      </c>
      <c r="L35" s="137"/>
      <c r="M35" s="74">
        <f t="shared" si="41"/>
        <v>0</v>
      </c>
      <c r="N35" s="52">
        <f t="shared" si="42"/>
        <v>0</v>
      </c>
      <c r="O35" s="52"/>
      <c r="P35" s="53">
        <f t="shared" si="43"/>
        <v>0</v>
      </c>
      <c r="Q35" s="77" t="e">
        <f t="shared" si="44"/>
        <v>#DIV/0!</v>
      </c>
      <c r="R35" s="55"/>
      <c r="S35" s="55"/>
      <c r="T35" s="56">
        <f t="shared" si="45"/>
        <v>0</v>
      </c>
      <c r="U35" s="57"/>
      <c r="V35" s="110"/>
      <c r="W35" s="58"/>
      <c r="X35" s="56">
        <f t="shared" si="46"/>
        <v>0</v>
      </c>
      <c r="Y35" s="57"/>
      <c r="Z35" s="111">
        <v>0</v>
      </c>
      <c r="AA35" s="58"/>
      <c r="AB35" s="56">
        <f t="shared" si="47"/>
        <v>0</v>
      </c>
      <c r="AC35" s="57"/>
      <c r="AD35" s="59"/>
      <c r="AE35" s="59"/>
      <c r="AF35" s="56">
        <f t="shared" si="48"/>
        <v>0</v>
      </c>
      <c r="AG35" s="57"/>
      <c r="AH35" s="59"/>
      <c r="AI35" s="58"/>
      <c r="AJ35" s="56">
        <f t="shared" si="49"/>
        <v>0</v>
      </c>
      <c r="AK35" s="57"/>
      <c r="AL35" s="61"/>
      <c r="AM35" s="62"/>
      <c r="AN35" s="56">
        <f t="shared" si="50"/>
        <v>0</v>
      </c>
      <c r="AO35" s="57"/>
      <c r="AP35" s="110"/>
      <c r="AQ35" s="58"/>
      <c r="AR35" s="56">
        <f t="shared" si="51"/>
        <v>0</v>
      </c>
      <c r="AS35" s="57"/>
      <c r="AT35" s="110"/>
      <c r="AU35" s="58"/>
      <c r="AV35" s="56">
        <f t="shared" si="52"/>
        <v>0</v>
      </c>
      <c r="AW35" s="57"/>
      <c r="AX35" s="110"/>
      <c r="AY35" s="58"/>
      <c r="AZ35" s="56">
        <f t="shared" si="53"/>
        <v>0</v>
      </c>
      <c r="BA35" s="57"/>
      <c r="BB35" s="110"/>
      <c r="BC35" s="58"/>
      <c r="BD35" s="56">
        <f t="shared" si="54"/>
        <v>0</v>
      </c>
      <c r="BE35" s="57"/>
      <c r="BF35" s="58">
        <v>0</v>
      </c>
      <c r="BG35" s="58"/>
      <c r="BH35" s="56">
        <f t="shared" si="55"/>
        <v>0</v>
      </c>
      <c r="BI35" s="57"/>
      <c r="BJ35" s="58">
        <v>0</v>
      </c>
      <c r="BK35" s="58"/>
      <c r="BL35" s="56">
        <f t="shared" si="56"/>
        <v>0</v>
      </c>
    </row>
    <row r="36" spans="1:76" ht="16" customHeight="1" x14ac:dyDescent="0.45">
      <c r="A36" s="69" t="s">
        <v>867</v>
      </c>
      <c r="B36" s="70" t="s">
        <v>868</v>
      </c>
      <c r="C36" s="65" t="s">
        <v>815</v>
      </c>
      <c r="D36" s="65">
        <v>1</v>
      </c>
      <c r="E36" s="72"/>
      <c r="F36" s="72"/>
      <c r="G36" s="73"/>
      <c r="H36" s="65">
        <v>1</v>
      </c>
      <c r="I36" s="74">
        <f t="shared" si="38"/>
        <v>0</v>
      </c>
      <c r="J36" s="75">
        <f t="shared" si="39"/>
        <v>0</v>
      </c>
      <c r="K36" s="76">
        <f t="shared" si="40"/>
        <v>0</v>
      </c>
      <c r="L36" s="137"/>
      <c r="M36" s="74">
        <f t="shared" si="41"/>
        <v>0</v>
      </c>
      <c r="N36" s="52">
        <f t="shared" si="42"/>
        <v>0</v>
      </c>
      <c r="O36" s="52"/>
      <c r="P36" s="53">
        <f t="shared" si="43"/>
        <v>0</v>
      </c>
      <c r="Q36" s="77" t="e">
        <f t="shared" si="44"/>
        <v>#DIV/0!</v>
      </c>
      <c r="R36" s="55"/>
      <c r="S36" s="55"/>
      <c r="T36" s="56">
        <f t="shared" si="45"/>
        <v>0</v>
      </c>
      <c r="U36" s="57"/>
      <c r="V36" s="110"/>
      <c r="W36" s="58"/>
      <c r="X36" s="56">
        <f t="shared" si="46"/>
        <v>0</v>
      </c>
      <c r="Y36" s="57"/>
      <c r="Z36" s="111"/>
      <c r="AA36" s="58"/>
      <c r="AB36" s="56">
        <f t="shared" si="47"/>
        <v>0</v>
      </c>
      <c r="AC36" s="57"/>
      <c r="AD36" s="59"/>
      <c r="AE36" s="59"/>
      <c r="AF36" s="56">
        <f t="shared" si="48"/>
        <v>0</v>
      </c>
      <c r="AG36" s="57"/>
      <c r="AH36" s="59"/>
      <c r="AI36" s="58"/>
      <c r="AJ36" s="56">
        <f t="shared" si="49"/>
        <v>0</v>
      </c>
      <c r="AK36" s="57"/>
      <c r="AL36" s="61"/>
      <c r="AM36" s="62"/>
      <c r="AN36" s="56">
        <f t="shared" si="50"/>
        <v>0</v>
      </c>
      <c r="AO36" s="57"/>
      <c r="AP36" s="110"/>
      <c r="AQ36" s="58"/>
      <c r="AR36" s="56">
        <f t="shared" si="51"/>
        <v>0</v>
      </c>
      <c r="AS36" s="57"/>
      <c r="AT36" s="110"/>
      <c r="AU36" s="58"/>
      <c r="AV36" s="56">
        <f t="shared" si="52"/>
        <v>0</v>
      </c>
      <c r="AW36" s="57"/>
      <c r="AX36" s="110"/>
      <c r="AY36" s="58"/>
      <c r="AZ36" s="56">
        <f t="shared" si="53"/>
        <v>0</v>
      </c>
      <c r="BA36" s="57"/>
      <c r="BB36" s="110"/>
      <c r="BC36" s="58"/>
      <c r="BD36" s="56">
        <f t="shared" si="54"/>
        <v>0</v>
      </c>
      <c r="BE36" s="57"/>
      <c r="BF36" s="58">
        <v>0</v>
      </c>
      <c r="BG36" s="58"/>
      <c r="BH36" s="56">
        <f t="shared" si="55"/>
        <v>0</v>
      </c>
      <c r="BI36" s="57"/>
      <c r="BJ36" s="58">
        <v>0</v>
      </c>
      <c r="BK36" s="58"/>
      <c r="BL36" s="56">
        <f t="shared" si="56"/>
        <v>0</v>
      </c>
    </row>
    <row r="37" spans="1:76" ht="16" customHeight="1" x14ac:dyDescent="0.45">
      <c r="A37" s="69" t="s">
        <v>869</v>
      </c>
      <c r="B37" s="70" t="s">
        <v>870</v>
      </c>
      <c r="C37" s="65" t="s">
        <v>815</v>
      </c>
      <c r="D37" s="65">
        <v>1</v>
      </c>
      <c r="E37" s="72"/>
      <c r="F37" s="72"/>
      <c r="G37" s="73"/>
      <c r="H37" s="65">
        <v>0</v>
      </c>
      <c r="I37" s="74">
        <f t="shared" si="38"/>
        <v>0</v>
      </c>
      <c r="J37" s="75">
        <f t="shared" si="39"/>
        <v>-1</v>
      </c>
      <c r="K37" s="76">
        <f t="shared" si="40"/>
        <v>0</v>
      </c>
      <c r="L37" s="137"/>
      <c r="M37" s="74">
        <f t="shared" si="41"/>
        <v>0</v>
      </c>
      <c r="N37" s="52">
        <f t="shared" si="42"/>
        <v>0</v>
      </c>
      <c r="O37" s="52"/>
      <c r="P37" s="53">
        <f t="shared" si="43"/>
        <v>0</v>
      </c>
      <c r="Q37" s="77" t="e">
        <f t="shared" si="44"/>
        <v>#DIV/0!</v>
      </c>
      <c r="R37" s="55"/>
      <c r="S37" s="55"/>
      <c r="T37" s="56">
        <f t="shared" si="45"/>
        <v>0</v>
      </c>
      <c r="U37" s="57"/>
      <c r="V37" s="110"/>
      <c r="W37" s="58"/>
      <c r="X37" s="56">
        <f t="shared" si="46"/>
        <v>0</v>
      </c>
      <c r="Y37" s="57"/>
      <c r="Z37" s="111"/>
      <c r="AA37" s="58"/>
      <c r="AB37" s="56">
        <f t="shared" si="47"/>
        <v>0</v>
      </c>
      <c r="AC37" s="57"/>
      <c r="AD37" s="59"/>
      <c r="AE37" s="59"/>
      <c r="AF37" s="56">
        <f t="shared" si="48"/>
        <v>0</v>
      </c>
      <c r="AG37" s="57"/>
      <c r="AH37" s="59"/>
      <c r="AI37" s="58"/>
      <c r="AJ37" s="56">
        <f t="shared" si="49"/>
        <v>0</v>
      </c>
      <c r="AK37" s="57"/>
      <c r="AL37" s="112"/>
      <c r="AM37" s="62"/>
      <c r="AN37" s="56">
        <f t="shared" si="50"/>
        <v>0</v>
      </c>
      <c r="AO37" s="57"/>
      <c r="AP37" s="110"/>
      <c r="AQ37" s="58"/>
      <c r="AR37" s="56">
        <f t="shared" si="51"/>
        <v>0</v>
      </c>
      <c r="AS37" s="57"/>
      <c r="AT37" s="110"/>
      <c r="AU37" s="58"/>
      <c r="AV37" s="56">
        <f t="shared" si="52"/>
        <v>0</v>
      </c>
      <c r="AW37" s="57"/>
      <c r="AX37" s="110"/>
      <c r="AY37" s="58"/>
      <c r="AZ37" s="56">
        <f t="shared" si="53"/>
        <v>0</v>
      </c>
      <c r="BA37" s="57"/>
      <c r="BB37" s="110"/>
      <c r="BC37" s="58"/>
      <c r="BD37" s="56">
        <f t="shared" si="54"/>
        <v>0</v>
      </c>
      <c r="BE37" s="57"/>
      <c r="BF37" s="58">
        <v>0</v>
      </c>
      <c r="BG37" s="58"/>
      <c r="BH37" s="56">
        <f t="shared" si="55"/>
        <v>0</v>
      </c>
      <c r="BI37" s="57"/>
      <c r="BJ37" s="58">
        <v>0</v>
      </c>
      <c r="BK37" s="58"/>
      <c r="BL37" s="56">
        <f t="shared" si="56"/>
        <v>0</v>
      </c>
    </row>
    <row r="38" spans="1:76" ht="16" customHeight="1" x14ac:dyDescent="0.45">
      <c r="A38" s="69" t="s">
        <v>871</v>
      </c>
      <c r="B38" s="70" t="s">
        <v>872</v>
      </c>
      <c r="C38" s="70"/>
      <c r="D38" s="70"/>
      <c r="E38" s="72"/>
      <c r="F38" s="72"/>
      <c r="G38" s="73"/>
      <c r="H38" s="49"/>
      <c r="I38" s="74"/>
      <c r="J38" s="75"/>
      <c r="K38" s="76"/>
      <c r="L38" s="138"/>
      <c r="M38" s="74"/>
      <c r="N38" s="52"/>
      <c r="O38" s="52"/>
      <c r="P38" s="53"/>
      <c r="Q38" s="54"/>
      <c r="R38" s="55"/>
      <c r="S38" s="55"/>
      <c r="T38" s="56">
        <f t="shared" si="45"/>
        <v>0</v>
      </c>
      <c r="U38" s="57"/>
      <c r="V38" s="110"/>
      <c r="W38" s="58"/>
      <c r="X38" s="56">
        <f t="shared" si="46"/>
        <v>0</v>
      </c>
      <c r="Y38" s="57"/>
      <c r="Z38" s="58"/>
      <c r="AA38" s="58"/>
      <c r="AB38" s="56">
        <f t="shared" si="47"/>
        <v>0</v>
      </c>
      <c r="AC38" s="57"/>
      <c r="AD38" s="59"/>
      <c r="AE38" s="59"/>
      <c r="AF38" s="56">
        <f t="shared" si="48"/>
        <v>0</v>
      </c>
      <c r="AG38" s="57"/>
      <c r="AH38" s="59"/>
      <c r="AI38" s="58"/>
      <c r="AJ38" s="56">
        <f t="shared" si="49"/>
        <v>0</v>
      </c>
      <c r="AK38" s="57"/>
      <c r="AL38" s="61"/>
      <c r="AM38" s="62"/>
      <c r="AN38" s="56">
        <f t="shared" si="50"/>
        <v>0</v>
      </c>
      <c r="AO38" s="57"/>
      <c r="AP38" s="110"/>
      <c r="AQ38" s="58"/>
      <c r="AR38" s="56">
        <f t="shared" si="51"/>
        <v>0</v>
      </c>
      <c r="AS38" s="57"/>
      <c r="AT38" s="110"/>
      <c r="AU38" s="58"/>
      <c r="AV38" s="56">
        <f t="shared" si="52"/>
        <v>0</v>
      </c>
      <c r="AW38" s="57"/>
      <c r="AX38" s="110"/>
      <c r="AY38" s="58"/>
      <c r="AZ38" s="56">
        <f t="shared" si="53"/>
        <v>0</v>
      </c>
      <c r="BA38" s="57"/>
      <c r="BB38" s="110"/>
      <c r="BC38" s="58"/>
      <c r="BD38" s="56">
        <f t="shared" si="54"/>
        <v>0</v>
      </c>
      <c r="BE38" s="57"/>
      <c r="BF38" s="58">
        <v>0</v>
      </c>
      <c r="BG38" s="58"/>
      <c r="BH38" s="56">
        <f t="shared" si="55"/>
        <v>0</v>
      </c>
      <c r="BI38" s="57"/>
      <c r="BJ38" s="58">
        <v>0</v>
      </c>
      <c r="BK38" s="58"/>
      <c r="BL38" s="56">
        <f t="shared" si="56"/>
        <v>0</v>
      </c>
    </row>
    <row r="39" spans="1:76" s="149" customFormat="1" ht="18.5" x14ac:dyDescent="0.3">
      <c r="A39" s="69" t="s">
        <v>873</v>
      </c>
      <c r="B39" s="70" t="s">
        <v>874</v>
      </c>
      <c r="C39" s="70"/>
      <c r="D39" s="70"/>
      <c r="E39" s="72"/>
      <c r="F39" s="72"/>
      <c r="G39" s="73"/>
      <c r="H39" s="49"/>
      <c r="I39" s="74"/>
      <c r="J39" s="75"/>
      <c r="K39" s="76"/>
      <c r="L39" s="49"/>
      <c r="M39" s="74"/>
      <c r="N39" s="52"/>
      <c r="O39" s="52"/>
      <c r="P39" s="139"/>
      <c r="Q39" s="54"/>
      <c r="R39" s="140"/>
      <c r="S39" s="140"/>
      <c r="T39" s="141">
        <f t="shared" si="45"/>
        <v>0</v>
      </c>
      <c r="U39" s="142"/>
      <c r="V39" s="143"/>
      <c r="W39" s="144"/>
      <c r="X39" s="141">
        <f t="shared" si="46"/>
        <v>0</v>
      </c>
      <c r="Y39" s="142"/>
      <c r="Z39" s="144"/>
      <c r="AA39" s="144"/>
      <c r="AB39" s="141">
        <f t="shared" si="47"/>
        <v>0</v>
      </c>
      <c r="AC39" s="142"/>
      <c r="AD39" s="145"/>
      <c r="AE39" s="145"/>
      <c r="AF39" s="141">
        <f t="shared" si="48"/>
        <v>0</v>
      </c>
      <c r="AG39" s="142"/>
      <c r="AH39" s="145"/>
      <c r="AI39" s="144"/>
      <c r="AJ39" s="141">
        <f t="shared" si="49"/>
        <v>0</v>
      </c>
      <c r="AK39" s="142"/>
      <c r="AL39" s="146"/>
      <c r="AM39" s="147"/>
      <c r="AN39" s="141">
        <f t="shared" si="50"/>
        <v>0</v>
      </c>
      <c r="AO39" s="142"/>
      <c r="AP39" s="143"/>
      <c r="AQ39" s="144"/>
      <c r="AR39" s="141">
        <f t="shared" si="51"/>
        <v>0</v>
      </c>
      <c r="AS39" s="142"/>
      <c r="AT39" s="143"/>
      <c r="AU39" s="144"/>
      <c r="AV39" s="141">
        <f t="shared" si="52"/>
        <v>0</v>
      </c>
      <c r="AW39" s="142"/>
      <c r="AX39" s="143"/>
      <c r="AY39" s="144"/>
      <c r="AZ39" s="141">
        <f t="shared" si="53"/>
        <v>0</v>
      </c>
      <c r="BA39" s="142"/>
      <c r="BB39" s="143"/>
      <c r="BC39" s="144"/>
      <c r="BD39" s="141">
        <f t="shared" si="54"/>
        <v>0</v>
      </c>
      <c r="BE39" s="142"/>
      <c r="BF39" s="144">
        <v>0</v>
      </c>
      <c r="BG39" s="144"/>
      <c r="BH39" s="141">
        <f t="shared" si="55"/>
        <v>0</v>
      </c>
      <c r="BI39" s="142"/>
      <c r="BJ39" s="144">
        <v>0</v>
      </c>
      <c r="BK39" s="144"/>
      <c r="BL39" s="141">
        <f t="shared" si="56"/>
        <v>0</v>
      </c>
      <c r="BM39" s="148"/>
      <c r="BN39" s="148"/>
      <c r="BO39" s="148"/>
      <c r="BP39" s="148"/>
      <c r="BQ39" s="148"/>
      <c r="BR39" s="148"/>
      <c r="BS39" s="148"/>
      <c r="BT39" s="148"/>
      <c r="BU39" s="148"/>
      <c r="BV39" s="148"/>
      <c r="BW39" s="148"/>
      <c r="BX39" s="148"/>
    </row>
    <row r="40" spans="1:76" ht="16" customHeight="1" x14ac:dyDescent="0.45">
      <c r="A40" s="150"/>
      <c r="B40" s="151"/>
      <c r="C40" s="134"/>
      <c r="D40" s="135"/>
      <c r="E40" s="152"/>
      <c r="F40" s="152"/>
      <c r="G40" s="153"/>
      <c r="H40" s="49"/>
      <c r="I40" s="154"/>
      <c r="J40" s="68"/>
      <c r="K40" s="154"/>
      <c r="L40" s="49"/>
      <c r="M40" s="154"/>
      <c r="N40" s="52"/>
      <c r="O40" s="52"/>
      <c r="P40" s="53"/>
      <c r="Q40" s="54"/>
      <c r="R40" s="55"/>
      <c r="S40" s="55"/>
      <c r="T40" s="56">
        <f t="shared" si="45"/>
        <v>0</v>
      </c>
      <c r="U40" s="57"/>
      <c r="V40" s="58"/>
      <c r="W40" s="58"/>
      <c r="X40" s="56">
        <f t="shared" si="46"/>
        <v>0</v>
      </c>
      <c r="Y40" s="57"/>
      <c r="Z40" s="58">
        <v>0</v>
      </c>
      <c r="AA40" s="58"/>
      <c r="AB40" s="56">
        <f t="shared" si="47"/>
        <v>0</v>
      </c>
      <c r="AC40" s="57"/>
      <c r="AD40" s="59"/>
      <c r="AE40" s="59"/>
      <c r="AF40" s="56">
        <f t="shared" si="48"/>
        <v>0</v>
      </c>
      <c r="AG40" s="57"/>
      <c r="AH40" s="60"/>
      <c r="AI40" s="58"/>
      <c r="AJ40" s="56">
        <f t="shared" si="49"/>
        <v>0</v>
      </c>
      <c r="AK40" s="57"/>
      <c r="AL40" s="61"/>
      <c r="AM40" s="62"/>
      <c r="AN40" s="56">
        <f t="shared" si="50"/>
        <v>0</v>
      </c>
      <c r="AO40" s="57"/>
      <c r="AP40" s="110"/>
      <c r="AQ40" s="58"/>
      <c r="AR40" s="56">
        <f t="shared" si="51"/>
        <v>0</v>
      </c>
      <c r="AS40" s="57"/>
      <c r="AT40" s="110"/>
      <c r="AU40" s="58"/>
      <c r="AV40" s="56">
        <f t="shared" si="52"/>
        <v>0</v>
      </c>
      <c r="AW40" s="57"/>
      <c r="AX40" s="110"/>
      <c r="AY40" s="58"/>
      <c r="AZ40" s="56">
        <f t="shared" si="53"/>
        <v>0</v>
      </c>
      <c r="BA40" s="57"/>
      <c r="BB40" s="110"/>
      <c r="BC40" s="58"/>
      <c r="BD40" s="56">
        <f t="shared" si="54"/>
        <v>0</v>
      </c>
      <c r="BE40" s="57"/>
      <c r="BF40" s="58">
        <v>0</v>
      </c>
      <c r="BG40" s="58"/>
      <c r="BH40" s="56">
        <f t="shared" si="55"/>
        <v>0</v>
      </c>
      <c r="BI40" s="57"/>
      <c r="BJ40" s="58">
        <v>0</v>
      </c>
      <c r="BK40" s="58"/>
      <c r="BL40" s="56">
        <f t="shared" si="56"/>
        <v>0</v>
      </c>
    </row>
    <row r="41" spans="1:76" ht="16" customHeight="1" x14ac:dyDescent="0.45">
      <c r="A41" s="150"/>
      <c r="B41" s="151"/>
      <c r="C41" s="134"/>
      <c r="D41" s="135"/>
      <c r="E41" s="152"/>
      <c r="F41" s="152"/>
      <c r="G41" s="136"/>
      <c r="H41" s="49"/>
      <c r="I41" s="67"/>
      <c r="J41" s="68"/>
      <c r="K41" s="67"/>
      <c r="L41" s="49"/>
      <c r="M41" s="67"/>
      <c r="N41" s="52"/>
      <c r="O41" s="52"/>
      <c r="P41" s="53"/>
      <c r="Q41" s="54"/>
      <c r="R41" s="55"/>
      <c r="S41" s="55"/>
      <c r="T41" s="56"/>
      <c r="U41" s="57"/>
      <c r="V41" s="58"/>
      <c r="W41" s="58"/>
      <c r="X41" s="56"/>
      <c r="Y41" s="57"/>
      <c r="Z41" s="58"/>
      <c r="AA41" s="58"/>
      <c r="AB41" s="56"/>
      <c r="AC41" s="57"/>
      <c r="AD41" s="59"/>
      <c r="AE41" s="59"/>
      <c r="AF41" s="56"/>
      <c r="AG41" s="57"/>
      <c r="AH41" s="60"/>
      <c r="AI41" s="58"/>
      <c r="AJ41" s="56"/>
      <c r="AK41" s="57"/>
      <c r="AL41" s="61"/>
      <c r="AM41" s="62"/>
      <c r="AN41" s="56"/>
      <c r="AO41" s="57"/>
      <c r="AP41" s="58"/>
      <c r="AQ41" s="58"/>
      <c r="AR41" s="56"/>
      <c r="AS41" s="57"/>
      <c r="AT41" s="110"/>
      <c r="AU41" s="58"/>
      <c r="AV41" s="56"/>
      <c r="AW41" s="57"/>
      <c r="AX41" s="58"/>
      <c r="AY41" s="58"/>
      <c r="AZ41" s="56"/>
      <c r="BA41" s="57"/>
      <c r="BB41" s="58"/>
      <c r="BC41" s="58"/>
      <c r="BD41" s="56"/>
      <c r="BE41" s="57"/>
      <c r="BF41" s="58"/>
      <c r="BG41" s="58"/>
      <c r="BH41" s="56"/>
      <c r="BI41" s="57"/>
      <c r="BJ41" s="58"/>
      <c r="BK41" s="58"/>
      <c r="BL41" s="56"/>
    </row>
    <row r="42" spans="1:76" s="131" customFormat="1" ht="16" customHeight="1" thickBot="1" x14ac:dyDescent="0.5">
      <c r="A42" s="78"/>
      <c r="B42" s="79"/>
      <c r="C42" s="80"/>
      <c r="D42" s="81"/>
      <c r="E42" s="155"/>
      <c r="F42" s="155"/>
      <c r="G42" s="83"/>
      <c r="H42" s="116"/>
      <c r="I42" s="156"/>
      <c r="J42" s="157"/>
      <c r="K42" s="156"/>
      <c r="L42" s="116"/>
      <c r="M42" s="156"/>
      <c r="N42" s="119"/>
      <c r="O42" s="119"/>
      <c r="P42" s="120"/>
      <c r="Q42" s="158"/>
      <c r="R42" s="121"/>
      <c r="S42" s="121"/>
      <c r="T42" s="122"/>
      <c r="U42" s="122"/>
      <c r="V42" s="125"/>
      <c r="W42" s="125"/>
      <c r="X42" s="122"/>
      <c r="Y42" s="122"/>
      <c r="Z42" s="125"/>
      <c r="AA42" s="125"/>
      <c r="AB42" s="122"/>
      <c r="AC42" s="122"/>
      <c r="AD42" s="126"/>
      <c r="AE42" s="126"/>
      <c r="AF42" s="122"/>
      <c r="AG42" s="122"/>
      <c r="AH42" s="159"/>
      <c r="AI42" s="125"/>
      <c r="AJ42" s="122"/>
      <c r="AK42" s="122"/>
      <c r="AL42" s="127"/>
      <c r="AM42" s="128"/>
      <c r="AN42" s="122"/>
      <c r="AO42" s="122"/>
      <c r="AP42" s="125"/>
      <c r="AQ42" s="125"/>
      <c r="AR42" s="122"/>
      <c r="AS42" s="122"/>
      <c r="AT42" s="125"/>
      <c r="AU42" s="125"/>
      <c r="AV42" s="122"/>
      <c r="AW42" s="122"/>
      <c r="AX42" s="125"/>
      <c r="AY42" s="125"/>
      <c r="AZ42" s="122"/>
      <c r="BA42" s="122"/>
      <c r="BB42" s="125"/>
      <c r="BC42" s="125"/>
      <c r="BD42" s="122"/>
      <c r="BE42" s="122"/>
      <c r="BF42" s="125"/>
      <c r="BG42" s="125"/>
      <c r="BH42" s="122"/>
      <c r="BI42" s="122"/>
      <c r="BJ42" s="125"/>
      <c r="BK42" s="125"/>
      <c r="BL42" s="122"/>
      <c r="BM42" s="130"/>
      <c r="BN42" s="130"/>
      <c r="BO42" s="130"/>
      <c r="BP42" s="130"/>
      <c r="BQ42" s="130"/>
      <c r="BR42" s="130"/>
      <c r="BS42" s="130"/>
      <c r="BT42" s="130"/>
      <c r="BU42" s="130"/>
      <c r="BV42" s="130"/>
      <c r="BW42" s="130"/>
      <c r="BX42" s="130"/>
    </row>
    <row r="43" spans="1:76" ht="16" customHeight="1" thickBot="1" x14ac:dyDescent="0.5">
      <c r="A43" s="160" t="s">
        <v>875</v>
      </c>
      <c r="B43" s="161"/>
      <c r="C43" s="162"/>
      <c r="D43" s="163"/>
      <c r="E43" s="164"/>
      <c r="F43" s="165"/>
      <c r="G43" s="166"/>
      <c r="H43" s="166"/>
      <c r="I43" s="166">
        <f>SUM(I6:I41)</f>
        <v>0</v>
      </c>
      <c r="J43" s="166"/>
      <c r="K43" s="166">
        <f>SUM(K6:K41)</f>
        <v>0</v>
      </c>
      <c r="L43" s="166"/>
      <c r="M43" s="166">
        <f>SUM(M6:M41)</f>
        <v>0</v>
      </c>
      <c r="N43" s="167"/>
      <c r="O43" s="167"/>
      <c r="P43" s="166">
        <f>SUM(P6:P41)</f>
        <v>0</v>
      </c>
      <c r="Q43" s="166"/>
      <c r="R43" s="168"/>
      <c r="S43" s="168"/>
      <c r="T43" s="168">
        <f>SUM(T6:T41)</f>
        <v>0</v>
      </c>
      <c r="U43" s="166"/>
      <c r="V43" s="168"/>
      <c r="W43" s="168"/>
      <c r="X43" s="168">
        <f>SUM(X6:X41)</f>
        <v>0</v>
      </c>
      <c r="Y43" s="166"/>
      <c r="Z43" s="168"/>
      <c r="AA43" s="168"/>
      <c r="AB43" s="168">
        <f>SUM(AB6:AB41)</f>
        <v>0</v>
      </c>
      <c r="AC43" s="166"/>
      <c r="AD43" s="169"/>
      <c r="AE43" s="169"/>
      <c r="AF43" s="168">
        <f>SUM(AF6:AF41)</f>
        <v>0</v>
      </c>
      <c r="AG43" s="166"/>
      <c r="AH43" s="170"/>
      <c r="AI43" s="168"/>
      <c r="AJ43" s="168">
        <f>SUM(AJ6:AJ41)</f>
        <v>0</v>
      </c>
      <c r="AK43" s="166"/>
      <c r="AL43" s="169"/>
      <c r="AM43" s="168"/>
      <c r="AN43" s="168">
        <f>SUM(AN6:AN41)</f>
        <v>0</v>
      </c>
      <c r="AO43" s="166"/>
      <c r="AP43" s="168"/>
      <c r="AQ43" s="168"/>
      <c r="AR43" s="168">
        <f>SUM(AR6:AR41)</f>
        <v>0</v>
      </c>
      <c r="AS43" s="166"/>
      <c r="AT43" s="168"/>
      <c r="AU43" s="168"/>
      <c r="AV43" s="168">
        <f>SUM(AV6:AV41)</f>
        <v>0</v>
      </c>
      <c r="AW43" s="166"/>
      <c r="AX43" s="168"/>
      <c r="AY43" s="168"/>
      <c r="AZ43" s="168">
        <f>SUM(AZ6:AZ41)</f>
        <v>0</v>
      </c>
      <c r="BA43" s="166"/>
      <c r="BB43" s="168"/>
      <c r="BC43" s="168"/>
      <c r="BD43" s="168">
        <f>SUM(BD6:BD41)</f>
        <v>0</v>
      </c>
      <c r="BE43" s="166"/>
      <c r="BF43" s="168"/>
      <c r="BG43" s="168"/>
      <c r="BH43" s="168">
        <f>SUM(BH6:BH41)</f>
        <v>0</v>
      </c>
      <c r="BI43" s="166"/>
      <c r="BJ43" s="168"/>
      <c r="BK43" s="168"/>
      <c r="BL43" s="168">
        <f>SUM(BL6:BL41)</f>
        <v>0</v>
      </c>
      <c r="BM43" s="171"/>
      <c r="BP43" s="172"/>
    </row>
    <row r="44" spans="1:76" ht="16" customHeight="1" x14ac:dyDescent="0.45">
      <c r="A44" s="173"/>
      <c r="D44" s="176"/>
      <c r="E44" s="148"/>
      <c r="F44" s="148"/>
      <c r="G44" s="177"/>
      <c r="R44" s="175"/>
      <c r="S44" s="175"/>
      <c r="T44" s="174"/>
      <c r="V44" s="174"/>
      <c r="W44" s="174"/>
      <c r="X44" s="174"/>
      <c r="Z44" s="174"/>
      <c r="AA44" s="174"/>
      <c r="AB44" s="174"/>
      <c r="AD44" s="180"/>
      <c r="AE44" s="180"/>
      <c r="AF44" s="174"/>
      <c r="AH44" s="181"/>
      <c r="AI44" s="174"/>
      <c r="AJ44" s="174"/>
      <c r="AL44" s="180"/>
      <c r="AM44" s="174"/>
      <c r="AN44" s="174"/>
      <c r="AP44" s="174"/>
      <c r="AQ44" s="174"/>
      <c r="AR44" s="174"/>
      <c r="AT44" s="174"/>
      <c r="AU44" s="174"/>
      <c r="AV44" s="174"/>
      <c r="AX44" s="174"/>
      <c r="AY44" s="174"/>
      <c r="AZ44" s="174"/>
      <c r="BB44" s="174"/>
      <c r="BC44" s="174"/>
      <c r="BD44" s="174"/>
      <c r="BF44" s="174"/>
      <c r="BG44" s="174"/>
      <c r="BH44" s="174"/>
      <c r="BJ44" s="174"/>
      <c r="BK44" s="174"/>
      <c r="BL44" s="174"/>
    </row>
    <row r="45" spans="1:76" ht="16" customHeight="1" thickBot="1" x14ac:dyDescent="0.5">
      <c r="E45" s="148"/>
      <c r="F45" s="148"/>
      <c r="G45" s="177"/>
      <c r="R45" s="175"/>
      <c r="S45" s="175"/>
      <c r="T45" s="174"/>
      <c r="V45" s="174"/>
      <c r="W45" s="174"/>
      <c r="X45" s="174"/>
      <c r="Z45" s="174"/>
      <c r="AA45" s="174"/>
      <c r="AB45" s="174"/>
      <c r="AD45" s="180"/>
      <c r="AE45" s="180"/>
      <c r="AF45" s="174"/>
      <c r="AH45" s="181"/>
      <c r="AI45" s="174"/>
      <c r="AJ45" s="174"/>
      <c r="AL45" s="180"/>
      <c r="AM45" s="174"/>
      <c r="AN45" s="174"/>
      <c r="AP45" s="174"/>
      <c r="AQ45" s="174"/>
      <c r="AR45" s="174"/>
      <c r="AT45" s="174"/>
      <c r="AU45" s="174"/>
      <c r="AV45" s="174"/>
      <c r="AX45" s="174"/>
      <c r="AY45" s="174"/>
      <c r="AZ45" s="174"/>
      <c r="BB45" s="174"/>
      <c r="BC45" s="174"/>
      <c r="BD45" s="174"/>
      <c r="BF45" s="174"/>
      <c r="BG45" s="174"/>
      <c r="BH45" s="174"/>
      <c r="BJ45" s="174"/>
      <c r="BK45" s="174"/>
      <c r="BL45" s="174"/>
    </row>
    <row r="46" spans="1:76" ht="16" customHeight="1" thickBot="1" x14ac:dyDescent="0.5">
      <c r="A46" s="183" t="s">
        <v>876</v>
      </c>
      <c r="B46" s="184"/>
      <c r="C46" s="184"/>
      <c r="D46" s="184"/>
      <c r="E46" s="184"/>
      <c r="F46" s="184"/>
      <c r="G46" s="185"/>
      <c r="R46" s="175"/>
      <c r="S46" s="175"/>
      <c r="T46" s="174"/>
      <c r="V46" s="174"/>
      <c r="W46" s="174"/>
      <c r="X46" s="174"/>
      <c r="Z46" s="174"/>
      <c r="AA46" s="174"/>
      <c r="AB46" s="174"/>
      <c r="AD46" s="180"/>
      <c r="AE46" s="180"/>
      <c r="AF46" s="174"/>
      <c r="AH46" s="181"/>
      <c r="AI46" s="174"/>
      <c r="AJ46" s="174"/>
      <c r="AL46" s="180"/>
      <c r="AM46" s="174"/>
      <c r="AN46" s="174"/>
      <c r="AP46" s="174"/>
      <c r="AQ46" s="174"/>
      <c r="AR46" s="174"/>
      <c r="AT46" s="174"/>
      <c r="AU46" s="174"/>
      <c r="AV46" s="174"/>
      <c r="AX46" s="174"/>
      <c r="AY46" s="174"/>
      <c r="AZ46" s="174"/>
      <c r="BB46" s="174"/>
      <c r="BC46" s="174"/>
      <c r="BD46" s="174"/>
      <c r="BF46" s="174"/>
      <c r="BG46" s="174"/>
      <c r="BH46" s="174"/>
      <c r="BJ46" s="174"/>
      <c r="BK46" s="174"/>
      <c r="BL46" s="174"/>
    </row>
    <row r="47" spans="1:76" ht="16" customHeight="1" thickBot="1" x14ac:dyDescent="0.5">
      <c r="A47" s="183" t="s">
        <v>784</v>
      </c>
      <c r="B47" s="184"/>
      <c r="C47" s="184"/>
      <c r="D47" s="184"/>
      <c r="E47" s="184"/>
      <c r="F47" s="184"/>
      <c r="G47" s="184"/>
      <c r="H47" s="550" t="s">
        <v>785</v>
      </c>
      <c r="I47" s="551"/>
      <c r="J47" s="552" t="s">
        <v>786</v>
      </c>
      <c r="K47" s="554"/>
      <c r="L47" s="551" t="s">
        <v>787</v>
      </c>
      <c r="M47" s="551"/>
      <c r="N47" s="553" t="s">
        <v>788</v>
      </c>
      <c r="O47" s="553"/>
      <c r="P47" s="553"/>
      <c r="R47" s="175"/>
      <c r="S47" s="175"/>
      <c r="T47" s="174"/>
      <c r="V47" s="174"/>
      <c r="W47" s="174"/>
      <c r="X47" s="174"/>
      <c r="Z47" s="174"/>
      <c r="AA47" s="174"/>
      <c r="AB47" s="174"/>
      <c r="AD47" s="180"/>
      <c r="AE47" s="180"/>
      <c r="AF47" s="174"/>
      <c r="AH47" s="181"/>
      <c r="AI47" s="174"/>
      <c r="AJ47" s="174"/>
      <c r="AL47" s="180"/>
      <c r="AM47" s="174"/>
      <c r="AN47" s="174"/>
      <c r="AP47" s="174"/>
      <c r="AQ47" s="174"/>
      <c r="AR47" s="174"/>
      <c r="AT47" s="174"/>
      <c r="AU47" s="174"/>
      <c r="AV47" s="174"/>
      <c r="AX47" s="174"/>
      <c r="AY47" s="174"/>
      <c r="AZ47" s="174"/>
      <c r="BB47" s="174"/>
      <c r="BC47" s="174"/>
      <c r="BD47" s="174"/>
      <c r="BF47" s="174"/>
      <c r="BG47" s="174"/>
      <c r="BH47" s="174"/>
      <c r="BJ47" s="174"/>
      <c r="BK47" s="174"/>
      <c r="BL47" s="174"/>
    </row>
    <row r="48" spans="1:76" ht="16" customHeight="1" thickBot="1" x14ac:dyDescent="0.5">
      <c r="A48" s="24" t="s">
        <v>39</v>
      </c>
      <c r="B48" s="25" t="s">
        <v>801</v>
      </c>
      <c r="C48" s="25" t="s">
        <v>802</v>
      </c>
      <c r="D48" s="26" t="s">
        <v>803</v>
      </c>
      <c r="E48" s="27" t="s">
        <v>804</v>
      </c>
      <c r="F48" s="28" t="s">
        <v>805</v>
      </c>
      <c r="G48" s="29" t="s">
        <v>806</v>
      </c>
      <c r="H48" s="30" t="s">
        <v>803</v>
      </c>
      <c r="I48" s="31" t="s">
        <v>806</v>
      </c>
      <c r="J48" s="32" t="s">
        <v>803</v>
      </c>
      <c r="K48" s="33" t="s">
        <v>806</v>
      </c>
      <c r="L48" s="30"/>
      <c r="M48" s="31" t="s">
        <v>806</v>
      </c>
      <c r="N48" s="34" t="s">
        <v>807</v>
      </c>
      <c r="O48" s="34" t="s">
        <v>808</v>
      </c>
      <c r="P48" s="35" t="s">
        <v>806</v>
      </c>
      <c r="Q48" s="36" t="s">
        <v>809</v>
      </c>
      <c r="R48" s="37" t="s">
        <v>807</v>
      </c>
      <c r="S48" s="38" t="s">
        <v>808</v>
      </c>
      <c r="T48" s="38" t="s">
        <v>806</v>
      </c>
      <c r="U48" s="39"/>
      <c r="V48" s="38" t="s">
        <v>810</v>
      </c>
      <c r="W48" s="38" t="s">
        <v>811</v>
      </c>
      <c r="X48" s="38" t="s">
        <v>806</v>
      </c>
      <c r="Y48" s="39"/>
      <c r="Z48" s="38" t="s">
        <v>807</v>
      </c>
      <c r="AA48" s="38" t="s">
        <v>808</v>
      </c>
      <c r="AB48" s="38" t="s">
        <v>806</v>
      </c>
      <c r="AC48" s="39"/>
      <c r="AD48" s="40" t="s">
        <v>803</v>
      </c>
      <c r="AE48" s="40" t="s">
        <v>808</v>
      </c>
      <c r="AF48" s="38" t="s">
        <v>806</v>
      </c>
      <c r="AG48" s="39"/>
      <c r="AH48" s="41" t="s">
        <v>807</v>
      </c>
      <c r="AI48" s="38" t="s">
        <v>808</v>
      </c>
      <c r="AJ48" s="38" t="s">
        <v>806</v>
      </c>
      <c r="AK48" s="39"/>
      <c r="AL48" s="42" t="s">
        <v>807</v>
      </c>
      <c r="AM48" s="43" t="s">
        <v>808</v>
      </c>
      <c r="AN48" s="38" t="s">
        <v>806</v>
      </c>
      <c r="AO48" s="39"/>
      <c r="AP48" s="38" t="s">
        <v>807</v>
      </c>
      <c r="AQ48" s="38" t="s">
        <v>808</v>
      </c>
      <c r="AR48" s="38" t="s">
        <v>806</v>
      </c>
      <c r="AS48" s="39"/>
      <c r="AT48" s="38" t="s">
        <v>807</v>
      </c>
      <c r="AU48" s="38" t="s">
        <v>808</v>
      </c>
      <c r="AV48" s="38" t="s">
        <v>806</v>
      </c>
      <c r="AW48" s="39"/>
      <c r="AX48" s="38" t="s">
        <v>807</v>
      </c>
      <c r="AY48" s="38" t="s">
        <v>808</v>
      </c>
      <c r="AZ48" s="38" t="s">
        <v>806</v>
      </c>
      <c r="BA48" s="39"/>
      <c r="BB48" s="38" t="s">
        <v>807</v>
      </c>
      <c r="BC48" s="38" t="s">
        <v>808</v>
      </c>
      <c r="BD48" s="38" t="s">
        <v>806</v>
      </c>
      <c r="BE48" s="39"/>
      <c r="BF48" s="38" t="s">
        <v>807</v>
      </c>
      <c r="BG48" s="38" t="s">
        <v>808</v>
      </c>
      <c r="BH48" s="38" t="s">
        <v>806</v>
      </c>
      <c r="BI48" s="39"/>
      <c r="BJ48" s="38" t="s">
        <v>807</v>
      </c>
      <c r="BK48" s="38" t="s">
        <v>808</v>
      </c>
      <c r="BL48" s="38" t="s">
        <v>806</v>
      </c>
    </row>
    <row r="49" spans="1:76" ht="16" customHeight="1" x14ac:dyDescent="0.45">
      <c r="A49" s="186">
        <v>1</v>
      </c>
      <c r="B49" s="187" t="s">
        <v>877</v>
      </c>
      <c r="C49" s="188"/>
      <c r="D49" s="189"/>
      <c r="E49" s="47"/>
      <c r="F49" s="47"/>
      <c r="G49" s="190"/>
      <c r="H49" s="49"/>
      <c r="I49" s="191"/>
      <c r="J49" s="49"/>
      <c r="K49" s="191"/>
      <c r="L49" s="49"/>
      <c r="M49" s="191"/>
      <c r="N49" s="52"/>
      <c r="O49" s="52"/>
      <c r="P49" s="53"/>
      <c r="Q49" s="54"/>
      <c r="R49" s="55"/>
      <c r="S49" s="55"/>
      <c r="T49" s="56"/>
      <c r="U49" s="57"/>
      <c r="V49" s="58"/>
      <c r="W49" s="58"/>
      <c r="X49" s="56"/>
      <c r="Y49" s="57"/>
      <c r="Z49" s="58"/>
      <c r="AA49" s="58"/>
      <c r="AB49" s="56"/>
      <c r="AC49" s="57"/>
      <c r="AD49" s="59"/>
      <c r="AE49" s="59"/>
      <c r="AF49" s="56"/>
      <c r="AG49" s="57"/>
      <c r="AH49" s="60"/>
      <c r="AI49" s="58"/>
      <c r="AJ49" s="56"/>
      <c r="AK49" s="57"/>
      <c r="AL49" s="61"/>
      <c r="AM49" s="62"/>
      <c r="AN49" s="56"/>
      <c r="AO49" s="57"/>
      <c r="AP49" s="58"/>
      <c r="AQ49" s="58"/>
      <c r="AR49" s="56"/>
      <c r="AS49" s="57"/>
      <c r="AT49" s="58"/>
      <c r="AU49" s="58"/>
      <c r="AV49" s="56"/>
      <c r="AW49" s="57"/>
      <c r="AX49" s="58"/>
      <c r="AY49" s="58"/>
      <c r="AZ49" s="56"/>
      <c r="BA49" s="57"/>
      <c r="BB49" s="58"/>
      <c r="BC49" s="58"/>
      <c r="BD49" s="56"/>
      <c r="BE49" s="57"/>
      <c r="BF49" s="58"/>
      <c r="BG49" s="58"/>
      <c r="BH49" s="56"/>
      <c r="BI49" s="57"/>
      <c r="BJ49" s="58"/>
      <c r="BK49" s="58"/>
      <c r="BL49" s="56"/>
    </row>
    <row r="50" spans="1:76" ht="52" x14ac:dyDescent="0.45">
      <c r="A50" s="192"/>
      <c r="B50" s="193" t="s">
        <v>878</v>
      </c>
      <c r="C50" s="188"/>
      <c r="D50" s="189"/>
      <c r="E50" s="194"/>
      <c r="F50" s="195"/>
      <c r="G50" s="190"/>
      <c r="H50" s="51"/>
      <c r="I50" s="50"/>
      <c r="J50" s="51"/>
      <c r="K50" s="50"/>
      <c r="L50" s="51"/>
      <c r="M50" s="50"/>
      <c r="N50" s="52"/>
      <c r="O50" s="52"/>
      <c r="P50" s="53"/>
      <c r="Q50" s="54"/>
      <c r="R50" s="55"/>
      <c r="S50" s="55"/>
      <c r="T50" s="56"/>
      <c r="U50" s="57"/>
      <c r="V50" s="58"/>
      <c r="W50" s="58"/>
      <c r="X50" s="56"/>
      <c r="Y50" s="57"/>
      <c r="Z50" s="58"/>
      <c r="AA50" s="58"/>
      <c r="AB50" s="56"/>
      <c r="AC50" s="57"/>
      <c r="AD50" s="59"/>
      <c r="AE50" s="59"/>
      <c r="AF50" s="56"/>
      <c r="AG50" s="57"/>
      <c r="AH50" s="60"/>
      <c r="AI50" s="58"/>
      <c r="AJ50" s="56"/>
      <c r="AK50" s="57"/>
      <c r="AL50" s="61"/>
      <c r="AM50" s="62"/>
      <c r="AN50" s="56"/>
      <c r="AO50" s="57"/>
      <c r="AP50" s="58"/>
      <c r="AQ50" s="58"/>
      <c r="AR50" s="56"/>
      <c r="AS50" s="57"/>
      <c r="AT50" s="58"/>
      <c r="AU50" s="58"/>
      <c r="AV50" s="56"/>
      <c r="AW50" s="57"/>
      <c r="AX50" s="58"/>
      <c r="AY50" s="58"/>
      <c r="AZ50" s="56"/>
      <c r="BA50" s="57"/>
      <c r="BB50" s="58"/>
      <c r="BC50" s="58"/>
      <c r="BD50" s="56"/>
      <c r="BE50" s="57"/>
      <c r="BF50" s="58"/>
      <c r="BG50" s="58"/>
      <c r="BH50" s="56"/>
      <c r="BI50" s="57"/>
      <c r="BJ50" s="58"/>
      <c r="BK50" s="58"/>
      <c r="BL50" s="56"/>
    </row>
    <row r="51" spans="1:76" ht="15" customHeight="1" x14ac:dyDescent="0.45">
      <c r="A51" s="69"/>
      <c r="B51" s="70"/>
      <c r="C51" s="65"/>
      <c r="D51" s="196"/>
      <c r="E51" s="197"/>
      <c r="F51" s="198"/>
      <c r="G51" s="97"/>
      <c r="H51" s="137"/>
      <c r="I51" s="74"/>
      <c r="J51" s="199"/>
      <c r="K51" s="76"/>
      <c r="L51" s="137"/>
      <c r="M51" s="74"/>
      <c r="N51" s="52"/>
      <c r="O51" s="52"/>
      <c r="P51" s="53"/>
      <c r="Q51" s="77" t="e">
        <f t="shared" ref="Q51:Q59" si="57">P51/(I51+M51)</f>
        <v>#DIV/0!</v>
      </c>
      <c r="R51" s="55"/>
      <c r="S51" s="55"/>
      <c r="T51" s="56"/>
      <c r="U51" s="57"/>
      <c r="V51" s="58"/>
      <c r="W51" s="58"/>
      <c r="X51" s="56"/>
      <c r="Y51" s="57"/>
      <c r="Z51" s="58"/>
      <c r="AA51" s="58"/>
      <c r="AB51" s="56"/>
      <c r="AC51" s="57"/>
      <c r="AD51" s="59"/>
      <c r="AE51" s="59"/>
      <c r="AF51" s="56"/>
      <c r="AG51" s="57"/>
      <c r="AH51" s="60"/>
      <c r="AI51" s="58"/>
      <c r="AJ51" s="56"/>
      <c r="AK51" s="57"/>
      <c r="AL51" s="61"/>
      <c r="AM51" s="62"/>
      <c r="AN51" s="56"/>
      <c r="AO51" s="57"/>
      <c r="AP51" s="58"/>
      <c r="AQ51" s="58"/>
      <c r="AR51" s="56"/>
      <c r="AS51" s="57"/>
      <c r="AT51" s="58"/>
      <c r="AU51" s="58"/>
      <c r="AV51" s="56"/>
      <c r="AW51" s="57"/>
      <c r="AX51" s="58"/>
      <c r="AY51" s="58"/>
      <c r="AZ51" s="56"/>
      <c r="BA51" s="57"/>
      <c r="BB51" s="58"/>
      <c r="BC51" s="58"/>
      <c r="BD51" s="56"/>
      <c r="BE51" s="57"/>
      <c r="BF51" s="58"/>
      <c r="BG51" s="58"/>
      <c r="BH51" s="56"/>
      <c r="BI51" s="57"/>
      <c r="BJ51" s="58"/>
      <c r="BK51" s="58"/>
      <c r="BL51" s="56"/>
      <c r="BP51" s="172"/>
    </row>
    <row r="52" spans="1:76" ht="18.5" hidden="1" x14ac:dyDescent="0.45">
      <c r="A52" s="69">
        <v>1.1000000000000001</v>
      </c>
      <c r="B52" s="70" t="s">
        <v>879</v>
      </c>
      <c r="C52" s="65" t="s">
        <v>95</v>
      </c>
      <c r="D52" s="196"/>
      <c r="E52" s="200">
        <v>420</v>
      </c>
      <c r="F52" s="200">
        <v>80</v>
      </c>
      <c r="G52" s="97"/>
      <c r="H52" s="137"/>
      <c r="I52" s="74">
        <f>(H52)*(E52+F52)</f>
        <v>0</v>
      </c>
      <c r="J52" s="199">
        <f>H52-D52</f>
        <v>0</v>
      </c>
      <c r="K52" s="76">
        <f>G52-I52</f>
        <v>0</v>
      </c>
      <c r="L52" s="137"/>
      <c r="M52" s="74">
        <f>(L52)*(E52+F52)</f>
        <v>0</v>
      </c>
      <c r="N52" s="52">
        <f>R52+V52+Z52+AD52+AH52+AL52+AP52+AT52+AX52+BB52+BF52+BJ52</f>
        <v>0</v>
      </c>
      <c r="O52" s="52">
        <f>R52+V52+AA52+AE52+AI52+AM52+AQ52+AU52+AY52+BC52+BG52+BK52</f>
        <v>0</v>
      </c>
      <c r="P52" s="53">
        <f>T52+X52+AB52+AF52+AJ52+AN52+AR52+AV52+AZ52+BD52+BH52+BL52</f>
        <v>0</v>
      </c>
      <c r="Q52" s="54"/>
      <c r="R52" s="55"/>
      <c r="S52" s="55"/>
      <c r="T52" s="56">
        <f>(R52*$E52)+(S52*$F52)</f>
        <v>0</v>
      </c>
      <c r="U52" s="57"/>
      <c r="V52" s="58"/>
      <c r="W52" s="58"/>
      <c r="X52" s="56">
        <f>(V52*$E52)+(W52*$F52)</f>
        <v>0</v>
      </c>
      <c r="Y52" s="57"/>
      <c r="Z52" s="58"/>
      <c r="AA52" s="58"/>
      <c r="AB52" s="56">
        <f>(Z52*E52)+(F52*AA52)</f>
        <v>0</v>
      </c>
      <c r="AC52" s="57"/>
      <c r="AD52" s="59">
        <v>0</v>
      </c>
      <c r="AE52" s="59"/>
      <c r="AF52" s="56">
        <f>(AD52*E52)+(AE52*F52)</f>
        <v>0</v>
      </c>
      <c r="AG52" s="57"/>
      <c r="AH52" s="60">
        <v>0</v>
      </c>
      <c r="AI52" s="58"/>
      <c r="AJ52" s="56">
        <f>(E52*AH52)+(F52*AI52)</f>
        <v>0</v>
      </c>
      <c r="AK52" s="57"/>
      <c r="AL52" s="201">
        <v>0</v>
      </c>
      <c r="AM52" s="62"/>
      <c r="AN52" s="56">
        <f>(E52*AL52)+(F52*AM52)</f>
        <v>0</v>
      </c>
      <c r="AO52" s="57"/>
      <c r="AP52" s="58">
        <v>0</v>
      </c>
      <c r="AQ52" s="58"/>
      <c r="AR52" s="56">
        <f>(E52*AP52)+(F52*AQ52)</f>
        <v>0</v>
      </c>
      <c r="AS52" s="57"/>
      <c r="AT52" s="58"/>
      <c r="AU52" s="58"/>
      <c r="AV52" s="56">
        <f>(E52*AT52)+(F52*AU52)</f>
        <v>0</v>
      </c>
      <c r="AW52" s="57"/>
      <c r="AX52" s="58">
        <v>0</v>
      </c>
      <c r="AY52" s="58"/>
      <c r="AZ52" s="56">
        <f>(E52*AX52)+(F52*AY52)</f>
        <v>0</v>
      </c>
      <c r="BA52" s="57"/>
      <c r="BB52" s="58">
        <v>0</v>
      </c>
      <c r="BC52" s="58"/>
      <c r="BD52" s="56">
        <f>(E52*BB52)+(F52*BC52)</f>
        <v>0</v>
      </c>
      <c r="BE52" s="57"/>
      <c r="BF52" s="58">
        <v>0</v>
      </c>
      <c r="BG52" s="58"/>
      <c r="BH52" s="56">
        <f>(E52*BF52)+(F52*BG52)</f>
        <v>0</v>
      </c>
      <c r="BI52" s="57"/>
      <c r="BJ52" s="58">
        <v>0</v>
      </c>
      <c r="BK52" s="58"/>
      <c r="BL52" s="56">
        <f>(E52*BJ52)+(F52*BK52)</f>
        <v>0</v>
      </c>
      <c r="BP52" s="172"/>
    </row>
    <row r="53" spans="1:76" ht="18.5" x14ac:dyDescent="0.45">
      <c r="A53" s="202" t="s">
        <v>880</v>
      </c>
      <c r="B53" s="70" t="s">
        <v>881</v>
      </c>
      <c r="C53" s="65" t="s">
        <v>95</v>
      </c>
      <c r="D53" s="196">
        <v>80</v>
      </c>
      <c r="E53" s="200"/>
      <c r="F53" s="200"/>
      <c r="G53" s="97"/>
      <c r="H53" s="196">
        <v>80</v>
      </c>
      <c r="I53" s="74">
        <f>(H53)*(E53+F53)</f>
        <v>0</v>
      </c>
      <c r="J53" s="199">
        <f>H53-D53</f>
        <v>0</v>
      </c>
      <c r="K53" s="76">
        <f>G53-I53</f>
        <v>0</v>
      </c>
      <c r="L53" s="137"/>
      <c r="M53" s="74">
        <f t="shared" ref="M53:M59" si="58">(L53)*(E53+F53)</f>
        <v>0</v>
      </c>
      <c r="N53" s="52">
        <f>R53+V53+Z53+AD53+AH53+AL53+AP53+AT53+AX53+BB53+BF53+BJ53</f>
        <v>0</v>
      </c>
      <c r="O53" s="52">
        <f>R53+V53+AA53+AE53+AI53+AM53+AQ53+AU53+AY53+BC53+BG53+BK53</f>
        <v>0</v>
      </c>
      <c r="P53" s="53">
        <f>T53+X53+AB53+AF53+AJ53+AN53+AR53+AV53+AZ53+BD53+BH53+BL53</f>
        <v>0</v>
      </c>
      <c r="Q53" s="77" t="e">
        <f t="shared" si="57"/>
        <v>#DIV/0!</v>
      </c>
      <c r="R53" s="55"/>
      <c r="S53" s="55"/>
      <c r="T53" s="56">
        <f>(R53*$E53)+(S53*$F53)</f>
        <v>0</v>
      </c>
      <c r="U53" s="57"/>
      <c r="V53" s="58"/>
      <c r="W53" s="58"/>
      <c r="X53" s="56">
        <f>(V53*$E53)+(W53*$F53)</f>
        <v>0</v>
      </c>
      <c r="Y53" s="57"/>
      <c r="Z53" s="58">
        <v>0</v>
      </c>
      <c r="AA53" s="58"/>
      <c r="AB53" s="56">
        <f>(Z53*E53)+(F53*AA53)</f>
        <v>0</v>
      </c>
      <c r="AC53" s="57"/>
      <c r="AD53" s="59">
        <v>0</v>
      </c>
      <c r="AE53" s="59"/>
      <c r="AF53" s="56">
        <f>(AD53*E53)+(AE53*F53)</f>
        <v>0</v>
      </c>
      <c r="AG53" s="57"/>
      <c r="AH53" s="60">
        <v>0</v>
      </c>
      <c r="AI53" s="58"/>
      <c r="AJ53" s="56">
        <f>(E53*AH53)+(F53*AI53)</f>
        <v>0</v>
      </c>
      <c r="AK53" s="57"/>
      <c r="AL53" s="201"/>
      <c r="AM53" s="62"/>
      <c r="AN53" s="56">
        <f>(E53*AL53)+(F53*AM53)</f>
        <v>0</v>
      </c>
      <c r="AO53" s="57"/>
      <c r="AP53" s="58">
        <v>0</v>
      </c>
      <c r="AQ53" s="58"/>
      <c r="AR53" s="56">
        <f>(E53*AP53)+(F53*AQ53)</f>
        <v>0</v>
      </c>
      <c r="AS53" s="57"/>
      <c r="AT53" s="58"/>
      <c r="AU53" s="58"/>
      <c r="AV53" s="56">
        <f>(E53*AT53)+(F53*AU53)</f>
        <v>0</v>
      </c>
      <c r="AW53" s="57"/>
      <c r="AX53" s="58">
        <v>0</v>
      </c>
      <c r="AY53" s="58"/>
      <c r="AZ53" s="56">
        <f>(E53*AX53)+(F53*AY53)</f>
        <v>0</v>
      </c>
      <c r="BA53" s="57"/>
      <c r="BB53" s="58">
        <v>0</v>
      </c>
      <c r="BC53" s="58"/>
      <c r="BD53" s="56">
        <f>(E53*BB53)+(F53*BC53)</f>
        <v>0</v>
      </c>
      <c r="BE53" s="57"/>
      <c r="BF53" s="58">
        <v>0</v>
      </c>
      <c r="BG53" s="58"/>
      <c r="BH53" s="56">
        <f>(E53*BF53)+(F53*BG53)</f>
        <v>0</v>
      </c>
      <c r="BI53" s="57"/>
      <c r="BJ53" s="58">
        <v>0</v>
      </c>
      <c r="BK53" s="58"/>
      <c r="BL53" s="56">
        <f>(E53*BJ53)+(F53*BK53)</f>
        <v>0</v>
      </c>
      <c r="BP53" s="172"/>
    </row>
    <row r="54" spans="1:76" ht="18.5" hidden="1" x14ac:dyDescent="0.45">
      <c r="A54" s="202" t="s">
        <v>882</v>
      </c>
      <c r="B54" s="70" t="s">
        <v>883</v>
      </c>
      <c r="C54" s="65" t="s">
        <v>95</v>
      </c>
      <c r="D54" s="196">
        <v>0</v>
      </c>
      <c r="E54" s="200"/>
      <c r="F54" s="200"/>
      <c r="G54" s="97"/>
      <c r="H54" s="196">
        <v>0</v>
      </c>
      <c r="I54" s="74">
        <f>(H54)*(E54+F54)</f>
        <v>0</v>
      </c>
      <c r="J54" s="199">
        <f>H54-D54</f>
        <v>0</v>
      </c>
      <c r="K54" s="76">
        <f>G54-I54</f>
        <v>0</v>
      </c>
      <c r="L54" s="137"/>
      <c r="M54" s="74">
        <f t="shared" si="58"/>
        <v>0</v>
      </c>
      <c r="N54" s="52">
        <f>R54+V54+Z54+AD54+AH54+AL54+AP54+AT54+AX54+BB54+BF54+BJ54</f>
        <v>0</v>
      </c>
      <c r="O54" s="52">
        <f>R54+V54+AA54+AE54+AI54+AM54+AQ54+AU54+AY54+BC54+BG54+BK54</f>
        <v>0</v>
      </c>
      <c r="P54" s="53">
        <f>T54+X54+AB54+AF54+AJ54+AN54+AR54+AV54+AZ54+BD54+BH54+BL54</f>
        <v>0</v>
      </c>
      <c r="Q54" s="77" t="e">
        <f t="shared" si="57"/>
        <v>#DIV/0!</v>
      </c>
      <c r="R54" s="55"/>
      <c r="S54" s="55"/>
      <c r="T54" s="56">
        <f>(R54*$E54)+(S54*$F54)</f>
        <v>0</v>
      </c>
      <c r="U54" s="57"/>
      <c r="V54" s="58"/>
      <c r="W54" s="58"/>
      <c r="X54" s="56">
        <f>(V54*$E54)+(W54*$F54)</f>
        <v>0</v>
      </c>
      <c r="Y54" s="57"/>
      <c r="Z54" s="58">
        <v>0</v>
      </c>
      <c r="AA54" s="58"/>
      <c r="AB54" s="56">
        <f>(Z54*E54)+(F54*AA54)</f>
        <v>0</v>
      </c>
      <c r="AC54" s="57"/>
      <c r="AD54" s="59">
        <v>0</v>
      </c>
      <c r="AE54" s="59"/>
      <c r="AF54" s="56">
        <f>(AD54*E54)+(AE54*F54)</f>
        <v>0</v>
      </c>
      <c r="AG54" s="57"/>
      <c r="AH54" s="60">
        <v>0</v>
      </c>
      <c r="AI54" s="58"/>
      <c r="AJ54" s="56">
        <f>(E54*AH54)+(F54*AI54)</f>
        <v>0</v>
      </c>
      <c r="AK54" s="57"/>
      <c r="AL54" s="201"/>
      <c r="AM54" s="62"/>
      <c r="AN54" s="56">
        <f>(E54*AL54)+(F54*AM54)</f>
        <v>0</v>
      </c>
      <c r="AO54" s="57"/>
      <c r="AP54" s="58">
        <v>0</v>
      </c>
      <c r="AQ54" s="58"/>
      <c r="AR54" s="56">
        <f>(E54*AP54)+(F54*AQ54)</f>
        <v>0</v>
      </c>
      <c r="AS54" s="57"/>
      <c r="AT54" s="58"/>
      <c r="AU54" s="58"/>
      <c r="AV54" s="56">
        <f>(E54*AT54)+(F54*AU54)</f>
        <v>0</v>
      </c>
      <c r="AW54" s="57"/>
      <c r="AX54" s="58">
        <v>0</v>
      </c>
      <c r="AY54" s="58"/>
      <c r="AZ54" s="56">
        <f>(E54*AX54)+(F54*AY54)</f>
        <v>0</v>
      </c>
      <c r="BA54" s="57"/>
      <c r="BB54" s="58">
        <v>0</v>
      </c>
      <c r="BC54" s="58"/>
      <c r="BD54" s="56">
        <f>(E54*BB54)+(F54*BC54)</f>
        <v>0</v>
      </c>
      <c r="BE54" s="57"/>
      <c r="BF54" s="58">
        <v>0</v>
      </c>
      <c r="BG54" s="58"/>
      <c r="BH54" s="56">
        <f>(E54*BF54)+(F54*BG54)</f>
        <v>0</v>
      </c>
      <c r="BI54" s="57"/>
      <c r="BJ54" s="58">
        <v>0</v>
      </c>
      <c r="BK54" s="58"/>
      <c r="BL54" s="56">
        <f>(E54*BJ54)+(F54*BK54)</f>
        <v>0</v>
      </c>
      <c r="BP54" s="172"/>
    </row>
    <row r="55" spans="1:76" ht="18.5" hidden="1" x14ac:dyDescent="0.45">
      <c r="A55" s="202" t="s">
        <v>884</v>
      </c>
      <c r="B55" s="70" t="s">
        <v>885</v>
      </c>
      <c r="C55" s="65" t="s">
        <v>95</v>
      </c>
      <c r="D55" s="196"/>
      <c r="E55" s="200"/>
      <c r="F55" s="200"/>
      <c r="G55" s="97"/>
      <c r="H55" s="196"/>
      <c r="I55" s="74">
        <f>(H55)*(E55+F55)</f>
        <v>0</v>
      </c>
      <c r="J55" s="199">
        <f>H55-D55</f>
        <v>0</v>
      </c>
      <c r="K55" s="76">
        <f>G55-I55</f>
        <v>0</v>
      </c>
      <c r="L55" s="137"/>
      <c r="M55" s="74">
        <f t="shared" si="58"/>
        <v>0</v>
      </c>
      <c r="N55" s="52">
        <f>R55+V55+Z55+AD55+AH55+AL55+AP55+AT55+AX55+BB55+BF55+BJ55</f>
        <v>0</v>
      </c>
      <c r="O55" s="52">
        <f>R55+V55+AA55+AE55+AI55+AM55+AQ55+AU55+AY55+BC55+BG55+BK55</f>
        <v>0</v>
      </c>
      <c r="P55" s="53">
        <f>T55+X55+AB55+AF55+AJ55+AN55+AR55+AV55+AZ55+BD55+BH55+BL55</f>
        <v>0</v>
      </c>
      <c r="Q55" s="77" t="e">
        <f t="shared" si="57"/>
        <v>#DIV/0!</v>
      </c>
      <c r="R55" s="55"/>
      <c r="S55" s="55"/>
      <c r="T55" s="56">
        <f>(R55*$E55)+(S55*$F55)</f>
        <v>0</v>
      </c>
      <c r="U55" s="57"/>
      <c r="V55" s="58"/>
      <c r="W55" s="58"/>
      <c r="X55" s="56">
        <f>(V55*$E55)+(W55*$F55)</f>
        <v>0</v>
      </c>
      <c r="Y55" s="57"/>
      <c r="Z55" s="58">
        <v>0</v>
      </c>
      <c r="AA55" s="58"/>
      <c r="AB55" s="56">
        <f>(Z55*E55)+(F55*AA55)</f>
        <v>0</v>
      </c>
      <c r="AC55" s="57"/>
      <c r="AD55" s="59">
        <v>0</v>
      </c>
      <c r="AE55" s="59"/>
      <c r="AF55" s="56">
        <f>(AD55*E55)+(AE55*F55)</f>
        <v>0</v>
      </c>
      <c r="AG55" s="57"/>
      <c r="AH55" s="60">
        <v>0</v>
      </c>
      <c r="AI55" s="58"/>
      <c r="AJ55" s="56">
        <f>(E55*AH55)+(F55*AI55)</f>
        <v>0</v>
      </c>
      <c r="AK55" s="57"/>
      <c r="AL55" s="201"/>
      <c r="AM55" s="62"/>
      <c r="AN55" s="56">
        <f>(E55*AL55)+(F55*AM55)</f>
        <v>0</v>
      </c>
      <c r="AO55" s="57"/>
      <c r="AP55" s="58">
        <v>0</v>
      </c>
      <c r="AQ55" s="58"/>
      <c r="AR55" s="56">
        <f>(E55*AP55)+(F55*AQ55)</f>
        <v>0</v>
      </c>
      <c r="AS55" s="57"/>
      <c r="AT55" s="58"/>
      <c r="AU55" s="58"/>
      <c r="AV55" s="56">
        <f>(E55*AT55)+(F55*AU55)</f>
        <v>0</v>
      </c>
      <c r="AW55" s="57"/>
      <c r="AX55" s="58">
        <v>0</v>
      </c>
      <c r="AY55" s="58"/>
      <c r="AZ55" s="56">
        <f>(E55*AX55)+(F55*AY55)</f>
        <v>0</v>
      </c>
      <c r="BA55" s="57"/>
      <c r="BB55" s="58">
        <v>0</v>
      </c>
      <c r="BC55" s="58"/>
      <c r="BD55" s="56">
        <f>(E55*BB55)+(F55*BC55)</f>
        <v>0</v>
      </c>
      <c r="BE55" s="57"/>
      <c r="BF55" s="58">
        <v>0</v>
      </c>
      <c r="BG55" s="58"/>
      <c r="BH55" s="56">
        <f>(E55*BF55)+(F55*BG55)</f>
        <v>0</v>
      </c>
      <c r="BI55" s="57"/>
      <c r="BJ55" s="58">
        <v>0</v>
      </c>
      <c r="BK55" s="58"/>
      <c r="BL55" s="56">
        <f>(E55*BJ55)+(F55*BK55)</f>
        <v>0</v>
      </c>
      <c r="BP55" s="172"/>
    </row>
    <row r="56" spans="1:76" ht="26" hidden="1" x14ac:dyDescent="0.45">
      <c r="A56" s="69"/>
      <c r="B56" s="193" t="s">
        <v>886</v>
      </c>
      <c r="C56" s="65"/>
      <c r="D56" s="71"/>
      <c r="E56" s="203"/>
      <c r="F56" s="200"/>
      <c r="G56" s="97"/>
      <c r="H56" s="137"/>
      <c r="I56" s="74"/>
      <c r="J56" s="199"/>
      <c r="K56" s="76"/>
      <c r="L56" s="137"/>
      <c r="M56" s="74"/>
      <c r="N56" s="52"/>
      <c r="O56" s="52"/>
      <c r="P56" s="53"/>
      <c r="Q56" s="77"/>
      <c r="R56" s="55"/>
      <c r="S56" s="55"/>
      <c r="T56" s="56"/>
      <c r="U56" s="57"/>
      <c r="V56" s="58"/>
      <c r="W56" s="58"/>
      <c r="X56" s="56"/>
      <c r="Y56" s="57"/>
      <c r="Z56" s="58"/>
      <c r="AA56" s="58"/>
      <c r="AB56" s="56"/>
      <c r="AC56" s="57"/>
      <c r="AD56" s="59"/>
      <c r="AE56" s="59"/>
      <c r="AF56" s="56"/>
      <c r="AG56" s="57"/>
      <c r="AH56" s="60"/>
      <c r="AI56" s="58"/>
      <c r="AJ56" s="56"/>
      <c r="AK56" s="57"/>
      <c r="AL56" s="201"/>
      <c r="AM56" s="62"/>
      <c r="AN56" s="56"/>
      <c r="AO56" s="57"/>
      <c r="AP56" s="58"/>
      <c r="AQ56" s="58"/>
      <c r="AR56" s="56"/>
      <c r="AS56" s="57"/>
      <c r="AT56" s="58"/>
      <c r="AU56" s="58"/>
      <c r="AV56" s="56"/>
      <c r="AW56" s="57"/>
      <c r="AX56" s="58"/>
      <c r="AY56" s="58"/>
      <c r="AZ56" s="56"/>
      <c r="BA56" s="57"/>
      <c r="BB56" s="58"/>
      <c r="BC56" s="58"/>
      <c r="BD56" s="56"/>
      <c r="BE56" s="57"/>
      <c r="BF56" s="58"/>
      <c r="BG56" s="58"/>
      <c r="BH56" s="56"/>
      <c r="BI56" s="57"/>
      <c r="BJ56" s="58"/>
      <c r="BK56" s="58"/>
      <c r="BL56" s="56"/>
      <c r="BP56" s="172"/>
    </row>
    <row r="57" spans="1:76" ht="18.5" hidden="1" x14ac:dyDescent="0.45">
      <c r="A57" s="202" t="s">
        <v>887</v>
      </c>
      <c r="B57" s="70" t="s">
        <v>888</v>
      </c>
      <c r="C57" s="65" t="s">
        <v>889</v>
      </c>
      <c r="D57" s="71"/>
      <c r="E57" s="203"/>
      <c r="F57" s="203"/>
      <c r="G57" s="97"/>
      <c r="H57" s="137"/>
      <c r="I57" s="74">
        <f>(H57)*(E57+F57)</f>
        <v>0</v>
      </c>
      <c r="J57" s="199">
        <f>H57-D57</f>
        <v>0</v>
      </c>
      <c r="K57" s="76">
        <f>G57-I57</f>
        <v>0</v>
      </c>
      <c r="L57" s="137"/>
      <c r="M57" s="74">
        <f>(L57)*(E57+F57)</f>
        <v>0</v>
      </c>
      <c r="N57" s="52">
        <f>R57+V57+Z57+AD57+AH57+AL57+AP57+AT57+AX57+BB57+BF57+BJ57</f>
        <v>0</v>
      </c>
      <c r="O57" s="52">
        <f>R57+V57+AA57+AE57+AI57+AM57+AQ57+AU57+AY57+BC57+BG57+BK57</f>
        <v>0</v>
      </c>
      <c r="P57" s="53">
        <f>T57+X57+AB57+AF57+AJ57+AN57+AR57+AV57+AZ57+BD57+BH57+BL57</f>
        <v>0</v>
      </c>
      <c r="Q57" s="54"/>
      <c r="R57" s="55"/>
      <c r="S57" s="55"/>
      <c r="T57" s="56">
        <f>(R57*$E57)+(S57*$F57)</f>
        <v>0</v>
      </c>
      <c r="U57" s="57"/>
      <c r="V57" s="58"/>
      <c r="W57" s="58"/>
      <c r="X57" s="56">
        <f>(V57*$E57)+(W57*$F57)</f>
        <v>0</v>
      </c>
      <c r="Y57" s="57"/>
      <c r="Z57" s="58">
        <v>0</v>
      </c>
      <c r="AA57" s="58"/>
      <c r="AB57" s="56">
        <f>(Z57*E57)+(F57*AA57)</f>
        <v>0</v>
      </c>
      <c r="AC57" s="57"/>
      <c r="AD57" s="59">
        <v>0</v>
      </c>
      <c r="AE57" s="59"/>
      <c r="AF57" s="56">
        <f>(AD57*E57)+(AE57*F57)</f>
        <v>0</v>
      </c>
      <c r="AG57" s="57"/>
      <c r="AH57" s="60">
        <v>0</v>
      </c>
      <c r="AI57" s="58"/>
      <c r="AJ57" s="56">
        <f>(E57*AH57)+(F57*AI57)</f>
        <v>0</v>
      </c>
      <c r="AK57" s="57"/>
      <c r="AL57" s="201">
        <v>0</v>
      </c>
      <c r="AM57" s="62"/>
      <c r="AN57" s="56">
        <f>(E57*AL57)+(F57*AM57)</f>
        <v>0</v>
      </c>
      <c r="AO57" s="57"/>
      <c r="AP57" s="58"/>
      <c r="AQ57" s="58"/>
      <c r="AR57" s="56">
        <f>(E57*AP57)+(F57*AQ57)</f>
        <v>0</v>
      </c>
      <c r="AS57" s="57"/>
      <c r="AT57" s="58"/>
      <c r="AU57" s="58"/>
      <c r="AV57" s="56">
        <f>(E57*AT57)+(F57*AU57)</f>
        <v>0</v>
      </c>
      <c r="AW57" s="57"/>
      <c r="AX57" s="58">
        <v>0</v>
      </c>
      <c r="AY57" s="58"/>
      <c r="AZ57" s="56">
        <f>(E57*AX57)+(F57*AY57)</f>
        <v>0</v>
      </c>
      <c r="BA57" s="57"/>
      <c r="BB57" s="58"/>
      <c r="BC57" s="58"/>
      <c r="BD57" s="56">
        <f>(E57*BB57)+(F57*BC57)</f>
        <v>0</v>
      </c>
      <c r="BE57" s="57"/>
      <c r="BF57" s="58">
        <v>0</v>
      </c>
      <c r="BG57" s="58"/>
      <c r="BH57" s="56">
        <f>(E57*BF57)+(F57*BG57)</f>
        <v>0</v>
      </c>
      <c r="BI57" s="57"/>
      <c r="BJ57" s="58">
        <v>0</v>
      </c>
      <c r="BK57" s="58"/>
      <c r="BL57" s="56">
        <f>(E57*BJ57)+(F57*BK57)</f>
        <v>0</v>
      </c>
      <c r="BP57" s="172"/>
    </row>
    <row r="58" spans="1:76" ht="18.5" x14ac:dyDescent="0.45">
      <c r="A58" s="202" t="s">
        <v>890</v>
      </c>
      <c r="B58" s="70" t="s">
        <v>891</v>
      </c>
      <c r="C58" s="65" t="s">
        <v>889</v>
      </c>
      <c r="D58" s="71">
        <v>4</v>
      </c>
      <c r="E58" s="203"/>
      <c r="F58" s="203"/>
      <c r="G58" s="97"/>
      <c r="H58" s="137">
        <v>4</v>
      </c>
      <c r="I58" s="74">
        <f>(H58)*(E58+F58)</f>
        <v>0</v>
      </c>
      <c r="J58" s="199">
        <f>H58-D58</f>
        <v>0</v>
      </c>
      <c r="K58" s="76">
        <f>G58-I58</f>
        <v>0</v>
      </c>
      <c r="L58" s="137"/>
      <c r="M58" s="74">
        <f t="shared" si="58"/>
        <v>0</v>
      </c>
      <c r="N58" s="52">
        <f>R58+V58+Z58+AD58+AH58+AL58+AP58+AT58+AX58+BB58+BF58+BJ58</f>
        <v>0</v>
      </c>
      <c r="O58" s="52">
        <f>R58+V58+AA58+AE58+AI58+AM58+AQ58+AU58+AY58+BC58+BG58+BK58</f>
        <v>0</v>
      </c>
      <c r="P58" s="53">
        <f>T58+X58+AB58+AF58+AJ58+AN58+AR58+AV58+AZ58+BD58+BH58+BL58</f>
        <v>0</v>
      </c>
      <c r="Q58" s="77" t="e">
        <f t="shared" si="57"/>
        <v>#DIV/0!</v>
      </c>
      <c r="R58" s="55"/>
      <c r="S58" s="55"/>
      <c r="T58" s="56">
        <f>(R58*$E58)+(S58*$F58)</f>
        <v>0</v>
      </c>
      <c r="U58" s="57"/>
      <c r="V58" s="58"/>
      <c r="W58" s="58"/>
      <c r="X58" s="56">
        <f>(V58*$E58)+(W58*$F58)</f>
        <v>0</v>
      </c>
      <c r="Y58" s="57"/>
      <c r="Z58" s="58">
        <v>0</v>
      </c>
      <c r="AA58" s="58"/>
      <c r="AB58" s="56">
        <f>(Z58*E58)+(F58*AA58)</f>
        <v>0</v>
      </c>
      <c r="AC58" s="57"/>
      <c r="AD58" s="59">
        <v>0</v>
      </c>
      <c r="AE58" s="59"/>
      <c r="AF58" s="56">
        <f>(AD58*E58)+(AE58*F58)</f>
        <v>0</v>
      </c>
      <c r="AG58" s="57"/>
      <c r="AH58" s="60">
        <v>0</v>
      </c>
      <c r="AI58" s="58"/>
      <c r="AJ58" s="56">
        <f>(E58*AH58)+(F58*AI58)</f>
        <v>0</v>
      </c>
      <c r="AK58" s="57"/>
      <c r="AL58" s="201"/>
      <c r="AM58" s="62"/>
      <c r="AN58" s="56">
        <f>(E58*AL58)+(F58*AM58)</f>
        <v>0</v>
      </c>
      <c r="AO58" s="57"/>
      <c r="AP58" s="58"/>
      <c r="AQ58" s="58"/>
      <c r="AR58" s="56">
        <f>(E58*AP58)+(F58*AQ58)</f>
        <v>0</v>
      </c>
      <c r="AS58" s="57"/>
      <c r="AT58" s="58"/>
      <c r="AU58" s="58"/>
      <c r="AV58" s="56">
        <f>(E58*AT58)+(F58*AU58)</f>
        <v>0</v>
      </c>
      <c r="AW58" s="57"/>
      <c r="AX58" s="58"/>
      <c r="AY58" s="58"/>
      <c r="AZ58" s="56">
        <f>(E58*AX58)+(F58*AY58)</f>
        <v>0</v>
      </c>
      <c r="BA58" s="57"/>
      <c r="BB58" s="58"/>
      <c r="BC58" s="58"/>
      <c r="BD58" s="56">
        <f>(E58*BB58)+(F58*BC58)</f>
        <v>0</v>
      </c>
      <c r="BE58" s="57"/>
      <c r="BF58" s="58">
        <v>0</v>
      </c>
      <c r="BG58" s="58"/>
      <c r="BH58" s="56">
        <f>(E58*BF58)+(F58*BG58)</f>
        <v>0</v>
      </c>
      <c r="BI58" s="57"/>
      <c r="BJ58" s="58">
        <v>0</v>
      </c>
      <c r="BK58" s="58"/>
      <c r="BL58" s="56">
        <f>(E58*BJ58)+(F58*BK58)</f>
        <v>0</v>
      </c>
      <c r="BP58" s="172"/>
    </row>
    <row r="59" spans="1:76" ht="18.5" hidden="1" x14ac:dyDescent="0.45">
      <c r="A59" s="202" t="s">
        <v>892</v>
      </c>
      <c r="B59" s="70" t="s">
        <v>893</v>
      </c>
      <c r="C59" s="65" t="s">
        <v>889</v>
      </c>
      <c r="D59" s="71">
        <v>0</v>
      </c>
      <c r="E59" s="203"/>
      <c r="F59" s="203"/>
      <c r="G59" s="97"/>
      <c r="H59" s="137">
        <v>0</v>
      </c>
      <c r="I59" s="74">
        <f>(H59)*(E59+F59)</f>
        <v>0</v>
      </c>
      <c r="J59" s="199">
        <f>H59-D59</f>
        <v>0</v>
      </c>
      <c r="K59" s="76">
        <f>G59-I59</f>
        <v>0</v>
      </c>
      <c r="L59" s="137"/>
      <c r="M59" s="74">
        <f t="shared" si="58"/>
        <v>0</v>
      </c>
      <c r="N59" s="52">
        <f>R59+V59+Z59+AD59+AH59+AL59+AP59+AT59+AX59+BB59+BF59+BJ59</f>
        <v>0</v>
      </c>
      <c r="O59" s="52">
        <f>R59+V59+AA59+AE59+AI59+AM59+AQ59+AU59+AY59+BC59+BG59+BK59</f>
        <v>0</v>
      </c>
      <c r="P59" s="53">
        <f>T59+X59+AB59+AF59+AJ59+AN59+AR59+AV59+AZ59+BD59+BH59+BL59</f>
        <v>0</v>
      </c>
      <c r="Q59" s="77" t="e">
        <f t="shared" si="57"/>
        <v>#DIV/0!</v>
      </c>
      <c r="R59" s="55"/>
      <c r="S59" s="55"/>
      <c r="T59" s="56">
        <f>(R59*$E59)+(S59*$F59)</f>
        <v>0</v>
      </c>
      <c r="U59" s="57"/>
      <c r="V59" s="58"/>
      <c r="W59" s="58"/>
      <c r="X59" s="56">
        <f>(V59*$E59)+(W59*$F59)</f>
        <v>0</v>
      </c>
      <c r="Y59" s="57"/>
      <c r="Z59" s="58">
        <v>0</v>
      </c>
      <c r="AA59" s="58"/>
      <c r="AB59" s="56">
        <f>(Z59*E59)+(F59*AA59)</f>
        <v>0</v>
      </c>
      <c r="AC59" s="57"/>
      <c r="AD59" s="59">
        <v>0</v>
      </c>
      <c r="AE59" s="59"/>
      <c r="AF59" s="56">
        <f>(AD59*E59)+(AE59*F59)</f>
        <v>0</v>
      </c>
      <c r="AG59" s="57"/>
      <c r="AH59" s="60">
        <v>0</v>
      </c>
      <c r="AI59" s="58"/>
      <c r="AJ59" s="56">
        <f>(E59*AH59)+(F59*AI59)</f>
        <v>0</v>
      </c>
      <c r="AK59" s="57"/>
      <c r="AL59" s="201"/>
      <c r="AM59" s="62"/>
      <c r="AN59" s="56">
        <f>(E59*AL59)+(F59*AM59)</f>
        <v>0</v>
      </c>
      <c r="AO59" s="57"/>
      <c r="AP59" s="58"/>
      <c r="AQ59" s="58"/>
      <c r="AR59" s="56">
        <f>(E59*AP59)+(F59*AQ59)</f>
        <v>0</v>
      </c>
      <c r="AS59" s="57"/>
      <c r="AT59" s="58"/>
      <c r="AU59" s="58"/>
      <c r="AV59" s="56">
        <f>(E59*AT59)+(F59*AU59)</f>
        <v>0</v>
      </c>
      <c r="AW59" s="57"/>
      <c r="AX59" s="58"/>
      <c r="AY59" s="58"/>
      <c r="AZ59" s="56">
        <f>(E59*AX59)+(F59*AY59)</f>
        <v>0</v>
      </c>
      <c r="BA59" s="57"/>
      <c r="BB59" s="58"/>
      <c r="BC59" s="58"/>
      <c r="BD59" s="56">
        <f>(E59*BB59)+(F59*BC59)</f>
        <v>0</v>
      </c>
      <c r="BE59" s="57"/>
      <c r="BF59" s="58">
        <v>0</v>
      </c>
      <c r="BG59" s="58"/>
      <c r="BH59" s="56">
        <f>(E59*BF59)+(F59*BG59)</f>
        <v>0</v>
      </c>
      <c r="BI59" s="57"/>
      <c r="BJ59" s="58">
        <v>0</v>
      </c>
      <c r="BK59" s="58"/>
      <c r="BL59" s="56">
        <f>(E59*BJ59)+(F59*BK59)</f>
        <v>0</v>
      </c>
      <c r="BP59" s="172"/>
    </row>
    <row r="60" spans="1:76" s="131" customFormat="1" ht="14.5" customHeight="1" x14ac:dyDescent="0.45">
      <c r="A60" s="78"/>
      <c r="B60" s="79"/>
      <c r="C60" s="80"/>
      <c r="D60" s="81"/>
      <c r="E60" s="204"/>
      <c r="F60" s="205"/>
      <c r="G60" s="83"/>
      <c r="H60" s="157"/>
      <c r="I60" s="156"/>
      <c r="J60" s="157"/>
      <c r="K60" s="156"/>
      <c r="L60" s="157"/>
      <c r="M60" s="156"/>
      <c r="N60" s="119"/>
      <c r="O60" s="119"/>
      <c r="P60" s="120"/>
      <c r="Q60" s="89"/>
      <c r="R60" s="121"/>
      <c r="S60" s="121"/>
      <c r="T60" s="122"/>
      <c r="U60" s="122"/>
      <c r="V60" s="125"/>
      <c r="W60" s="125"/>
      <c r="X60" s="122"/>
      <c r="Y60" s="122"/>
      <c r="Z60" s="125"/>
      <c r="AA60" s="125"/>
      <c r="AB60" s="122"/>
      <c r="AC60" s="122"/>
      <c r="AD60" s="126"/>
      <c r="AE60" s="126"/>
      <c r="AF60" s="122"/>
      <c r="AG60" s="122"/>
      <c r="AH60" s="159"/>
      <c r="AI60" s="125"/>
      <c r="AJ60" s="122"/>
      <c r="AK60" s="122"/>
      <c r="AL60" s="206"/>
      <c r="AM60" s="128"/>
      <c r="AN60" s="122"/>
      <c r="AO60" s="122"/>
      <c r="AP60" s="125"/>
      <c r="AQ60" s="125"/>
      <c r="AR60" s="122"/>
      <c r="AS60" s="122"/>
      <c r="AT60" s="125"/>
      <c r="AU60" s="125"/>
      <c r="AV60" s="122"/>
      <c r="AW60" s="122"/>
      <c r="AX60" s="125"/>
      <c r="AY60" s="125"/>
      <c r="AZ60" s="122"/>
      <c r="BA60" s="122"/>
      <c r="BB60" s="125"/>
      <c r="BC60" s="125"/>
      <c r="BD60" s="122"/>
      <c r="BE60" s="122"/>
      <c r="BF60" s="125"/>
      <c r="BG60" s="125"/>
      <c r="BH60" s="122"/>
      <c r="BI60" s="122"/>
      <c r="BJ60" s="125"/>
      <c r="BK60" s="125"/>
      <c r="BL60" s="122"/>
      <c r="BM60" s="130"/>
      <c r="BN60" s="130"/>
      <c r="BO60" s="130"/>
      <c r="BP60" s="172"/>
      <c r="BQ60" s="130"/>
      <c r="BR60" s="130"/>
      <c r="BS60" s="130"/>
      <c r="BT60" s="130"/>
      <c r="BU60" s="130"/>
      <c r="BV60" s="130"/>
      <c r="BW60" s="130"/>
      <c r="BX60" s="130"/>
    </row>
    <row r="61" spans="1:76" ht="16" customHeight="1" x14ac:dyDescent="0.45">
      <c r="A61" s="63">
        <v>3</v>
      </c>
      <c r="B61" s="64" t="s">
        <v>894</v>
      </c>
      <c r="C61" s="65"/>
      <c r="D61" s="71"/>
      <c r="E61" s="203"/>
      <c r="F61" s="207"/>
      <c r="G61" s="97"/>
      <c r="H61" s="71"/>
      <c r="I61" s="191"/>
      <c r="J61" s="49"/>
      <c r="K61" s="191"/>
      <c r="L61" s="208"/>
      <c r="M61" s="191"/>
      <c r="N61" s="52"/>
      <c r="O61" s="52"/>
      <c r="P61" s="53"/>
      <c r="Q61" s="54"/>
      <c r="R61" s="55"/>
      <c r="S61" s="55"/>
      <c r="T61" s="56"/>
      <c r="U61" s="57"/>
      <c r="V61" s="58"/>
      <c r="W61" s="58"/>
      <c r="X61" s="56"/>
      <c r="Y61" s="57"/>
      <c r="Z61" s="58"/>
      <c r="AA61" s="58"/>
      <c r="AB61" s="56"/>
      <c r="AC61" s="57"/>
      <c r="AD61" s="59"/>
      <c r="AE61" s="59"/>
      <c r="AF61" s="56"/>
      <c r="AG61" s="57"/>
      <c r="AH61" s="60"/>
      <c r="AI61" s="58"/>
      <c r="AJ61" s="56"/>
      <c r="AK61" s="57"/>
      <c r="AL61" s="201"/>
      <c r="AM61" s="62"/>
      <c r="AN61" s="56"/>
      <c r="AO61" s="57"/>
      <c r="AP61" s="58"/>
      <c r="AQ61" s="58"/>
      <c r="AR61" s="56"/>
      <c r="AS61" s="57"/>
      <c r="AT61" s="58"/>
      <c r="AU61" s="58"/>
      <c r="AV61" s="56"/>
      <c r="AW61" s="57"/>
      <c r="AX61" s="58"/>
      <c r="AY61" s="58"/>
      <c r="AZ61" s="56"/>
      <c r="BA61" s="57"/>
      <c r="BB61" s="58"/>
      <c r="BC61" s="58"/>
      <c r="BD61" s="56"/>
      <c r="BE61" s="57"/>
      <c r="BF61" s="58"/>
      <c r="BG61" s="58"/>
      <c r="BH61" s="56"/>
      <c r="BI61" s="57"/>
      <c r="BJ61" s="58"/>
      <c r="BK61" s="58"/>
      <c r="BL61" s="56"/>
      <c r="BP61" s="172"/>
    </row>
    <row r="62" spans="1:76" ht="27.5" x14ac:dyDescent="0.45">
      <c r="A62" s="69"/>
      <c r="B62" s="209" t="s">
        <v>895</v>
      </c>
      <c r="C62" s="65"/>
      <c r="D62" s="71"/>
      <c r="E62" s="203"/>
      <c r="F62" s="207"/>
      <c r="G62" s="97"/>
      <c r="H62" s="71"/>
      <c r="I62" s="191"/>
      <c r="J62" s="49"/>
      <c r="K62" s="191"/>
      <c r="L62" s="208"/>
      <c r="M62" s="191"/>
      <c r="N62" s="52"/>
      <c r="O62" s="52"/>
      <c r="P62" s="53"/>
      <c r="Q62" s="54"/>
      <c r="R62" s="55"/>
      <c r="S62" s="55"/>
      <c r="T62" s="56"/>
      <c r="U62" s="57"/>
      <c r="V62" s="58"/>
      <c r="W62" s="58"/>
      <c r="X62" s="56"/>
      <c r="Y62" s="57"/>
      <c r="Z62" s="58"/>
      <c r="AA62" s="58"/>
      <c r="AB62" s="56"/>
      <c r="AC62" s="57"/>
      <c r="AD62" s="59"/>
      <c r="AE62" s="59"/>
      <c r="AF62" s="56"/>
      <c r="AG62" s="57"/>
      <c r="AH62" s="60"/>
      <c r="AI62" s="58"/>
      <c r="AJ62" s="56"/>
      <c r="AK62" s="57"/>
      <c r="AL62" s="201"/>
      <c r="AM62" s="62"/>
      <c r="AN62" s="56"/>
      <c r="AO62" s="57"/>
      <c r="AP62" s="58"/>
      <c r="AQ62" s="58"/>
      <c r="AR62" s="56"/>
      <c r="AS62" s="57"/>
      <c r="AT62" s="58"/>
      <c r="AU62" s="58"/>
      <c r="AV62" s="56"/>
      <c r="AW62" s="57"/>
      <c r="AX62" s="58"/>
      <c r="AY62" s="58"/>
      <c r="AZ62" s="56"/>
      <c r="BA62" s="57"/>
      <c r="BB62" s="58"/>
      <c r="BC62" s="58"/>
      <c r="BD62" s="56"/>
      <c r="BE62" s="57"/>
      <c r="BF62" s="58"/>
      <c r="BG62" s="58"/>
      <c r="BH62" s="56"/>
      <c r="BI62" s="57"/>
      <c r="BJ62" s="58"/>
      <c r="BK62" s="58"/>
      <c r="BL62" s="56"/>
      <c r="BP62" s="172"/>
    </row>
    <row r="63" spans="1:76" s="149" customFormat="1" ht="18.5" x14ac:dyDescent="0.45">
      <c r="A63" s="210" t="s">
        <v>896</v>
      </c>
      <c r="B63" s="114" t="s">
        <v>897</v>
      </c>
      <c r="C63" s="211" t="s">
        <v>889</v>
      </c>
      <c r="D63" s="212">
        <v>2</v>
      </c>
      <c r="E63" s="213"/>
      <c r="F63" s="213"/>
      <c r="G63" s="214"/>
      <c r="H63" s="212">
        <v>2</v>
      </c>
      <c r="I63" s="74">
        <f>(H63)*(E63+F63)</f>
        <v>0</v>
      </c>
      <c r="J63" s="199">
        <f>H63-D63</f>
        <v>0</v>
      </c>
      <c r="K63" s="76">
        <f>G63-I63</f>
        <v>0</v>
      </c>
      <c r="L63" s="215"/>
      <c r="M63" s="74">
        <f>(L63)*(E63+F63)</f>
        <v>0</v>
      </c>
      <c r="N63" s="52">
        <f>R63+V63+Z63+AD63+AH63+AL63+AP63+AT63+AX63+BB63+BF63+BJ63</f>
        <v>0</v>
      </c>
      <c r="O63" s="52">
        <f>R63+V63+AA63+AE63+AI63+AM63+AQ63+AU63+AY63+BC63+BG63+BK63</f>
        <v>0</v>
      </c>
      <c r="P63" s="139">
        <f>T63+X63+AB63+AF63+AJ63+AN63+AR63+AV63+AZ63+BD63+BH63+BL63</f>
        <v>0</v>
      </c>
      <c r="Q63" s="77" t="e">
        <f>P63/(I63+M63)</f>
        <v>#DIV/0!</v>
      </c>
      <c r="R63" s="140"/>
      <c r="S63" s="140"/>
      <c r="T63" s="141">
        <f>(R63*$E63)+(S63*$F63)</f>
        <v>0</v>
      </c>
      <c r="U63" s="142"/>
      <c r="V63" s="144"/>
      <c r="W63" s="144"/>
      <c r="X63" s="141">
        <f>(V63*$E63)+(W63*$F63)</f>
        <v>0</v>
      </c>
      <c r="Y63" s="142"/>
      <c r="Z63" s="144"/>
      <c r="AA63" s="144"/>
      <c r="AB63" s="141">
        <f>(Z63*E63)+(F63*AA63)</f>
        <v>0</v>
      </c>
      <c r="AC63" s="142"/>
      <c r="AD63" s="145">
        <v>0</v>
      </c>
      <c r="AE63" s="145"/>
      <c r="AF63" s="141">
        <f>(AD63*E63)+(AE63*F63)</f>
        <v>0</v>
      </c>
      <c r="AG63" s="142"/>
      <c r="AH63" s="216"/>
      <c r="AI63" s="144"/>
      <c r="AJ63" s="141">
        <f>(E63*AH63)+(F63*AI63)</f>
        <v>0</v>
      </c>
      <c r="AK63" s="142"/>
      <c r="AL63" s="217"/>
      <c r="AM63" s="147"/>
      <c r="AN63" s="141">
        <f>(E63*AL63)+(F63*AM63)</f>
        <v>0</v>
      </c>
      <c r="AO63" s="142"/>
      <c r="AP63" s="144"/>
      <c r="AQ63" s="144"/>
      <c r="AR63" s="141">
        <f>(E63*AP63)+(F63*AQ63)</f>
        <v>0</v>
      </c>
      <c r="AS63" s="142"/>
      <c r="AT63" s="144"/>
      <c r="AU63" s="144"/>
      <c r="AV63" s="141">
        <f>(E63*AT63)+(F63*AU63)</f>
        <v>0</v>
      </c>
      <c r="AW63" s="142"/>
      <c r="AX63" s="144">
        <v>0</v>
      </c>
      <c r="AY63" s="144"/>
      <c r="AZ63" s="141">
        <f>(E63*AX63)+(F63*AY63)</f>
        <v>0</v>
      </c>
      <c r="BA63" s="142"/>
      <c r="BB63" s="144"/>
      <c r="BC63" s="144"/>
      <c r="BD63" s="141">
        <f>(E63*BB63)+(F63*BC63)</f>
        <v>0</v>
      </c>
      <c r="BE63" s="142"/>
      <c r="BF63" s="144">
        <v>0</v>
      </c>
      <c r="BG63" s="144"/>
      <c r="BH63" s="141">
        <f>(E63*BF63)+(F63*BG63)</f>
        <v>0</v>
      </c>
      <c r="BI63" s="142"/>
      <c r="BJ63" s="144">
        <v>0</v>
      </c>
      <c r="BK63" s="144"/>
      <c r="BL63" s="141">
        <f>(E63*BJ63)+(F63*BK63)</f>
        <v>0</v>
      </c>
      <c r="BM63" s="148"/>
      <c r="BN63" s="148"/>
      <c r="BO63" s="148"/>
      <c r="BP63" s="172"/>
      <c r="BQ63" s="148"/>
      <c r="BR63" s="148"/>
      <c r="BS63" s="148"/>
      <c r="BT63" s="148"/>
      <c r="BU63" s="148"/>
      <c r="BV63" s="148"/>
      <c r="BW63" s="148"/>
      <c r="BX63" s="148"/>
    </row>
    <row r="64" spans="1:76" ht="28.15" customHeight="1" x14ac:dyDescent="0.45">
      <c r="A64" s="69"/>
      <c r="B64" s="193" t="s">
        <v>898</v>
      </c>
      <c r="C64" s="65"/>
      <c r="D64" s="71"/>
      <c r="E64" s="203"/>
      <c r="F64" s="200"/>
      <c r="G64" s="97"/>
      <c r="H64" s="71"/>
      <c r="I64" s="191"/>
      <c r="J64" s="49"/>
      <c r="K64" s="191"/>
      <c r="L64" s="208"/>
      <c r="M64" s="191"/>
      <c r="N64" s="52"/>
      <c r="O64" s="52"/>
      <c r="P64" s="53"/>
      <c r="Q64" s="54"/>
      <c r="R64" s="55"/>
      <c r="S64" s="55"/>
      <c r="T64" s="56"/>
      <c r="U64" s="57"/>
      <c r="V64" s="58"/>
      <c r="W64" s="58"/>
      <c r="X64" s="56"/>
      <c r="Y64" s="57"/>
      <c r="Z64" s="58"/>
      <c r="AA64" s="58"/>
      <c r="AB64" s="56"/>
      <c r="AC64" s="57"/>
      <c r="AD64" s="59"/>
      <c r="AE64" s="59"/>
      <c r="AF64" s="56"/>
      <c r="AG64" s="57"/>
      <c r="AH64" s="60"/>
      <c r="AI64" s="58"/>
      <c r="AJ64" s="56"/>
      <c r="AK64" s="57"/>
      <c r="AL64" s="201"/>
      <c r="AM64" s="62"/>
      <c r="AN64" s="56"/>
      <c r="AO64" s="57"/>
      <c r="AP64" s="58"/>
      <c r="AQ64" s="58"/>
      <c r="AR64" s="56"/>
      <c r="AS64" s="57"/>
      <c r="AT64" s="58"/>
      <c r="AU64" s="58"/>
      <c r="AV64" s="56"/>
      <c r="AW64" s="57"/>
      <c r="AX64" s="58"/>
      <c r="AY64" s="58"/>
      <c r="AZ64" s="56"/>
      <c r="BA64" s="57"/>
      <c r="BB64" s="58"/>
      <c r="BC64" s="58"/>
      <c r="BD64" s="56"/>
      <c r="BE64" s="57"/>
      <c r="BF64" s="58"/>
      <c r="BG64" s="58"/>
      <c r="BH64" s="56"/>
      <c r="BI64" s="57"/>
      <c r="BJ64" s="58"/>
      <c r="BK64" s="58"/>
      <c r="BL64" s="56"/>
      <c r="BP64" s="172"/>
    </row>
    <row r="65" spans="1:76" s="149" customFormat="1" ht="18.5" hidden="1" x14ac:dyDescent="0.45">
      <c r="A65" s="210" t="s">
        <v>899</v>
      </c>
      <c r="B65" s="114" t="s">
        <v>900</v>
      </c>
      <c r="C65" s="211" t="s">
        <v>889</v>
      </c>
      <c r="D65" s="212"/>
      <c r="E65" s="213"/>
      <c r="F65" s="213"/>
      <c r="G65" s="214"/>
      <c r="H65" s="212"/>
      <c r="I65" s="74">
        <f>(H65)*(E65+F65)</f>
        <v>0</v>
      </c>
      <c r="J65" s="199">
        <f>H65-D65</f>
        <v>0</v>
      </c>
      <c r="K65" s="76">
        <f>G65-I65</f>
        <v>0</v>
      </c>
      <c r="L65" s="215"/>
      <c r="M65" s="74">
        <f>(L65)*(E65+F65)</f>
        <v>0</v>
      </c>
      <c r="N65" s="52">
        <f>R65+V65+Z65+AD65+AH65+AL65+AP65+AT65+AX65+BB65+BF65+BJ65</f>
        <v>0</v>
      </c>
      <c r="O65" s="52">
        <f>R65+V65+AA65+AE65+AI65+AM65+AQ65+AU65+AY65+BC65+BG65+BK65</f>
        <v>0</v>
      </c>
      <c r="P65" s="139">
        <f>T65+X65+AB65+AF65+AJ65+AN65+AR65+AV65+AZ65+BD65+BH65+BL65</f>
        <v>0</v>
      </c>
      <c r="Q65" s="54" t="e">
        <f>P65/(I65+M65)</f>
        <v>#DIV/0!</v>
      </c>
      <c r="R65" s="218"/>
      <c r="S65" s="218"/>
      <c r="T65" s="142">
        <f>(R65*$E65)+(S65*$F65)</f>
        <v>0</v>
      </c>
      <c r="U65" s="142"/>
      <c r="V65" s="219"/>
      <c r="W65" s="219"/>
      <c r="X65" s="142">
        <f>(V65*$E65)+(W65*$F65)</f>
        <v>0</v>
      </c>
      <c r="Y65" s="142"/>
      <c r="Z65" s="219">
        <v>0</v>
      </c>
      <c r="AA65" s="219"/>
      <c r="AB65" s="142">
        <f>(Z65*E65)+(F65*AA65)</f>
        <v>0</v>
      </c>
      <c r="AC65" s="142"/>
      <c r="AD65" s="220">
        <v>0</v>
      </c>
      <c r="AE65" s="220"/>
      <c r="AF65" s="142">
        <f>(AD65*E65)+(AE65*F65)</f>
        <v>0</v>
      </c>
      <c r="AG65" s="142"/>
      <c r="AH65" s="221">
        <v>0</v>
      </c>
      <c r="AI65" s="219"/>
      <c r="AJ65" s="142">
        <f>(E65*AH65)+(F65*AI65)</f>
        <v>0</v>
      </c>
      <c r="AK65" s="142"/>
      <c r="AL65" s="222">
        <v>0</v>
      </c>
      <c r="AM65" s="223"/>
      <c r="AN65" s="142">
        <f>(E65*AL65)+(F65*AM65)</f>
        <v>0</v>
      </c>
      <c r="AO65" s="142"/>
      <c r="AP65" s="219">
        <v>0</v>
      </c>
      <c r="AQ65" s="219"/>
      <c r="AR65" s="142">
        <f>(E65*AP65)+(F65*AQ65)</f>
        <v>0</v>
      </c>
      <c r="AS65" s="142"/>
      <c r="AT65" s="219"/>
      <c r="AU65" s="219"/>
      <c r="AV65" s="142">
        <f>(E65*AT65)+(F65*AU65)</f>
        <v>0</v>
      </c>
      <c r="AW65" s="142"/>
      <c r="AX65" s="219">
        <v>0</v>
      </c>
      <c r="AY65" s="219"/>
      <c r="AZ65" s="142">
        <f>(E65*AX65)+(F65*AY65)</f>
        <v>0</v>
      </c>
      <c r="BA65" s="142"/>
      <c r="BB65" s="219"/>
      <c r="BC65" s="219"/>
      <c r="BD65" s="142">
        <f>(E65*BB65)+(F65*BC65)</f>
        <v>0</v>
      </c>
      <c r="BE65" s="142"/>
      <c r="BF65" s="219">
        <v>0</v>
      </c>
      <c r="BG65" s="219"/>
      <c r="BH65" s="142">
        <f>(E65*BF65)+(F65*BG65)</f>
        <v>0</v>
      </c>
      <c r="BI65" s="142"/>
      <c r="BJ65" s="219">
        <v>0</v>
      </c>
      <c r="BK65" s="219"/>
      <c r="BL65" s="142">
        <f>(E65*BJ65)+(F65*BK65)</f>
        <v>0</v>
      </c>
      <c r="BM65" s="148"/>
      <c r="BN65" s="148"/>
      <c r="BO65" s="148"/>
      <c r="BP65" s="172"/>
      <c r="BQ65" s="148"/>
      <c r="BR65" s="148"/>
      <c r="BS65" s="148"/>
      <c r="BT65" s="148"/>
      <c r="BU65" s="148"/>
      <c r="BV65" s="148"/>
      <c r="BW65" s="148"/>
      <c r="BX65" s="148"/>
    </row>
    <row r="66" spans="1:76" s="149" customFormat="1" ht="18.5" hidden="1" x14ac:dyDescent="0.45">
      <c r="A66" s="210" t="s">
        <v>901</v>
      </c>
      <c r="B66" s="114" t="s">
        <v>902</v>
      </c>
      <c r="C66" s="211" t="s">
        <v>889</v>
      </c>
      <c r="D66" s="212"/>
      <c r="E66" s="213"/>
      <c r="F66" s="213"/>
      <c r="G66" s="214"/>
      <c r="H66" s="212"/>
      <c r="I66" s="74">
        <f>(H66)*(E66+F66)</f>
        <v>0</v>
      </c>
      <c r="J66" s="199">
        <f>H66-D66</f>
        <v>0</v>
      </c>
      <c r="K66" s="76">
        <f>G66-I66</f>
        <v>0</v>
      </c>
      <c r="L66" s="215"/>
      <c r="M66" s="74">
        <f>(L66)*(E66+F66)</f>
        <v>0</v>
      </c>
      <c r="N66" s="52">
        <f>R66+V66+Z66+AD66+AH66+AL66+AP66+AT66+AX66+BB66+BF66+BJ66</f>
        <v>0</v>
      </c>
      <c r="O66" s="52">
        <f>R66+V66+AA66+AE66+AI66+AM66+AQ66+AU66+AY66+BC66+BG66+BK66</f>
        <v>0</v>
      </c>
      <c r="P66" s="139">
        <f>T66+X66+AB66+AF66+AJ66+AN66+AR66+AV66+AZ66+BD66+BH66+BL66</f>
        <v>0</v>
      </c>
      <c r="Q66" s="77" t="e">
        <f>P66/(I66+M66)</f>
        <v>#DIV/0!</v>
      </c>
      <c r="R66" s="140"/>
      <c r="S66" s="140"/>
      <c r="T66" s="141">
        <f>(R66*$E66)+(S66*$F66)</f>
        <v>0</v>
      </c>
      <c r="U66" s="142"/>
      <c r="V66" s="144"/>
      <c r="W66" s="144"/>
      <c r="X66" s="141">
        <f>(V66*$E66)+(W66*$F66)</f>
        <v>0</v>
      </c>
      <c r="Y66" s="142"/>
      <c r="Z66" s="144">
        <v>0</v>
      </c>
      <c r="AA66" s="144"/>
      <c r="AB66" s="141">
        <f>(Z66*E66)+(F66*AA66)</f>
        <v>0</v>
      </c>
      <c r="AC66" s="142"/>
      <c r="AD66" s="145">
        <v>0</v>
      </c>
      <c r="AE66" s="145"/>
      <c r="AF66" s="141">
        <f>(AD66*E66)+(AE66*F66)</f>
        <v>0</v>
      </c>
      <c r="AG66" s="142"/>
      <c r="AH66" s="216"/>
      <c r="AI66" s="144"/>
      <c r="AJ66" s="141">
        <f>(E66*AH66)+(F66*AI66)</f>
        <v>0</v>
      </c>
      <c r="AK66" s="142"/>
      <c r="AL66" s="217">
        <v>0</v>
      </c>
      <c r="AM66" s="147"/>
      <c r="AN66" s="141">
        <f>(E66*AL66)+(F66*AM66)</f>
        <v>0</v>
      </c>
      <c r="AO66" s="142"/>
      <c r="AP66" s="144"/>
      <c r="AQ66" s="144"/>
      <c r="AR66" s="141">
        <f>(E66*AP66)+(F66*AQ66)</f>
        <v>0</v>
      </c>
      <c r="AS66" s="142"/>
      <c r="AT66" s="144"/>
      <c r="AU66" s="144"/>
      <c r="AV66" s="141">
        <f>(E66*AT66)+(F66*AU66)</f>
        <v>0</v>
      </c>
      <c r="AW66" s="142"/>
      <c r="AX66" s="144">
        <v>0</v>
      </c>
      <c r="AY66" s="144"/>
      <c r="AZ66" s="141">
        <f>(E66*AX66)+(F66*AY66)</f>
        <v>0</v>
      </c>
      <c r="BA66" s="142"/>
      <c r="BB66" s="144"/>
      <c r="BC66" s="144"/>
      <c r="BD66" s="141">
        <f>(E66*BB66)+(F66*BC66)</f>
        <v>0</v>
      </c>
      <c r="BE66" s="142"/>
      <c r="BF66" s="144">
        <v>0</v>
      </c>
      <c r="BG66" s="144"/>
      <c r="BH66" s="141">
        <f>(E66*BF66)+(F66*BG66)</f>
        <v>0</v>
      </c>
      <c r="BI66" s="142"/>
      <c r="BJ66" s="144">
        <v>0</v>
      </c>
      <c r="BK66" s="144"/>
      <c r="BL66" s="141">
        <f>(E66*BJ66)+(F66*BK66)</f>
        <v>0</v>
      </c>
      <c r="BM66" s="148"/>
      <c r="BN66" s="148"/>
      <c r="BO66" s="148"/>
      <c r="BP66" s="172"/>
      <c r="BQ66" s="148"/>
      <c r="BR66" s="148"/>
      <c r="BS66" s="148"/>
      <c r="BT66" s="148"/>
      <c r="BU66" s="148"/>
      <c r="BV66" s="148"/>
      <c r="BW66" s="148"/>
      <c r="BX66" s="148"/>
    </row>
    <row r="67" spans="1:76" s="149" customFormat="1" ht="18.5" hidden="1" x14ac:dyDescent="0.45">
      <c r="A67" s="210" t="s">
        <v>903</v>
      </c>
      <c r="B67" s="114" t="s">
        <v>904</v>
      </c>
      <c r="C67" s="211" t="s">
        <v>889</v>
      </c>
      <c r="D67" s="212"/>
      <c r="E67" s="213"/>
      <c r="F67" s="213"/>
      <c r="G67" s="214"/>
      <c r="H67" s="212"/>
      <c r="I67" s="74">
        <f t="shared" ref="I67:I74" si="59">(H67)*(E67+F67)</f>
        <v>0</v>
      </c>
      <c r="J67" s="199">
        <f t="shared" ref="J67:J74" si="60">H67-D67</f>
        <v>0</v>
      </c>
      <c r="K67" s="76">
        <f t="shared" ref="K67:K74" si="61">G67-I67</f>
        <v>0</v>
      </c>
      <c r="L67" s="215"/>
      <c r="M67" s="74">
        <f t="shared" ref="M67:M74" si="62">(L67)*(E67+F67)</f>
        <v>0</v>
      </c>
      <c r="N67" s="52">
        <f t="shared" ref="N67:N74" si="63">R67+V67+Z67+AD67+AH67+AL67+AP67+AT67+AX67+BB67+BF67+BJ67</f>
        <v>0</v>
      </c>
      <c r="O67" s="52">
        <f t="shared" ref="O67:O74" si="64">R67+V67+AA67+AE67+AI67+AM67+AQ67+AU67+AY67+BC67+BG67+BK67</f>
        <v>0</v>
      </c>
      <c r="P67" s="139">
        <f t="shared" ref="P67:P74" si="65">T67+X67+AB67+AF67+AJ67+AN67+AR67+AV67+AZ67+BD67+BH67+BL67</f>
        <v>0</v>
      </c>
      <c r="Q67" s="77" t="e">
        <f t="shared" ref="Q67:Q74" si="66">P67/(I67+M67)</f>
        <v>#DIV/0!</v>
      </c>
      <c r="R67" s="140"/>
      <c r="S67" s="140"/>
      <c r="T67" s="141">
        <f t="shared" ref="T67:T74" si="67">(R67*$E67)+(S67*$F67)</f>
        <v>0</v>
      </c>
      <c r="U67" s="142"/>
      <c r="V67" s="144"/>
      <c r="W67" s="144"/>
      <c r="X67" s="141">
        <f t="shared" ref="X67:X74" si="68">(V67*$E67)+(W67*$F67)</f>
        <v>0</v>
      </c>
      <c r="Y67" s="142"/>
      <c r="Z67" s="144"/>
      <c r="AA67" s="144"/>
      <c r="AB67" s="141">
        <f t="shared" ref="AB67:AB74" si="69">(Z67*E67)+(F67*AA67)</f>
        <v>0</v>
      </c>
      <c r="AC67" s="142"/>
      <c r="AD67" s="145">
        <v>0</v>
      </c>
      <c r="AE67" s="145"/>
      <c r="AF67" s="141">
        <f t="shared" ref="AF67:AF74" si="70">(AD67*E67)+(AE67*F67)</f>
        <v>0</v>
      </c>
      <c r="AG67" s="142"/>
      <c r="AH67" s="216"/>
      <c r="AI67" s="144"/>
      <c r="AJ67" s="141">
        <f t="shared" ref="AJ67:AJ74" si="71">(E67*AH67)+(F67*AI67)</f>
        <v>0</v>
      </c>
      <c r="AK67" s="142"/>
      <c r="AL67" s="217">
        <v>0</v>
      </c>
      <c r="AM67" s="147"/>
      <c r="AN67" s="141">
        <f t="shared" ref="AN67:AN74" si="72">(E67*AL67)+(F67*AM67)</f>
        <v>0</v>
      </c>
      <c r="AO67" s="142"/>
      <c r="AP67" s="144"/>
      <c r="AQ67" s="144"/>
      <c r="AR67" s="141">
        <f t="shared" ref="AR67:AR74" si="73">(E67*AP67)+(F67*AQ67)</f>
        <v>0</v>
      </c>
      <c r="AS67" s="142"/>
      <c r="AT67" s="144"/>
      <c r="AU67" s="144"/>
      <c r="AV67" s="141">
        <f t="shared" ref="AV67:AV74" si="74">(E67*AT67)+(F67*AU67)</f>
        <v>0</v>
      </c>
      <c r="AW67" s="142"/>
      <c r="AX67" s="144">
        <v>0</v>
      </c>
      <c r="AY67" s="144"/>
      <c r="AZ67" s="141">
        <f t="shared" ref="AZ67:AZ74" si="75">(E67*AX67)+(F67*AY67)</f>
        <v>0</v>
      </c>
      <c r="BA67" s="142"/>
      <c r="BB67" s="144"/>
      <c r="BC67" s="144"/>
      <c r="BD67" s="141">
        <f t="shared" ref="BD67:BD74" si="76">(E67*BB67)+(F67*BC67)</f>
        <v>0</v>
      </c>
      <c r="BE67" s="142"/>
      <c r="BF67" s="144">
        <v>0</v>
      </c>
      <c r="BG67" s="144"/>
      <c r="BH67" s="141">
        <f t="shared" ref="BH67:BH74" si="77">(E67*BF67)+(F67*BG67)</f>
        <v>0</v>
      </c>
      <c r="BI67" s="142"/>
      <c r="BJ67" s="144">
        <v>0</v>
      </c>
      <c r="BK67" s="144"/>
      <c r="BL67" s="141">
        <f t="shared" ref="BL67:BL74" si="78">(E67*BJ67)+(F67*BK67)</f>
        <v>0</v>
      </c>
      <c r="BM67" s="148"/>
      <c r="BN67" s="148"/>
      <c r="BO67" s="148"/>
      <c r="BP67" s="172"/>
      <c r="BQ67" s="148"/>
      <c r="BR67" s="148"/>
      <c r="BS67" s="148"/>
      <c r="BT67" s="148"/>
      <c r="BU67" s="148"/>
      <c r="BV67" s="148"/>
      <c r="BW67" s="148"/>
      <c r="BX67" s="148"/>
    </row>
    <row r="68" spans="1:76" s="149" customFormat="1" ht="18.5" hidden="1" x14ac:dyDescent="0.45">
      <c r="A68" s="210" t="s">
        <v>905</v>
      </c>
      <c r="B68" s="114" t="s">
        <v>906</v>
      </c>
      <c r="C68" s="211" t="s">
        <v>889</v>
      </c>
      <c r="D68" s="212"/>
      <c r="E68" s="213"/>
      <c r="F68" s="213"/>
      <c r="G68" s="214"/>
      <c r="H68" s="212"/>
      <c r="I68" s="74">
        <f>(H68)*(E68+F68)</f>
        <v>0</v>
      </c>
      <c r="J68" s="199">
        <f>H68-D68</f>
        <v>0</v>
      </c>
      <c r="K68" s="76">
        <f>G68-I68</f>
        <v>0</v>
      </c>
      <c r="L68" s="215"/>
      <c r="M68" s="74">
        <f>(L68)*(E68+F68)</f>
        <v>0</v>
      </c>
      <c r="N68" s="52">
        <f>R68+V68+Z68+AD68+AH68+AL68+AP68+AT68+AX68+BB68+BF68+BJ68</f>
        <v>0</v>
      </c>
      <c r="O68" s="52">
        <f>R68+V68+AA68+AE68+AI68+AM68+AQ68+AU68+AY68+BC68+BG68+BK68</f>
        <v>0</v>
      </c>
      <c r="P68" s="139">
        <f>T68+X68+AB68+AF68+AJ68+AN68+AR68+AV68+AZ68+BD68+BH68+BL68</f>
        <v>0</v>
      </c>
      <c r="Q68" s="77" t="e">
        <f>P68/(I68+M68)</f>
        <v>#DIV/0!</v>
      </c>
      <c r="R68" s="140"/>
      <c r="S68" s="140"/>
      <c r="T68" s="141">
        <f>(R68*$E68)+(S68*$F68)</f>
        <v>0</v>
      </c>
      <c r="U68" s="142"/>
      <c r="V68" s="144"/>
      <c r="W68" s="144"/>
      <c r="X68" s="141">
        <f>(V68*$E68)+(W68*$F68)</f>
        <v>0</v>
      </c>
      <c r="Y68" s="142"/>
      <c r="Z68" s="144">
        <v>0</v>
      </c>
      <c r="AA68" s="144"/>
      <c r="AB68" s="141">
        <f>(Z68*E68)+(F68*AA68)</f>
        <v>0</v>
      </c>
      <c r="AC68" s="142"/>
      <c r="AD68" s="145">
        <v>0</v>
      </c>
      <c r="AE68" s="145"/>
      <c r="AF68" s="141">
        <f>(AD68*E68)+(AE68*F68)</f>
        <v>0</v>
      </c>
      <c r="AG68" s="142"/>
      <c r="AH68" s="216"/>
      <c r="AI68" s="144"/>
      <c r="AJ68" s="141">
        <f>(E68*AH68)+(F68*AI68)</f>
        <v>0</v>
      </c>
      <c r="AK68" s="142"/>
      <c r="AL68" s="217">
        <v>0</v>
      </c>
      <c r="AM68" s="147"/>
      <c r="AN68" s="141">
        <f>(E68*AL68)+(F68*AM68)</f>
        <v>0</v>
      </c>
      <c r="AO68" s="142"/>
      <c r="AP68" s="144"/>
      <c r="AQ68" s="144"/>
      <c r="AR68" s="141">
        <f>(E68*AP68)+(F68*AQ68)</f>
        <v>0</v>
      </c>
      <c r="AS68" s="142"/>
      <c r="AT68" s="144"/>
      <c r="AU68" s="144"/>
      <c r="AV68" s="141">
        <f>(E68*AT68)+(F68*AU68)</f>
        <v>0</v>
      </c>
      <c r="AW68" s="142"/>
      <c r="AX68" s="144">
        <v>0</v>
      </c>
      <c r="AY68" s="144"/>
      <c r="AZ68" s="141">
        <f>(E68*AX68)+(F68*AY68)</f>
        <v>0</v>
      </c>
      <c r="BA68" s="142"/>
      <c r="BB68" s="144"/>
      <c r="BC68" s="144"/>
      <c r="BD68" s="141">
        <f>(E68*BB68)+(F68*BC68)</f>
        <v>0</v>
      </c>
      <c r="BE68" s="142"/>
      <c r="BF68" s="144">
        <v>0</v>
      </c>
      <c r="BG68" s="144"/>
      <c r="BH68" s="141">
        <f>(E68*BF68)+(F68*BG68)</f>
        <v>0</v>
      </c>
      <c r="BI68" s="142"/>
      <c r="BJ68" s="144">
        <v>0</v>
      </c>
      <c r="BK68" s="144"/>
      <c r="BL68" s="141">
        <f>(E68*BJ68)+(F68*BK68)</f>
        <v>0</v>
      </c>
      <c r="BM68" s="148"/>
      <c r="BN68" s="148"/>
      <c r="BO68" s="148"/>
      <c r="BP68" s="172"/>
      <c r="BQ68" s="148"/>
      <c r="BR68" s="148"/>
      <c r="BS68" s="148"/>
      <c r="BT68" s="148"/>
      <c r="BU68" s="148"/>
      <c r="BV68" s="148"/>
      <c r="BW68" s="148"/>
      <c r="BX68" s="148"/>
    </row>
    <row r="69" spans="1:76" s="149" customFormat="1" ht="18.5" hidden="1" x14ac:dyDescent="0.45">
      <c r="A69" s="210" t="s">
        <v>907</v>
      </c>
      <c r="B69" s="114" t="s">
        <v>908</v>
      </c>
      <c r="C69" s="211" t="s">
        <v>889</v>
      </c>
      <c r="D69" s="212"/>
      <c r="E69" s="213"/>
      <c r="F69" s="213"/>
      <c r="G69" s="214"/>
      <c r="H69" s="212"/>
      <c r="I69" s="74">
        <f t="shared" si="59"/>
        <v>0</v>
      </c>
      <c r="J69" s="199">
        <f t="shared" si="60"/>
        <v>0</v>
      </c>
      <c r="K69" s="76">
        <f t="shared" si="61"/>
        <v>0</v>
      </c>
      <c r="L69" s="215"/>
      <c r="M69" s="74">
        <f t="shared" si="62"/>
        <v>0</v>
      </c>
      <c r="N69" s="52">
        <f t="shared" si="63"/>
        <v>0</v>
      </c>
      <c r="O69" s="52">
        <f t="shared" si="64"/>
        <v>0</v>
      </c>
      <c r="P69" s="139">
        <f t="shared" si="65"/>
        <v>0</v>
      </c>
      <c r="Q69" s="77" t="e">
        <f t="shared" si="66"/>
        <v>#DIV/0!</v>
      </c>
      <c r="R69" s="140"/>
      <c r="S69" s="140"/>
      <c r="T69" s="141">
        <f t="shared" si="67"/>
        <v>0</v>
      </c>
      <c r="U69" s="142"/>
      <c r="V69" s="144"/>
      <c r="W69" s="144"/>
      <c r="X69" s="141">
        <f t="shared" si="68"/>
        <v>0</v>
      </c>
      <c r="Y69" s="142"/>
      <c r="Z69" s="144">
        <v>0</v>
      </c>
      <c r="AA69" s="144"/>
      <c r="AB69" s="141">
        <f t="shared" si="69"/>
        <v>0</v>
      </c>
      <c r="AC69" s="142"/>
      <c r="AD69" s="145">
        <v>0</v>
      </c>
      <c r="AE69" s="145"/>
      <c r="AF69" s="141">
        <f t="shared" si="70"/>
        <v>0</v>
      </c>
      <c r="AG69" s="142"/>
      <c r="AH69" s="216"/>
      <c r="AI69" s="144"/>
      <c r="AJ69" s="141">
        <f t="shared" si="71"/>
        <v>0</v>
      </c>
      <c r="AK69" s="142"/>
      <c r="AL69" s="217">
        <v>0</v>
      </c>
      <c r="AM69" s="147"/>
      <c r="AN69" s="141">
        <f t="shared" si="72"/>
        <v>0</v>
      </c>
      <c r="AO69" s="142"/>
      <c r="AP69" s="144"/>
      <c r="AQ69" s="144"/>
      <c r="AR69" s="141">
        <f t="shared" si="73"/>
        <v>0</v>
      </c>
      <c r="AS69" s="142"/>
      <c r="AT69" s="144"/>
      <c r="AU69" s="144"/>
      <c r="AV69" s="141">
        <f t="shared" si="74"/>
        <v>0</v>
      </c>
      <c r="AW69" s="142"/>
      <c r="AX69" s="144">
        <v>0</v>
      </c>
      <c r="AY69" s="144"/>
      <c r="AZ69" s="141">
        <f t="shared" si="75"/>
        <v>0</v>
      </c>
      <c r="BA69" s="142"/>
      <c r="BB69" s="144"/>
      <c r="BC69" s="144"/>
      <c r="BD69" s="141">
        <f t="shared" si="76"/>
        <v>0</v>
      </c>
      <c r="BE69" s="142"/>
      <c r="BF69" s="144">
        <v>0</v>
      </c>
      <c r="BG69" s="144"/>
      <c r="BH69" s="141">
        <f t="shared" si="77"/>
        <v>0</v>
      </c>
      <c r="BI69" s="142"/>
      <c r="BJ69" s="144">
        <v>0</v>
      </c>
      <c r="BK69" s="144"/>
      <c r="BL69" s="141">
        <f t="shared" si="78"/>
        <v>0</v>
      </c>
      <c r="BM69" s="148"/>
      <c r="BN69" s="148"/>
      <c r="BO69" s="148"/>
      <c r="BP69" s="172"/>
      <c r="BQ69" s="148"/>
      <c r="BR69" s="148"/>
      <c r="BS69" s="148"/>
      <c r="BT69" s="148"/>
      <c r="BU69" s="148"/>
      <c r="BV69" s="148"/>
      <c r="BW69" s="148"/>
      <c r="BX69" s="148"/>
    </row>
    <row r="70" spans="1:76" s="149" customFormat="1" ht="18.5" hidden="1" x14ac:dyDescent="0.45">
      <c r="A70" s="210" t="s">
        <v>909</v>
      </c>
      <c r="B70" s="114" t="s">
        <v>910</v>
      </c>
      <c r="C70" s="211" t="s">
        <v>889</v>
      </c>
      <c r="D70" s="212">
        <v>0</v>
      </c>
      <c r="E70" s="213"/>
      <c r="F70" s="213"/>
      <c r="G70" s="214"/>
      <c r="H70" s="212">
        <v>0</v>
      </c>
      <c r="I70" s="74">
        <f>(H70)*(E70+F70)</f>
        <v>0</v>
      </c>
      <c r="J70" s="199">
        <f>H70-D70</f>
        <v>0</v>
      </c>
      <c r="K70" s="76">
        <f>G70-I70</f>
        <v>0</v>
      </c>
      <c r="L70" s="215"/>
      <c r="M70" s="74">
        <f>(L70)*(E70+F70)</f>
        <v>0</v>
      </c>
      <c r="N70" s="52">
        <f>R70+V70+Z70+AD70+AH70+AL70+AP70+AT70+AX70+BB70+BF70+BJ70</f>
        <v>0</v>
      </c>
      <c r="O70" s="52">
        <f>R70+V70+AA70+AE70+AI70+AM70+AQ70+AU70+AY70+BC70+BG70+BK70</f>
        <v>0</v>
      </c>
      <c r="P70" s="139">
        <f>T70+X70+AB70+AF70+AJ70+AN70+AR70+AV70+AZ70+BD70+BH70+BL70</f>
        <v>0</v>
      </c>
      <c r="Q70" s="77" t="e">
        <f>P70/(I70+M70)</f>
        <v>#DIV/0!</v>
      </c>
      <c r="R70" s="140"/>
      <c r="S70" s="140"/>
      <c r="T70" s="141">
        <f>(R70*$E70)+(S70*$F70)</f>
        <v>0</v>
      </c>
      <c r="U70" s="142"/>
      <c r="V70" s="144"/>
      <c r="W70" s="144"/>
      <c r="X70" s="141">
        <f>(V70*$E70)+(W70*$F70)</f>
        <v>0</v>
      </c>
      <c r="Y70" s="142"/>
      <c r="Z70" s="144">
        <v>0</v>
      </c>
      <c r="AA70" s="144"/>
      <c r="AB70" s="141">
        <f>(Z70*E70)+(F70*AA70)</f>
        <v>0</v>
      </c>
      <c r="AC70" s="142"/>
      <c r="AD70" s="145">
        <v>0</v>
      </c>
      <c r="AE70" s="145"/>
      <c r="AF70" s="141">
        <f>(AD70*E70)+(AE70*F70)</f>
        <v>0</v>
      </c>
      <c r="AG70" s="142"/>
      <c r="AH70" s="216"/>
      <c r="AI70" s="144"/>
      <c r="AJ70" s="141">
        <f>(E70*AH70)+(F70*AI70)</f>
        <v>0</v>
      </c>
      <c r="AK70" s="142"/>
      <c r="AL70" s="217">
        <v>0</v>
      </c>
      <c r="AM70" s="147"/>
      <c r="AN70" s="141">
        <f>(E70*AL70)+(F70*AM70)</f>
        <v>0</v>
      </c>
      <c r="AO70" s="142"/>
      <c r="AP70" s="144"/>
      <c r="AQ70" s="144"/>
      <c r="AR70" s="141">
        <f>(E70*AP70)+(F70*AQ70)</f>
        <v>0</v>
      </c>
      <c r="AS70" s="142"/>
      <c r="AT70" s="144"/>
      <c r="AU70" s="144"/>
      <c r="AV70" s="141">
        <f>(E70*AT70)+(F70*AU70)</f>
        <v>0</v>
      </c>
      <c r="AW70" s="142"/>
      <c r="AX70" s="144">
        <v>0</v>
      </c>
      <c r="AY70" s="144"/>
      <c r="AZ70" s="141">
        <f>(E70*AX70)+(F70*AY70)</f>
        <v>0</v>
      </c>
      <c r="BA70" s="142"/>
      <c r="BB70" s="144"/>
      <c r="BC70" s="144"/>
      <c r="BD70" s="141">
        <f>(E70*BB70)+(F70*BC70)</f>
        <v>0</v>
      </c>
      <c r="BE70" s="142"/>
      <c r="BF70" s="144">
        <v>0</v>
      </c>
      <c r="BG70" s="144"/>
      <c r="BH70" s="141">
        <f>(E70*BF70)+(F70*BG70)</f>
        <v>0</v>
      </c>
      <c r="BI70" s="142"/>
      <c r="BJ70" s="144">
        <v>0</v>
      </c>
      <c r="BK70" s="144"/>
      <c r="BL70" s="141">
        <f>(E70*BJ70)+(F70*BK70)</f>
        <v>0</v>
      </c>
      <c r="BM70" s="148"/>
      <c r="BN70" s="148"/>
      <c r="BO70" s="148"/>
      <c r="BP70" s="172"/>
      <c r="BQ70" s="148"/>
      <c r="BR70" s="148"/>
      <c r="BS70" s="148"/>
      <c r="BT70" s="148"/>
      <c r="BU70" s="148"/>
      <c r="BV70" s="148"/>
      <c r="BW70" s="148"/>
      <c r="BX70" s="148"/>
    </row>
    <row r="71" spans="1:76" s="149" customFormat="1" ht="18.5" x14ac:dyDescent="0.45">
      <c r="A71" s="210" t="s">
        <v>909</v>
      </c>
      <c r="B71" s="114" t="s">
        <v>911</v>
      </c>
      <c r="C71" s="211" t="s">
        <v>889</v>
      </c>
      <c r="D71" s="212">
        <v>2</v>
      </c>
      <c r="E71" s="213"/>
      <c r="F71" s="213"/>
      <c r="G71" s="214"/>
      <c r="H71" s="212">
        <v>2</v>
      </c>
      <c r="I71" s="74">
        <f t="shared" si="59"/>
        <v>0</v>
      </c>
      <c r="J71" s="199">
        <f t="shared" si="60"/>
        <v>0</v>
      </c>
      <c r="K71" s="76">
        <f t="shared" si="61"/>
        <v>0</v>
      </c>
      <c r="L71" s="215"/>
      <c r="M71" s="74">
        <f t="shared" si="62"/>
        <v>0</v>
      </c>
      <c r="N71" s="52">
        <f t="shared" si="63"/>
        <v>0</v>
      </c>
      <c r="O71" s="52">
        <f t="shared" si="64"/>
        <v>0</v>
      </c>
      <c r="P71" s="139">
        <f t="shared" si="65"/>
        <v>0</v>
      </c>
      <c r="Q71" s="77" t="e">
        <f t="shared" si="66"/>
        <v>#DIV/0!</v>
      </c>
      <c r="R71" s="140"/>
      <c r="S71" s="140"/>
      <c r="T71" s="141">
        <f t="shared" si="67"/>
        <v>0</v>
      </c>
      <c r="U71" s="142"/>
      <c r="V71" s="144"/>
      <c r="W71" s="144"/>
      <c r="X71" s="141">
        <f t="shared" si="68"/>
        <v>0</v>
      </c>
      <c r="Y71" s="142"/>
      <c r="Z71" s="144">
        <v>0</v>
      </c>
      <c r="AA71" s="144"/>
      <c r="AB71" s="141">
        <f t="shared" si="69"/>
        <v>0</v>
      </c>
      <c r="AC71" s="142"/>
      <c r="AD71" s="145">
        <v>0</v>
      </c>
      <c r="AE71" s="145"/>
      <c r="AF71" s="141">
        <f t="shared" si="70"/>
        <v>0</v>
      </c>
      <c r="AG71" s="142"/>
      <c r="AH71" s="216"/>
      <c r="AI71" s="144"/>
      <c r="AJ71" s="141">
        <f t="shared" si="71"/>
        <v>0</v>
      </c>
      <c r="AK71" s="142"/>
      <c r="AL71" s="217">
        <v>0</v>
      </c>
      <c r="AM71" s="147"/>
      <c r="AN71" s="141">
        <f t="shared" si="72"/>
        <v>0</v>
      </c>
      <c r="AO71" s="142"/>
      <c r="AP71" s="144"/>
      <c r="AQ71" s="144"/>
      <c r="AR71" s="141">
        <f t="shared" si="73"/>
        <v>0</v>
      </c>
      <c r="AS71" s="142"/>
      <c r="AT71" s="144"/>
      <c r="AU71" s="144"/>
      <c r="AV71" s="141">
        <f t="shared" si="74"/>
        <v>0</v>
      </c>
      <c r="AW71" s="142"/>
      <c r="AX71" s="144">
        <v>0</v>
      </c>
      <c r="AY71" s="144"/>
      <c r="AZ71" s="141">
        <f t="shared" si="75"/>
        <v>0</v>
      </c>
      <c r="BA71" s="142"/>
      <c r="BB71" s="144"/>
      <c r="BC71" s="144"/>
      <c r="BD71" s="141">
        <f t="shared" si="76"/>
        <v>0</v>
      </c>
      <c r="BE71" s="142"/>
      <c r="BF71" s="144">
        <v>0</v>
      </c>
      <c r="BG71" s="144"/>
      <c r="BH71" s="141">
        <f t="shared" si="77"/>
        <v>0</v>
      </c>
      <c r="BI71" s="142"/>
      <c r="BJ71" s="144">
        <v>0</v>
      </c>
      <c r="BK71" s="144"/>
      <c r="BL71" s="141">
        <f t="shared" si="78"/>
        <v>0</v>
      </c>
      <c r="BM71" s="148"/>
      <c r="BN71" s="148"/>
      <c r="BO71" s="148"/>
      <c r="BP71" s="172"/>
      <c r="BQ71" s="148"/>
      <c r="BR71" s="148"/>
      <c r="BS71" s="148"/>
      <c r="BT71" s="148"/>
      <c r="BU71" s="148"/>
      <c r="BV71" s="148"/>
      <c r="BW71" s="148"/>
      <c r="BX71" s="148"/>
    </row>
    <row r="72" spans="1:76" s="149" customFormat="1" ht="18.5" x14ac:dyDescent="0.45">
      <c r="A72" s="210" t="s">
        <v>912</v>
      </c>
      <c r="B72" s="114" t="s">
        <v>913</v>
      </c>
      <c r="C72" s="211" t="s">
        <v>889</v>
      </c>
      <c r="D72" s="212">
        <v>12</v>
      </c>
      <c r="E72" s="213"/>
      <c r="F72" s="213"/>
      <c r="G72" s="214"/>
      <c r="H72" s="212">
        <v>12</v>
      </c>
      <c r="I72" s="74">
        <f t="shared" si="59"/>
        <v>0</v>
      </c>
      <c r="J72" s="199">
        <f t="shared" si="60"/>
        <v>0</v>
      </c>
      <c r="K72" s="76">
        <f t="shared" si="61"/>
        <v>0</v>
      </c>
      <c r="L72" s="215"/>
      <c r="M72" s="74">
        <f t="shared" si="62"/>
        <v>0</v>
      </c>
      <c r="N72" s="52">
        <f t="shared" si="63"/>
        <v>0</v>
      </c>
      <c r="O72" s="52">
        <f t="shared" si="64"/>
        <v>0</v>
      </c>
      <c r="P72" s="139">
        <f t="shared" si="65"/>
        <v>0</v>
      </c>
      <c r="Q72" s="77" t="e">
        <f t="shared" si="66"/>
        <v>#DIV/0!</v>
      </c>
      <c r="R72" s="140"/>
      <c r="S72" s="140"/>
      <c r="T72" s="141">
        <f t="shared" si="67"/>
        <v>0</v>
      </c>
      <c r="U72" s="142"/>
      <c r="V72" s="144"/>
      <c r="W72" s="144"/>
      <c r="X72" s="141">
        <f t="shared" si="68"/>
        <v>0</v>
      </c>
      <c r="Y72" s="142"/>
      <c r="Z72" s="144">
        <v>0</v>
      </c>
      <c r="AA72" s="144"/>
      <c r="AB72" s="141">
        <f t="shared" si="69"/>
        <v>0</v>
      </c>
      <c r="AC72" s="142"/>
      <c r="AD72" s="145">
        <v>0</v>
      </c>
      <c r="AE72" s="145"/>
      <c r="AF72" s="141">
        <f t="shared" si="70"/>
        <v>0</v>
      </c>
      <c r="AG72" s="142"/>
      <c r="AH72" s="216"/>
      <c r="AI72" s="144"/>
      <c r="AJ72" s="141">
        <f t="shared" si="71"/>
        <v>0</v>
      </c>
      <c r="AK72" s="142"/>
      <c r="AL72" s="217"/>
      <c r="AM72" s="147"/>
      <c r="AN72" s="141">
        <f t="shared" si="72"/>
        <v>0</v>
      </c>
      <c r="AO72" s="142"/>
      <c r="AP72" s="144"/>
      <c r="AQ72" s="144"/>
      <c r="AR72" s="141">
        <f t="shared" si="73"/>
        <v>0</v>
      </c>
      <c r="AS72" s="142"/>
      <c r="AT72" s="144"/>
      <c r="AU72" s="144"/>
      <c r="AV72" s="141">
        <f t="shared" si="74"/>
        <v>0</v>
      </c>
      <c r="AW72" s="142"/>
      <c r="AX72" s="144">
        <v>0</v>
      </c>
      <c r="AY72" s="144"/>
      <c r="AZ72" s="141">
        <f t="shared" si="75"/>
        <v>0</v>
      </c>
      <c r="BA72" s="142"/>
      <c r="BB72" s="144"/>
      <c r="BC72" s="144"/>
      <c r="BD72" s="141">
        <f t="shared" si="76"/>
        <v>0</v>
      </c>
      <c r="BE72" s="142"/>
      <c r="BF72" s="144">
        <v>0</v>
      </c>
      <c r="BG72" s="144"/>
      <c r="BH72" s="141">
        <f t="shared" si="77"/>
        <v>0</v>
      </c>
      <c r="BI72" s="142"/>
      <c r="BJ72" s="144">
        <v>0</v>
      </c>
      <c r="BK72" s="144"/>
      <c r="BL72" s="141">
        <f t="shared" si="78"/>
        <v>0</v>
      </c>
      <c r="BM72" s="148"/>
      <c r="BN72" s="148"/>
      <c r="BO72" s="148"/>
      <c r="BP72" s="172"/>
      <c r="BQ72" s="148"/>
      <c r="BR72" s="148"/>
      <c r="BS72" s="148"/>
      <c r="BT72" s="148"/>
      <c r="BU72" s="148"/>
      <c r="BV72" s="148"/>
      <c r="BW72" s="148"/>
      <c r="BX72" s="148"/>
    </row>
    <row r="73" spans="1:76" s="149" customFormat="1" ht="18.5" x14ac:dyDescent="0.45">
      <c r="A73" s="210" t="s">
        <v>914</v>
      </c>
      <c r="B73" s="114" t="s">
        <v>915</v>
      </c>
      <c r="C73" s="211" t="s">
        <v>889</v>
      </c>
      <c r="D73" s="212">
        <v>2</v>
      </c>
      <c r="E73" s="213"/>
      <c r="F73" s="213"/>
      <c r="G73" s="214"/>
      <c r="H73" s="212">
        <v>2</v>
      </c>
      <c r="I73" s="74">
        <f>(H73)*(E73+F73)</f>
        <v>0</v>
      </c>
      <c r="J73" s="199">
        <f>H73-D73</f>
        <v>0</v>
      </c>
      <c r="K73" s="76">
        <f>G73-I73</f>
        <v>0</v>
      </c>
      <c r="L73" s="215"/>
      <c r="M73" s="74">
        <f>(L73)*(E73+F73)</f>
        <v>0</v>
      </c>
      <c r="N73" s="52">
        <f>R73+V73+Z73+AD73+AH73+AL73+AP73+AT73+AX73+BB73+BF73+BJ73</f>
        <v>0</v>
      </c>
      <c r="O73" s="52">
        <f>R73+V73+AA73+AE73+AI73+AM73+AQ73+AU73+AY73+BC73+BG73+BK73</f>
        <v>0</v>
      </c>
      <c r="P73" s="139">
        <f>T73+X73+AB73+AF73+AJ73+AN73+AR73+AV73+AZ73+BD73+BH73+BL73</f>
        <v>0</v>
      </c>
      <c r="Q73" s="77" t="e">
        <f>P73/(I73+M73)</f>
        <v>#DIV/0!</v>
      </c>
      <c r="R73" s="140"/>
      <c r="S73" s="140"/>
      <c r="T73" s="141">
        <f>(R73*$E73)+(S73*$F73)</f>
        <v>0</v>
      </c>
      <c r="U73" s="142"/>
      <c r="V73" s="144"/>
      <c r="W73" s="144"/>
      <c r="X73" s="141">
        <f>(V73*$E73)+(W73*$F73)</f>
        <v>0</v>
      </c>
      <c r="Y73" s="142"/>
      <c r="Z73" s="144">
        <v>0</v>
      </c>
      <c r="AA73" s="144"/>
      <c r="AB73" s="141">
        <f>(Z73*E73)+(F73*AA73)</f>
        <v>0</v>
      </c>
      <c r="AC73" s="142"/>
      <c r="AD73" s="145"/>
      <c r="AE73" s="145"/>
      <c r="AF73" s="141">
        <f>(AD73*E73)+(AE73*F73)</f>
        <v>0</v>
      </c>
      <c r="AG73" s="142"/>
      <c r="AH73" s="216"/>
      <c r="AI73" s="144"/>
      <c r="AJ73" s="141">
        <f>(E73*AH73)+(F73*AI73)</f>
        <v>0</v>
      </c>
      <c r="AK73" s="142"/>
      <c r="AL73" s="217">
        <v>0</v>
      </c>
      <c r="AM73" s="147"/>
      <c r="AN73" s="141">
        <f>(E73*AL73)+(F73*AM73)</f>
        <v>0</v>
      </c>
      <c r="AO73" s="142"/>
      <c r="AP73" s="144"/>
      <c r="AQ73" s="144"/>
      <c r="AR73" s="141">
        <f>(E73*AP73)+(F73*AQ73)</f>
        <v>0</v>
      </c>
      <c r="AS73" s="142"/>
      <c r="AT73" s="144"/>
      <c r="AU73" s="144"/>
      <c r="AV73" s="141">
        <f>(E73*AT73)+(F73*AU73)</f>
        <v>0</v>
      </c>
      <c r="AW73" s="142"/>
      <c r="AX73" s="144">
        <v>0</v>
      </c>
      <c r="AY73" s="144"/>
      <c r="AZ73" s="141">
        <f>(E73*AX73)+(F73*AY73)</f>
        <v>0</v>
      </c>
      <c r="BA73" s="142"/>
      <c r="BB73" s="144"/>
      <c r="BC73" s="144"/>
      <c r="BD73" s="141">
        <f>(E73*BB73)+(F73*BC73)</f>
        <v>0</v>
      </c>
      <c r="BE73" s="142"/>
      <c r="BF73" s="144">
        <v>0</v>
      </c>
      <c r="BG73" s="144"/>
      <c r="BH73" s="141">
        <f>(E73*BF73)+(F73*BG73)</f>
        <v>0</v>
      </c>
      <c r="BI73" s="142"/>
      <c r="BJ73" s="144">
        <v>0</v>
      </c>
      <c r="BK73" s="144"/>
      <c r="BL73" s="141">
        <f>(E73*BJ73)+(F73*BK73)</f>
        <v>0</v>
      </c>
      <c r="BM73" s="148"/>
      <c r="BN73" s="148"/>
      <c r="BO73" s="148"/>
      <c r="BP73" s="172"/>
      <c r="BQ73" s="148"/>
      <c r="BR73" s="148"/>
      <c r="BS73" s="148"/>
      <c r="BT73" s="148"/>
      <c r="BU73" s="148"/>
      <c r="BV73" s="148"/>
      <c r="BW73" s="148"/>
      <c r="BX73" s="148"/>
    </row>
    <row r="74" spans="1:76" s="149" customFormat="1" ht="18.5" x14ac:dyDescent="0.45">
      <c r="A74" s="210" t="s">
        <v>914</v>
      </c>
      <c r="B74" s="114" t="s">
        <v>916</v>
      </c>
      <c r="C74" s="211" t="s">
        <v>889</v>
      </c>
      <c r="D74" s="212">
        <v>4</v>
      </c>
      <c r="E74" s="213"/>
      <c r="F74" s="213"/>
      <c r="G74" s="214"/>
      <c r="H74" s="212">
        <v>4</v>
      </c>
      <c r="I74" s="74">
        <f t="shared" si="59"/>
        <v>0</v>
      </c>
      <c r="J74" s="199">
        <f t="shared" si="60"/>
        <v>0</v>
      </c>
      <c r="K74" s="76">
        <f t="shared" si="61"/>
        <v>0</v>
      </c>
      <c r="L74" s="215"/>
      <c r="M74" s="74">
        <f t="shared" si="62"/>
        <v>0</v>
      </c>
      <c r="N74" s="52">
        <f t="shared" si="63"/>
        <v>0</v>
      </c>
      <c r="O74" s="52">
        <f t="shared" si="64"/>
        <v>0</v>
      </c>
      <c r="P74" s="139">
        <f t="shared" si="65"/>
        <v>0</v>
      </c>
      <c r="Q74" s="77" t="e">
        <f t="shared" si="66"/>
        <v>#DIV/0!</v>
      </c>
      <c r="R74" s="140"/>
      <c r="S74" s="140"/>
      <c r="T74" s="141">
        <f t="shared" si="67"/>
        <v>0</v>
      </c>
      <c r="U74" s="142"/>
      <c r="V74" s="144"/>
      <c r="W74" s="144"/>
      <c r="X74" s="141">
        <f t="shared" si="68"/>
        <v>0</v>
      </c>
      <c r="Y74" s="142"/>
      <c r="Z74" s="144">
        <v>0</v>
      </c>
      <c r="AA74" s="144"/>
      <c r="AB74" s="141">
        <f t="shared" si="69"/>
        <v>0</v>
      </c>
      <c r="AC74" s="142"/>
      <c r="AD74" s="145"/>
      <c r="AE74" s="145"/>
      <c r="AF74" s="141">
        <f t="shared" si="70"/>
        <v>0</v>
      </c>
      <c r="AG74" s="142"/>
      <c r="AH74" s="216"/>
      <c r="AI74" s="144"/>
      <c r="AJ74" s="141">
        <f t="shared" si="71"/>
        <v>0</v>
      </c>
      <c r="AK74" s="142"/>
      <c r="AL74" s="217">
        <v>0</v>
      </c>
      <c r="AM74" s="147"/>
      <c r="AN74" s="141">
        <f t="shared" si="72"/>
        <v>0</v>
      </c>
      <c r="AO74" s="142"/>
      <c r="AP74" s="144"/>
      <c r="AQ74" s="144"/>
      <c r="AR74" s="141">
        <f t="shared" si="73"/>
        <v>0</v>
      </c>
      <c r="AS74" s="142"/>
      <c r="AT74" s="144"/>
      <c r="AU74" s="144"/>
      <c r="AV74" s="141">
        <f t="shared" si="74"/>
        <v>0</v>
      </c>
      <c r="AW74" s="142"/>
      <c r="AX74" s="144">
        <v>0</v>
      </c>
      <c r="AY74" s="144"/>
      <c r="AZ74" s="141">
        <f t="shared" si="75"/>
        <v>0</v>
      </c>
      <c r="BA74" s="142"/>
      <c r="BB74" s="144"/>
      <c r="BC74" s="144"/>
      <c r="BD74" s="141">
        <f t="shared" si="76"/>
        <v>0</v>
      </c>
      <c r="BE74" s="142"/>
      <c r="BF74" s="144">
        <v>0</v>
      </c>
      <c r="BG74" s="144"/>
      <c r="BH74" s="141">
        <f t="shared" si="77"/>
        <v>0</v>
      </c>
      <c r="BI74" s="142"/>
      <c r="BJ74" s="144">
        <v>0</v>
      </c>
      <c r="BK74" s="144"/>
      <c r="BL74" s="141">
        <f t="shared" si="78"/>
        <v>0</v>
      </c>
      <c r="BM74" s="148"/>
      <c r="BN74" s="148"/>
      <c r="BO74" s="148"/>
      <c r="BP74" s="172"/>
      <c r="BQ74" s="148"/>
      <c r="BR74" s="148"/>
      <c r="BS74" s="148"/>
      <c r="BT74" s="148"/>
      <c r="BU74" s="148"/>
      <c r="BV74" s="148"/>
      <c r="BW74" s="148"/>
      <c r="BX74" s="148"/>
    </row>
    <row r="75" spans="1:76" s="131" customFormat="1" ht="15.65" customHeight="1" x14ac:dyDescent="0.45">
      <c r="A75" s="224"/>
      <c r="B75" s="225"/>
      <c r="C75" s="226"/>
      <c r="D75" s="227"/>
      <c r="E75" s="228"/>
      <c r="F75" s="228"/>
      <c r="G75" s="229"/>
      <c r="H75" s="116"/>
      <c r="I75" s="230"/>
      <c r="J75" s="116"/>
      <c r="K75" s="230"/>
      <c r="L75" s="116"/>
      <c r="M75" s="230"/>
      <c r="N75" s="119"/>
      <c r="O75" s="119"/>
      <c r="P75" s="120"/>
      <c r="Q75" s="89"/>
      <c r="R75" s="121"/>
      <c r="S75" s="121"/>
      <c r="T75" s="122"/>
      <c r="U75" s="122"/>
      <c r="V75" s="125"/>
      <c r="W75" s="125"/>
      <c r="X75" s="122"/>
      <c r="Y75" s="122"/>
      <c r="Z75" s="125"/>
      <c r="AA75" s="125"/>
      <c r="AB75" s="122"/>
      <c r="AC75" s="122"/>
      <c r="AD75" s="126"/>
      <c r="AE75" s="126"/>
      <c r="AF75" s="122"/>
      <c r="AG75" s="122"/>
      <c r="AH75" s="159"/>
      <c r="AI75" s="125"/>
      <c r="AJ75" s="122"/>
      <c r="AK75" s="122"/>
      <c r="AL75" s="206"/>
      <c r="AM75" s="128"/>
      <c r="AN75" s="122"/>
      <c r="AO75" s="122"/>
      <c r="AP75" s="125"/>
      <c r="AQ75" s="125"/>
      <c r="AR75" s="122"/>
      <c r="AS75" s="122"/>
      <c r="AT75" s="125"/>
      <c r="AU75" s="125"/>
      <c r="AV75" s="122"/>
      <c r="AW75" s="122"/>
      <c r="AX75" s="125"/>
      <c r="AY75" s="125"/>
      <c r="AZ75" s="122"/>
      <c r="BA75" s="122"/>
      <c r="BB75" s="125"/>
      <c r="BC75" s="125"/>
      <c r="BD75" s="122"/>
      <c r="BE75" s="122"/>
      <c r="BF75" s="125"/>
      <c r="BG75" s="125"/>
      <c r="BH75" s="122"/>
      <c r="BI75" s="122"/>
      <c r="BJ75" s="125"/>
      <c r="BK75" s="125"/>
      <c r="BL75" s="122"/>
      <c r="BM75" s="130"/>
      <c r="BN75" s="130"/>
      <c r="BO75" s="130"/>
      <c r="BP75" s="172"/>
      <c r="BQ75" s="130"/>
      <c r="BR75" s="130"/>
      <c r="BS75" s="130"/>
      <c r="BT75" s="130"/>
      <c r="BU75" s="130"/>
      <c r="BV75" s="130"/>
      <c r="BW75" s="130"/>
      <c r="BX75" s="130"/>
    </row>
    <row r="76" spans="1:76" ht="15.65" customHeight="1" x14ac:dyDescent="0.45">
      <c r="A76" s="63">
        <v>6</v>
      </c>
      <c r="B76" s="64" t="s">
        <v>917</v>
      </c>
      <c r="C76" s="65"/>
      <c r="D76" s="71"/>
      <c r="E76" s="203"/>
      <c r="F76" s="200"/>
      <c r="G76" s="97"/>
      <c r="H76" s="49"/>
      <c r="I76" s="191"/>
      <c r="J76" s="49"/>
      <c r="K76" s="191"/>
      <c r="L76" s="49"/>
      <c r="M76" s="191"/>
      <c r="N76" s="52"/>
      <c r="O76" s="52"/>
      <c r="P76" s="53"/>
      <c r="Q76" s="54"/>
      <c r="R76" s="55"/>
      <c r="S76" s="55"/>
      <c r="T76" s="56"/>
      <c r="U76" s="57"/>
      <c r="V76" s="58"/>
      <c r="W76" s="58"/>
      <c r="X76" s="56"/>
      <c r="Y76" s="57"/>
      <c r="Z76" s="58"/>
      <c r="AA76" s="58"/>
      <c r="AB76" s="56"/>
      <c r="AC76" s="57"/>
      <c r="AD76" s="59"/>
      <c r="AE76" s="59"/>
      <c r="AF76" s="56"/>
      <c r="AG76" s="57"/>
      <c r="AH76" s="60"/>
      <c r="AI76" s="58"/>
      <c r="AJ76" s="56"/>
      <c r="AK76" s="57"/>
      <c r="AL76" s="201"/>
      <c r="AM76" s="62"/>
      <c r="AN76" s="56"/>
      <c r="AO76" s="57"/>
      <c r="AP76" s="58"/>
      <c r="AQ76" s="58"/>
      <c r="AR76" s="56"/>
      <c r="AS76" s="57"/>
      <c r="AT76" s="58"/>
      <c r="AU76" s="58"/>
      <c r="AV76" s="56"/>
      <c r="AW76" s="57"/>
      <c r="AX76" s="58"/>
      <c r="AY76" s="58"/>
      <c r="AZ76" s="56"/>
      <c r="BA76" s="57"/>
      <c r="BB76" s="58"/>
      <c r="BC76" s="58"/>
      <c r="BD76" s="56"/>
      <c r="BE76" s="57"/>
      <c r="BF76" s="58"/>
      <c r="BG76" s="58"/>
      <c r="BH76" s="56"/>
      <c r="BI76" s="57"/>
      <c r="BJ76" s="58"/>
      <c r="BK76" s="58"/>
      <c r="BL76" s="56"/>
      <c r="BP76" s="172"/>
    </row>
    <row r="77" spans="1:76" ht="39" x14ac:dyDescent="0.45">
      <c r="A77" s="63"/>
      <c r="B77" s="231" t="s">
        <v>918</v>
      </c>
      <c r="C77" s="65"/>
      <c r="D77" s="71"/>
      <c r="E77" s="203"/>
      <c r="F77" s="200"/>
      <c r="G77" s="97"/>
      <c r="H77" s="49"/>
      <c r="I77" s="191"/>
      <c r="J77" s="49"/>
      <c r="K77" s="191"/>
      <c r="L77" s="49"/>
      <c r="M77" s="191"/>
      <c r="N77" s="52"/>
      <c r="O77" s="52"/>
      <c r="P77" s="53"/>
      <c r="Q77" s="54"/>
      <c r="R77" s="55"/>
      <c r="S77" s="55"/>
      <c r="T77" s="56"/>
      <c r="U77" s="57"/>
      <c r="V77" s="58"/>
      <c r="W77" s="58"/>
      <c r="X77" s="56"/>
      <c r="Y77" s="57"/>
      <c r="Z77" s="58"/>
      <c r="AA77" s="58"/>
      <c r="AB77" s="56"/>
      <c r="AC77" s="57"/>
      <c r="AD77" s="59"/>
      <c r="AE77" s="59"/>
      <c r="AF77" s="56"/>
      <c r="AG77" s="57"/>
      <c r="AH77" s="60"/>
      <c r="AI77" s="58"/>
      <c r="AJ77" s="56"/>
      <c r="AK77" s="57"/>
      <c r="AL77" s="201"/>
      <c r="AM77" s="62"/>
      <c r="AN77" s="56"/>
      <c r="AO77" s="57"/>
      <c r="AP77" s="58"/>
      <c r="AQ77" s="58"/>
      <c r="AR77" s="56"/>
      <c r="AS77" s="57"/>
      <c r="AT77" s="58"/>
      <c r="AU77" s="58"/>
      <c r="AV77" s="56"/>
      <c r="AW77" s="57"/>
      <c r="AX77" s="58"/>
      <c r="AY77" s="58"/>
      <c r="AZ77" s="56"/>
      <c r="BA77" s="57"/>
      <c r="BB77" s="58"/>
      <c r="BC77" s="58"/>
      <c r="BD77" s="56"/>
      <c r="BE77" s="57"/>
      <c r="BF77" s="58"/>
      <c r="BG77" s="58"/>
      <c r="BH77" s="56"/>
      <c r="BI77" s="57"/>
      <c r="BJ77" s="58"/>
      <c r="BK77" s="58"/>
      <c r="BL77" s="56"/>
      <c r="BP77" s="172"/>
    </row>
    <row r="78" spans="1:76" ht="15.65" customHeight="1" x14ac:dyDescent="0.45">
      <c r="A78" s="69"/>
      <c r="B78" s="70"/>
      <c r="C78" s="65"/>
      <c r="D78" s="71"/>
      <c r="E78" s="203"/>
      <c r="F78" s="200"/>
      <c r="G78" s="97"/>
      <c r="H78" s="49"/>
      <c r="I78" s="191"/>
      <c r="J78" s="49"/>
      <c r="K78" s="191"/>
      <c r="L78" s="49"/>
      <c r="M78" s="191"/>
      <c r="N78" s="52"/>
      <c r="O78" s="52"/>
      <c r="P78" s="53"/>
      <c r="Q78" s="54"/>
      <c r="R78" s="55"/>
      <c r="S78" s="55"/>
      <c r="T78" s="56"/>
      <c r="U78" s="57"/>
      <c r="V78" s="58"/>
      <c r="W78" s="58"/>
      <c r="X78" s="56"/>
      <c r="Y78" s="57"/>
      <c r="Z78" s="58"/>
      <c r="AA78" s="58"/>
      <c r="AB78" s="56"/>
      <c r="AC78" s="57"/>
      <c r="AD78" s="59"/>
      <c r="AE78" s="59"/>
      <c r="AF78" s="56"/>
      <c r="AG78" s="57"/>
      <c r="AH78" s="60"/>
      <c r="AI78" s="58"/>
      <c r="AJ78" s="56"/>
      <c r="AK78" s="57"/>
      <c r="AL78" s="201"/>
      <c r="AM78" s="62"/>
      <c r="AN78" s="56"/>
      <c r="AO78" s="57"/>
      <c r="AP78" s="58"/>
      <c r="AQ78" s="58"/>
      <c r="AR78" s="56"/>
      <c r="AS78" s="57"/>
      <c r="AT78" s="58"/>
      <c r="AU78" s="58"/>
      <c r="AV78" s="56"/>
      <c r="AW78" s="57"/>
      <c r="AX78" s="58"/>
      <c r="AY78" s="58"/>
      <c r="AZ78" s="56"/>
      <c r="BA78" s="57"/>
      <c r="BB78" s="58"/>
      <c r="BC78" s="58"/>
      <c r="BD78" s="56"/>
      <c r="BE78" s="57"/>
      <c r="BF78" s="58"/>
      <c r="BG78" s="58"/>
      <c r="BH78" s="56"/>
      <c r="BI78" s="57"/>
      <c r="BJ78" s="58"/>
      <c r="BK78" s="58"/>
      <c r="BL78" s="56"/>
      <c r="BP78" s="172"/>
    </row>
    <row r="79" spans="1:76" ht="28.9" customHeight="1" x14ac:dyDescent="0.45">
      <c r="A79" s="69"/>
      <c r="B79" s="231" t="s">
        <v>919</v>
      </c>
      <c r="C79" s="65"/>
      <c r="D79" s="71"/>
      <c r="E79" s="203"/>
      <c r="F79" s="200"/>
      <c r="G79" s="97"/>
      <c r="H79" s="49"/>
      <c r="I79" s="191"/>
      <c r="J79" s="49"/>
      <c r="K79" s="191"/>
      <c r="L79" s="49"/>
      <c r="M79" s="191"/>
      <c r="N79" s="52"/>
      <c r="O79" s="52"/>
      <c r="P79" s="53"/>
      <c r="Q79" s="54"/>
      <c r="R79" s="55"/>
      <c r="S79" s="55"/>
      <c r="T79" s="56"/>
      <c r="U79" s="57"/>
      <c r="V79" s="58"/>
      <c r="W79" s="58"/>
      <c r="X79" s="56"/>
      <c r="Y79" s="57"/>
      <c r="Z79" s="58"/>
      <c r="AA79" s="58"/>
      <c r="AB79" s="56"/>
      <c r="AC79" s="57"/>
      <c r="AD79" s="59"/>
      <c r="AE79" s="59"/>
      <c r="AF79" s="56"/>
      <c r="AG79" s="57"/>
      <c r="AH79" s="60"/>
      <c r="AI79" s="58"/>
      <c r="AJ79" s="56"/>
      <c r="AK79" s="57"/>
      <c r="AL79" s="201"/>
      <c r="AM79" s="62"/>
      <c r="AN79" s="56"/>
      <c r="AO79" s="57"/>
      <c r="AP79" s="58"/>
      <c r="AQ79" s="58"/>
      <c r="AR79" s="56"/>
      <c r="AS79" s="57"/>
      <c r="AT79" s="58"/>
      <c r="AU79" s="58"/>
      <c r="AV79" s="56"/>
      <c r="AW79" s="57"/>
      <c r="AX79" s="58"/>
      <c r="AY79" s="58"/>
      <c r="AZ79" s="56"/>
      <c r="BA79" s="57"/>
      <c r="BB79" s="58"/>
      <c r="BC79" s="58"/>
      <c r="BD79" s="56"/>
      <c r="BE79" s="57"/>
      <c r="BF79" s="58"/>
      <c r="BG79" s="58"/>
      <c r="BH79" s="56"/>
      <c r="BI79" s="57"/>
      <c r="BJ79" s="58"/>
      <c r="BK79" s="58"/>
      <c r="BL79" s="56"/>
      <c r="BP79" s="172"/>
    </row>
    <row r="80" spans="1:76" ht="16" customHeight="1" x14ac:dyDescent="0.45">
      <c r="A80" s="69" t="s">
        <v>920</v>
      </c>
      <c r="B80" s="70" t="s">
        <v>921</v>
      </c>
      <c r="C80" s="65" t="s">
        <v>95</v>
      </c>
      <c r="D80" s="71">
        <v>80</v>
      </c>
      <c r="E80" s="203"/>
      <c r="F80" s="200"/>
      <c r="G80" s="97"/>
      <c r="H80" s="71">
        <v>80</v>
      </c>
      <c r="I80" s="74">
        <f t="shared" ref="I80:I86" si="79">(H80)*(E80+F80)</f>
        <v>0</v>
      </c>
      <c r="J80" s="199">
        <f t="shared" ref="J80:J86" si="80">H80-D80</f>
        <v>0</v>
      </c>
      <c r="K80" s="76">
        <f t="shared" ref="K80:K86" si="81">G80-I80</f>
        <v>0</v>
      </c>
      <c r="L80" s="208"/>
      <c r="M80" s="74">
        <f t="shared" ref="M80:M86" si="82">(L80)*(E80+F80)</f>
        <v>0</v>
      </c>
      <c r="N80" s="52">
        <f t="shared" ref="N80:N86" si="83">R80+V80+Z80+AD80+AH80+AL80+AP80+AT80+AX80+BB80+BF80+BJ80</f>
        <v>0</v>
      </c>
      <c r="O80" s="52">
        <f t="shared" ref="O80:O86" si="84">R80+V80+AA80+AE80+AI80+AM80+AQ80+AU80+AY80+BC80+BG80+BK80</f>
        <v>0</v>
      </c>
      <c r="P80" s="53">
        <f t="shared" ref="P80:P86" si="85">T80+X80+AB80+AF80+AJ80+AN80+AR80+AV80+AZ80+BD80+BH80+BL80</f>
        <v>0</v>
      </c>
      <c r="Q80" s="54" t="e">
        <f>P80/(I80+M80)</f>
        <v>#DIV/0!</v>
      </c>
      <c r="R80" s="55"/>
      <c r="S80" s="55"/>
      <c r="T80" s="56">
        <f t="shared" ref="T80:T86" si="86">(R80*$E80)+(S80*$F80)</f>
        <v>0</v>
      </c>
      <c r="U80" s="57"/>
      <c r="V80" s="58"/>
      <c r="W80" s="58"/>
      <c r="X80" s="56">
        <f t="shared" ref="X80:X86" si="87">(V80*$E80)+(W80*$F80)</f>
        <v>0</v>
      </c>
      <c r="Y80" s="57"/>
      <c r="Z80" s="58">
        <v>0</v>
      </c>
      <c r="AA80" s="58"/>
      <c r="AB80" s="56">
        <f t="shared" ref="AB80:AB86" si="88">(Z80*E80)+(F80*AA80)</f>
        <v>0</v>
      </c>
      <c r="AC80" s="57"/>
      <c r="AD80" s="59"/>
      <c r="AE80" s="59"/>
      <c r="AF80" s="56">
        <f t="shared" ref="AF80:AF86" si="89">(AD80*E80)+(AE80*F80)</f>
        <v>0</v>
      </c>
      <c r="AG80" s="57"/>
      <c r="AH80" s="60"/>
      <c r="AI80" s="58"/>
      <c r="AJ80" s="56">
        <f t="shared" ref="AJ80:AJ86" si="90">(E80*AH80)+(F80*AI80)</f>
        <v>0</v>
      </c>
      <c r="AK80" s="57"/>
      <c r="AL80" s="201">
        <v>0</v>
      </c>
      <c r="AM80" s="62"/>
      <c r="AN80" s="56">
        <f t="shared" ref="AN80:AN86" si="91">(E80*AL80)+(F80*AM80)</f>
        <v>0</v>
      </c>
      <c r="AO80" s="57"/>
      <c r="AP80" s="58">
        <v>0</v>
      </c>
      <c r="AQ80" s="58"/>
      <c r="AR80" s="56">
        <f t="shared" ref="AR80:AR86" si="92">(E80*AP80)+(F80*AQ80)</f>
        <v>0</v>
      </c>
      <c r="AS80" s="57"/>
      <c r="AT80" s="58">
        <v>0</v>
      </c>
      <c r="AU80" s="58"/>
      <c r="AV80" s="56">
        <f t="shared" ref="AV80:AV86" si="93">(E80*AT80)+(F80*AU80)</f>
        <v>0</v>
      </c>
      <c r="AW80" s="57"/>
      <c r="AX80" s="58"/>
      <c r="AY80" s="58"/>
      <c r="AZ80" s="56">
        <f t="shared" ref="AZ80:AZ86" si="94">(E80*AX80)+(F80*AY80)</f>
        <v>0</v>
      </c>
      <c r="BA80" s="57"/>
      <c r="BB80" s="58">
        <v>0</v>
      </c>
      <c r="BC80" s="58"/>
      <c r="BD80" s="56">
        <f t="shared" ref="BD80:BD86" si="95">(E80*BB80)+(F80*BC80)</f>
        <v>0</v>
      </c>
      <c r="BE80" s="57"/>
      <c r="BF80" s="58"/>
      <c r="BG80" s="58"/>
      <c r="BH80" s="56">
        <f t="shared" ref="BH80:BH86" si="96">(E80*BF80)+(F80*BG80)</f>
        <v>0</v>
      </c>
      <c r="BI80" s="57"/>
      <c r="BJ80" s="58">
        <v>0</v>
      </c>
      <c r="BK80" s="58"/>
      <c r="BL80" s="56">
        <f t="shared" ref="BL80:BL86" si="97">(E80*BJ80)+(F80*BK80)</f>
        <v>0</v>
      </c>
      <c r="BP80" s="172"/>
    </row>
    <row r="81" spans="1:76" ht="16" customHeight="1" x14ac:dyDescent="0.45">
      <c r="A81" s="69" t="s">
        <v>922</v>
      </c>
      <c r="B81" s="70" t="s">
        <v>923</v>
      </c>
      <c r="C81" s="65" t="s">
        <v>889</v>
      </c>
      <c r="D81" s="71">
        <v>1</v>
      </c>
      <c r="E81" s="203"/>
      <c r="F81" s="200"/>
      <c r="G81" s="97"/>
      <c r="H81" s="71">
        <v>1</v>
      </c>
      <c r="I81" s="74">
        <f t="shared" si="79"/>
        <v>0</v>
      </c>
      <c r="J81" s="199">
        <f t="shared" si="80"/>
        <v>0</v>
      </c>
      <c r="K81" s="76">
        <f t="shared" si="81"/>
        <v>0</v>
      </c>
      <c r="L81" s="208"/>
      <c r="M81" s="74">
        <f t="shared" si="82"/>
        <v>0</v>
      </c>
      <c r="N81" s="52">
        <f t="shared" si="83"/>
        <v>0</v>
      </c>
      <c r="O81" s="52">
        <f t="shared" si="84"/>
        <v>0</v>
      </c>
      <c r="P81" s="53">
        <f t="shared" si="85"/>
        <v>0</v>
      </c>
      <c r="Q81" s="54" t="e">
        <f t="shared" ref="Q81:Q86" si="98">P81/(I81+M81)</f>
        <v>#DIV/0!</v>
      </c>
      <c r="R81" s="55"/>
      <c r="S81" s="55"/>
      <c r="T81" s="56">
        <f t="shared" si="86"/>
        <v>0</v>
      </c>
      <c r="U81" s="57"/>
      <c r="V81" s="58"/>
      <c r="W81" s="58"/>
      <c r="X81" s="56">
        <f t="shared" si="87"/>
        <v>0</v>
      </c>
      <c r="Y81" s="57"/>
      <c r="Z81" s="58">
        <v>0</v>
      </c>
      <c r="AA81" s="58"/>
      <c r="AB81" s="56">
        <f t="shared" si="88"/>
        <v>0</v>
      </c>
      <c r="AC81" s="57"/>
      <c r="AD81" s="59"/>
      <c r="AE81" s="59"/>
      <c r="AF81" s="56">
        <f t="shared" si="89"/>
        <v>0</v>
      </c>
      <c r="AG81" s="57"/>
      <c r="AH81" s="60"/>
      <c r="AI81" s="58"/>
      <c r="AJ81" s="56">
        <f t="shared" si="90"/>
        <v>0</v>
      </c>
      <c r="AK81" s="57"/>
      <c r="AL81" s="201">
        <v>0</v>
      </c>
      <c r="AM81" s="62"/>
      <c r="AN81" s="56">
        <f t="shared" si="91"/>
        <v>0</v>
      </c>
      <c r="AO81" s="57"/>
      <c r="AP81" s="58">
        <v>0</v>
      </c>
      <c r="AQ81" s="58"/>
      <c r="AR81" s="56">
        <f t="shared" si="92"/>
        <v>0</v>
      </c>
      <c r="AS81" s="57"/>
      <c r="AT81" s="58">
        <v>0</v>
      </c>
      <c r="AU81" s="58"/>
      <c r="AV81" s="56">
        <f t="shared" si="93"/>
        <v>0</v>
      </c>
      <c r="AW81" s="57"/>
      <c r="AX81" s="58"/>
      <c r="AY81" s="58"/>
      <c r="AZ81" s="56">
        <f t="shared" si="94"/>
        <v>0</v>
      </c>
      <c r="BA81" s="57"/>
      <c r="BB81" s="58">
        <v>0</v>
      </c>
      <c r="BC81" s="58"/>
      <c r="BD81" s="56">
        <f t="shared" si="95"/>
        <v>0</v>
      </c>
      <c r="BE81" s="57"/>
      <c r="BF81" s="58"/>
      <c r="BG81" s="58"/>
      <c r="BH81" s="56">
        <f t="shared" si="96"/>
        <v>0</v>
      </c>
      <c r="BI81" s="57"/>
      <c r="BJ81" s="58">
        <v>0</v>
      </c>
      <c r="BK81" s="58"/>
      <c r="BL81" s="56">
        <f t="shared" si="97"/>
        <v>0</v>
      </c>
      <c r="BP81" s="172"/>
    </row>
    <row r="82" spans="1:76" ht="16" customHeight="1" x14ac:dyDescent="0.45">
      <c r="A82" s="69" t="s">
        <v>924</v>
      </c>
      <c r="B82" s="70" t="s">
        <v>925</v>
      </c>
      <c r="C82" s="65" t="s">
        <v>889</v>
      </c>
      <c r="D82" s="71">
        <v>4</v>
      </c>
      <c r="E82" s="203"/>
      <c r="F82" s="200"/>
      <c r="G82" s="97"/>
      <c r="H82" s="71">
        <v>4</v>
      </c>
      <c r="I82" s="74">
        <f t="shared" si="79"/>
        <v>0</v>
      </c>
      <c r="J82" s="199">
        <f t="shared" si="80"/>
        <v>0</v>
      </c>
      <c r="K82" s="76">
        <f t="shared" si="81"/>
        <v>0</v>
      </c>
      <c r="L82" s="208"/>
      <c r="M82" s="74">
        <f t="shared" si="82"/>
        <v>0</v>
      </c>
      <c r="N82" s="52">
        <f t="shared" si="83"/>
        <v>0</v>
      </c>
      <c r="O82" s="52">
        <f t="shared" si="84"/>
        <v>0</v>
      </c>
      <c r="P82" s="53">
        <f t="shared" si="85"/>
        <v>0</v>
      </c>
      <c r="Q82" s="54" t="e">
        <f t="shared" si="98"/>
        <v>#DIV/0!</v>
      </c>
      <c r="R82" s="55"/>
      <c r="S82" s="55"/>
      <c r="T82" s="56">
        <f t="shared" si="86"/>
        <v>0</v>
      </c>
      <c r="U82" s="57"/>
      <c r="V82" s="58"/>
      <c r="W82" s="58"/>
      <c r="X82" s="56">
        <f t="shared" si="87"/>
        <v>0</v>
      </c>
      <c r="Y82" s="57"/>
      <c r="Z82" s="58">
        <v>0</v>
      </c>
      <c r="AA82" s="58"/>
      <c r="AB82" s="56">
        <f t="shared" si="88"/>
        <v>0</v>
      </c>
      <c r="AC82" s="57"/>
      <c r="AD82" s="59"/>
      <c r="AE82" s="59"/>
      <c r="AF82" s="56">
        <f t="shared" si="89"/>
        <v>0</v>
      </c>
      <c r="AG82" s="57"/>
      <c r="AH82" s="60"/>
      <c r="AI82" s="58"/>
      <c r="AJ82" s="56">
        <f t="shared" si="90"/>
        <v>0</v>
      </c>
      <c r="AK82" s="57"/>
      <c r="AL82" s="201">
        <v>0</v>
      </c>
      <c r="AM82" s="62"/>
      <c r="AN82" s="56">
        <f t="shared" si="91"/>
        <v>0</v>
      </c>
      <c r="AO82" s="57"/>
      <c r="AP82" s="58">
        <v>0</v>
      </c>
      <c r="AQ82" s="58"/>
      <c r="AR82" s="56">
        <f t="shared" si="92"/>
        <v>0</v>
      </c>
      <c r="AS82" s="57"/>
      <c r="AT82" s="58">
        <v>0</v>
      </c>
      <c r="AU82" s="58"/>
      <c r="AV82" s="56">
        <f t="shared" si="93"/>
        <v>0</v>
      </c>
      <c r="AW82" s="57"/>
      <c r="AX82" s="58"/>
      <c r="AY82" s="58"/>
      <c r="AZ82" s="56">
        <f t="shared" si="94"/>
        <v>0</v>
      </c>
      <c r="BA82" s="57"/>
      <c r="BB82" s="58">
        <v>0</v>
      </c>
      <c r="BC82" s="58"/>
      <c r="BD82" s="56">
        <f t="shared" si="95"/>
        <v>0</v>
      </c>
      <c r="BE82" s="57"/>
      <c r="BF82" s="58"/>
      <c r="BG82" s="58"/>
      <c r="BH82" s="56">
        <f t="shared" si="96"/>
        <v>0</v>
      </c>
      <c r="BI82" s="57"/>
      <c r="BJ82" s="58">
        <v>0</v>
      </c>
      <c r="BK82" s="58"/>
      <c r="BL82" s="56">
        <f t="shared" si="97"/>
        <v>0</v>
      </c>
      <c r="BP82" s="172"/>
    </row>
    <row r="83" spans="1:76" ht="16" customHeight="1" x14ac:dyDescent="0.45">
      <c r="A83" s="69" t="s">
        <v>926</v>
      </c>
      <c r="B83" s="70" t="s">
        <v>927</v>
      </c>
      <c r="C83" s="65" t="s">
        <v>889</v>
      </c>
      <c r="D83" s="71">
        <v>2</v>
      </c>
      <c r="E83" s="203"/>
      <c r="F83" s="200"/>
      <c r="G83" s="97"/>
      <c r="H83" s="71">
        <v>2</v>
      </c>
      <c r="I83" s="74">
        <f t="shared" si="79"/>
        <v>0</v>
      </c>
      <c r="J83" s="199">
        <f t="shared" si="80"/>
        <v>0</v>
      </c>
      <c r="K83" s="76">
        <f t="shared" si="81"/>
        <v>0</v>
      </c>
      <c r="L83" s="208"/>
      <c r="M83" s="74">
        <f t="shared" si="82"/>
        <v>0</v>
      </c>
      <c r="N83" s="52">
        <f t="shared" si="83"/>
        <v>0</v>
      </c>
      <c r="O83" s="52">
        <f t="shared" si="84"/>
        <v>0</v>
      </c>
      <c r="P83" s="53">
        <f t="shared" si="85"/>
        <v>0</v>
      </c>
      <c r="Q83" s="54" t="e">
        <f t="shared" si="98"/>
        <v>#DIV/0!</v>
      </c>
      <c r="R83" s="55"/>
      <c r="S83" s="55"/>
      <c r="T83" s="56">
        <f t="shared" si="86"/>
        <v>0</v>
      </c>
      <c r="U83" s="57"/>
      <c r="V83" s="58"/>
      <c r="W83" s="58"/>
      <c r="X83" s="56">
        <f t="shared" si="87"/>
        <v>0</v>
      </c>
      <c r="Y83" s="57"/>
      <c r="Z83" s="58">
        <v>0</v>
      </c>
      <c r="AA83" s="58"/>
      <c r="AB83" s="56">
        <f t="shared" si="88"/>
        <v>0</v>
      </c>
      <c r="AC83" s="57"/>
      <c r="AD83" s="59"/>
      <c r="AE83" s="59"/>
      <c r="AF83" s="56">
        <f t="shared" si="89"/>
        <v>0</v>
      </c>
      <c r="AG83" s="57"/>
      <c r="AH83" s="60"/>
      <c r="AI83" s="58"/>
      <c r="AJ83" s="56">
        <f t="shared" si="90"/>
        <v>0</v>
      </c>
      <c r="AK83" s="57"/>
      <c r="AL83" s="201">
        <v>0</v>
      </c>
      <c r="AM83" s="62"/>
      <c r="AN83" s="56">
        <f t="shared" si="91"/>
        <v>0</v>
      </c>
      <c r="AO83" s="57"/>
      <c r="AP83" s="58">
        <v>0</v>
      </c>
      <c r="AQ83" s="58"/>
      <c r="AR83" s="56">
        <f t="shared" si="92"/>
        <v>0</v>
      </c>
      <c r="AS83" s="57"/>
      <c r="AT83" s="58">
        <v>0</v>
      </c>
      <c r="AU83" s="58"/>
      <c r="AV83" s="56">
        <f t="shared" si="93"/>
        <v>0</v>
      </c>
      <c r="AW83" s="57"/>
      <c r="AX83" s="58"/>
      <c r="AY83" s="58"/>
      <c r="AZ83" s="56">
        <f t="shared" si="94"/>
        <v>0</v>
      </c>
      <c r="BA83" s="57"/>
      <c r="BB83" s="58">
        <v>0</v>
      </c>
      <c r="BC83" s="58"/>
      <c r="BD83" s="56">
        <f t="shared" si="95"/>
        <v>0</v>
      </c>
      <c r="BE83" s="57"/>
      <c r="BF83" s="58"/>
      <c r="BG83" s="58"/>
      <c r="BH83" s="56">
        <f t="shared" si="96"/>
        <v>0</v>
      </c>
      <c r="BI83" s="57"/>
      <c r="BJ83" s="58">
        <v>0</v>
      </c>
      <c r="BK83" s="58"/>
      <c r="BL83" s="56">
        <f t="shared" si="97"/>
        <v>0</v>
      </c>
      <c r="BP83" s="172"/>
    </row>
    <row r="84" spans="1:76" ht="16" hidden="1" customHeight="1" x14ac:dyDescent="0.45">
      <c r="A84" s="69" t="s">
        <v>928</v>
      </c>
      <c r="B84" s="70" t="s">
        <v>929</v>
      </c>
      <c r="C84" s="65" t="s">
        <v>889</v>
      </c>
      <c r="D84" s="71"/>
      <c r="E84" s="203"/>
      <c r="F84" s="200"/>
      <c r="G84" s="97"/>
      <c r="H84" s="71"/>
      <c r="I84" s="74">
        <f t="shared" si="79"/>
        <v>0</v>
      </c>
      <c r="J84" s="199">
        <f t="shared" si="80"/>
        <v>0</v>
      </c>
      <c r="K84" s="76">
        <f t="shared" si="81"/>
        <v>0</v>
      </c>
      <c r="L84" s="208"/>
      <c r="M84" s="74">
        <f t="shared" si="82"/>
        <v>0</v>
      </c>
      <c r="N84" s="52">
        <f t="shared" si="83"/>
        <v>0</v>
      </c>
      <c r="O84" s="52">
        <f t="shared" si="84"/>
        <v>0</v>
      </c>
      <c r="P84" s="53">
        <f t="shared" si="85"/>
        <v>0</v>
      </c>
      <c r="Q84" s="54" t="e">
        <f t="shared" si="98"/>
        <v>#DIV/0!</v>
      </c>
      <c r="R84" s="55"/>
      <c r="S84" s="55"/>
      <c r="T84" s="56">
        <f t="shared" si="86"/>
        <v>0</v>
      </c>
      <c r="U84" s="57"/>
      <c r="V84" s="58"/>
      <c r="W84" s="58"/>
      <c r="X84" s="56">
        <f t="shared" si="87"/>
        <v>0</v>
      </c>
      <c r="Y84" s="57"/>
      <c r="Z84" s="58">
        <v>0</v>
      </c>
      <c r="AA84" s="58"/>
      <c r="AB84" s="56">
        <f t="shared" si="88"/>
        <v>0</v>
      </c>
      <c r="AC84" s="57"/>
      <c r="AD84" s="59"/>
      <c r="AE84" s="59"/>
      <c r="AF84" s="56">
        <f t="shared" si="89"/>
        <v>0</v>
      </c>
      <c r="AG84" s="57"/>
      <c r="AH84" s="60"/>
      <c r="AI84" s="58"/>
      <c r="AJ84" s="56">
        <f t="shared" si="90"/>
        <v>0</v>
      </c>
      <c r="AK84" s="57"/>
      <c r="AL84" s="201">
        <v>0</v>
      </c>
      <c r="AM84" s="62"/>
      <c r="AN84" s="56">
        <f t="shared" si="91"/>
        <v>0</v>
      </c>
      <c r="AO84" s="57"/>
      <c r="AP84" s="58">
        <v>0</v>
      </c>
      <c r="AQ84" s="58"/>
      <c r="AR84" s="56">
        <f t="shared" si="92"/>
        <v>0</v>
      </c>
      <c r="AS84" s="57"/>
      <c r="AT84" s="58">
        <v>0</v>
      </c>
      <c r="AU84" s="58"/>
      <c r="AV84" s="56">
        <f t="shared" si="93"/>
        <v>0</v>
      </c>
      <c r="AW84" s="57"/>
      <c r="AX84" s="58"/>
      <c r="AY84" s="58"/>
      <c r="AZ84" s="56">
        <f t="shared" si="94"/>
        <v>0</v>
      </c>
      <c r="BA84" s="57"/>
      <c r="BB84" s="58">
        <v>0</v>
      </c>
      <c r="BC84" s="58"/>
      <c r="BD84" s="56">
        <f t="shared" si="95"/>
        <v>0</v>
      </c>
      <c r="BE84" s="57"/>
      <c r="BF84" s="58"/>
      <c r="BG84" s="58"/>
      <c r="BH84" s="56">
        <f t="shared" si="96"/>
        <v>0</v>
      </c>
      <c r="BI84" s="57"/>
      <c r="BJ84" s="58">
        <v>0</v>
      </c>
      <c r="BK84" s="58"/>
      <c r="BL84" s="56">
        <f t="shared" si="97"/>
        <v>0</v>
      </c>
      <c r="BP84" s="172"/>
    </row>
    <row r="85" spans="1:76" ht="15.65" hidden="1" customHeight="1" x14ac:dyDescent="0.45">
      <c r="A85" s="69" t="s">
        <v>930</v>
      </c>
      <c r="B85" s="70" t="s">
        <v>931</v>
      </c>
      <c r="C85" s="65" t="s">
        <v>889</v>
      </c>
      <c r="D85" s="71"/>
      <c r="E85" s="203"/>
      <c r="F85" s="200"/>
      <c r="G85" s="97"/>
      <c r="H85" s="71"/>
      <c r="I85" s="74">
        <f t="shared" si="79"/>
        <v>0</v>
      </c>
      <c r="J85" s="199">
        <f t="shared" si="80"/>
        <v>0</v>
      </c>
      <c r="K85" s="76">
        <f t="shared" si="81"/>
        <v>0</v>
      </c>
      <c r="L85" s="208"/>
      <c r="M85" s="74">
        <f t="shared" si="82"/>
        <v>0</v>
      </c>
      <c r="N85" s="52">
        <f t="shared" si="83"/>
        <v>0</v>
      </c>
      <c r="O85" s="52">
        <f t="shared" si="84"/>
        <v>0</v>
      </c>
      <c r="P85" s="53">
        <f t="shared" si="85"/>
        <v>0</v>
      </c>
      <c r="Q85" s="54" t="e">
        <f t="shared" si="98"/>
        <v>#DIV/0!</v>
      </c>
      <c r="R85" s="55"/>
      <c r="S85" s="55"/>
      <c r="T85" s="56">
        <f t="shared" si="86"/>
        <v>0</v>
      </c>
      <c r="U85" s="57"/>
      <c r="V85" s="58"/>
      <c r="W85" s="58"/>
      <c r="X85" s="56">
        <f t="shared" si="87"/>
        <v>0</v>
      </c>
      <c r="Y85" s="57"/>
      <c r="Z85" s="58">
        <v>0</v>
      </c>
      <c r="AA85" s="58"/>
      <c r="AB85" s="56">
        <f t="shared" si="88"/>
        <v>0</v>
      </c>
      <c r="AC85" s="57"/>
      <c r="AD85" s="59"/>
      <c r="AE85" s="59"/>
      <c r="AF85" s="56">
        <f t="shared" si="89"/>
        <v>0</v>
      </c>
      <c r="AG85" s="57"/>
      <c r="AH85" s="60"/>
      <c r="AI85" s="58"/>
      <c r="AJ85" s="56">
        <f t="shared" si="90"/>
        <v>0</v>
      </c>
      <c r="AK85" s="57"/>
      <c r="AL85" s="201">
        <v>0</v>
      </c>
      <c r="AM85" s="62"/>
      <c r="AN85" s="56">
        <f t="shared" si="91"/>
        <v>0</v>
      </c>
      <c r="AO85" s="57"/>
      <c r="AP85" s="58">
        <v>0</v>
      </c>
      <c r="AQ85" s="58"/>
      <c r="AR85" s="56">
        <f t="shared" si="92"/>
        <v>0</v>
      </c>
      <c r="AS85" s="57"/>
      <c r="AT85" s="58">
        <v>0</v>
      </c>
      <c r="AU85" s="58"/>
      <c r="AV85" s="56">
        <f t="shared" si="93"/>
        <v>0</v>
      </c>
      <c r="AW85" s="57"/>
      <c r="AX85" s="58"/>
      <c r="AY85" s="58"/>
      <c r="AZ85" s="56">
        <f t="shared" si="94"/>
        <v>0</v>
      </c>
      <c r="BA85" s="57"/>
      <c r="BB85" s="58">
        <v>0</v>
      </c>
      <c r="BC85" s="58"/>
      <c r="BD85" s="56">
        <f t="shared" si="95"/>
        <v>0</v>
      </c>
      <c r="BE85" s="57"/>
      <c r="BF85" s="58"/>
      <c r="BG85" s="58"/>
      <c r="BH85" s="56">
        <f t="shared" si="96"/>
        <v>0</v>
      </c>
      <c r="BI85" s="57"/>
      <c r="BJ85" s="58">
        <v>0</v>
      </c>
      <c r="BK85" s="58"/>
      <c r="BL85" s="56">
        <f t="shared" si="97"/>
        <v>0</v>
      </c>
      <c r="BP85" s="172"/>
    </row>
    <row r="86" spans="1:76" ht="15.65" customHeight="1" x14ac:dyDescent="0.45">
      <c r="A86" s="69" t="s">
        <v>932</v>
      </c>
      <c r="B86" s="70" t="s">
        <v>933</v>
      </c>
      <c r="C86" s="65" t="s">
        <v>889</v>
      </c>
      <c r="D86" s="71">
        <v>55</v>
      </c>
      <c r="E86" s="203"/>
      <c r="F86" s="200"/>
      <c r="G86" s="97"/>
      <c r="H86" s="71">
        <v>55</v>
      </c>
      <c r="I86" s="74">
        <f t="shared" si="79"/>
        <v>0</v>
      </c>
      <c r="J86" s="199">
        <f t="shared" si="80"/>
        <v>0</v>
      </c>
      <c r="K86" s="76">
        <f t="shared" si="81"/>
        <v>0</v>
      </c>
      <c r="L86" s="208"/>
      <c r="M86" s="74">
        <f t="shared" si="82"/>
        <v>0</v>
      </c>
      <c r="N86" s="52">
        <f t="shared" si="83"/>
        <v>0</v>
      </c>
      <c r="O86" s="52">
        <f t="shared" si="84"/>
        <v>0</v>
      </c>
      <c r="P86" s="53">
        <f t="shared" si="85"/>
        <v>0</v>
      </c>
      <c r="Q86" s="54" t="e">
        <f t="shared" si="98"/>
        <v>#DIV/0!</v>
      </c>
      <c r="R86" s="55"/>
      <c r="S86" s="55"/>
      <c r="T86" s="56">
        <f t="shared" si="86"/>
        <v>0</v>
      </c>
      <c r="U86" s="57"/>
      <c r="V86" s="58"/>
      <c r="W86" s="58"/>
      <c r="X86" s="56">
        <f t="shared" si="87"/>
        <v>0</v>
      </c>
      <c r="Y86" s="57"/>
      <c r="Z86" s="58">
        <v>0</v>
      </c>
      <c r="AA86" s="58"/>
      <c r="AB86" s="56">
        <f t="shared" si="88"/>
        <v>0</v>
      </c>
      <c r="AC86" s="57"/>
      <c r="AD86" s="59"/>
      <c r="AE86" s="59"/>
      <c r="AF86" s="56">
        <f t="shared" si="89"/>
        <v>0</v>
      </c>
      <c r="AG86" s="57"/>
      <c r="AH86" s="60"/>
      <c r="AI86" s="58"/>
      <c r="AJ86" s="56">
        <f t="shared" si="90"/>
        <v>0</v>
      </c>
      <c r="AK86" s="57"/>
      <c r="AL86" s="201">
        <v>0</v>
      </c>
      <c r="AM86" s="62"/>
      <c r="AN86" s="56">
        <f t="shared" si="91"/>
        <v>0</v>
      </c>
      <c r="AO86" s="57"/>
      <c r="AP86" s="58">
        <v>0</v>
      </c>
      <c r="AQ86" s="58"/>
      <c r="AR86" s="56">
        <f t="shared" si="92"/>
        <v>0</v>
      </c>
      <c r="AS86" s="57"/>
      <c r="AT86" s="58">
        <v>0</v>
      </c>
      <c r="AU86" s="58"/>
      <c r="AV86" s="56">
        <f t="shared" si="93"/>
        <v>0</v>
      </c>
      <c r="AW86" s="57"/>
      <c r="AX86" s="58"/>
      <c r="AY86" s="58"/>
      <c r="AZ86" s="56">
        <f t="shared" si="94"/>
        <v>0</v>
      </c>
      <c r="BA86" s="57"/>
      <c r="BB86" s="58">
        <v>0</v>
      </c>
      <c r="BC86" s="58"/>
      <c r="BD86" s="56">
        <f t="shared" si="95"/>
        <v>0</v>
      </c>
      <c r="BE86" s="57"/>
      <c r="BF86" s="58"/>
      <c r="BG86" s="58"/>
      <c r="BH86" s="56">
        <f t="shared" si="96"/>
        <v>0</v>
      </c>
      <c r="BI86" s="57"/>
      <c r="BJ86" s="58">
        <v>0</v>
      </c>
      <c r="BK86" s="58"/>
      <c r="BL86" s="56">
        <f t="shared" si="97"/>
        <v>0</v>
      </c>
      <c r="BP86" s="172"/>
    </row>
    <row r="87" spans="1:76" ht="9.75" customHeight="1" x14ac:dyDescent="0.45">
      <c r="A87" s="69"/>
      <c r="B87" s="70"/>
      <c r="C87" s="65"/>
      <c r="D87" s="71"/>
      <c r="E87" s="203"/>
      <c r="F87" s="200"/>
      <c r="G87" s="97"/>
      <c r="H87" s="212"/>
      <c r="I87" s="74"/>
      <c r="J87" s="199"/>
      <c r="K87" s="76"/>
      <c r="L87" s="215"/>
      <c r="M87" s="74"/>
      <c r="N87" s="52"/>
      <c r="O87" s="52"/>
      <c r="P87" s="53"/>
      <c r="Q87" s="54"/>
      <c r="R87" s="55"/>
      <c r="S87" s="55"/>
      <c r="T87" s="56"/>
      <c r="U87" s="57"/>
      <c r="V87" s="58"/>
      <c r="W87" s="58"/>
      <c r="X87" s="56"/>
      <c r="Y87" s="57"/>
      <c r="Z87" s="58"/>
      <c r="AA87" s="58"/>
      <c r="AB87" s="56"/>
      <c r="AC87" s="57"/>
      <c r="AD87" s="59"/>
      <c r="AE87" s="59"/>
      <c r="AF87" s="56"/>
      <c r="AG87" s="57"/>
      <c r="AH87" s="60"/>
      <c r="AI87" s="58"/>
      <c r="AJ87" s="56"/>
      <c r="AK87" s="57"/>
      <c r="AL87" s="201"/>
      <c r="AM87" s="62"/>
      <c r="AN87" s="56"/>
      <c r="AO87" s="57"/>
      <c r="AP87" s="58"/>
      <c r="AQ87" s="58"/>
      <c r="AR87" s="56"/>
      <c r="AS87" s="57"/>
      <c r="AT87" s="58"/>
      <c r="AU87" s="58"/>
      <c r="AV87" s="56"/>
      <c r="AW87" s="57"/>
      <c r="AX87" s="58"/>
      <c r="AY87" s="58"/>
      <c r="AZ87" s="56"/>
      <c r="BA87" s="57"/>
      <c r="BB87" s="58"/>
      <c r="BC87" s="58"/>
      <c r="BD87" s="56"/>
      <c r="BE87" s="57"/>
      <c r="BF87" s="58"/>
      <c r="BG87" s="58"/>
      <c r="BH87" s="56"/>
      <c r="BI87" s="57"/>
      <c r="BJ87" s="58"/>
      <c r="BK87" s="58"/>
      <c r="BL87" s="56"/>
      <c r="BP87" s="172"/>
    </row>
    <row r="88" spans="1:76" ht="18.5" hidden="1" x14ac:dyDescent="0.45">
      <c r="A88" s="69" t="s">
        <v>934</v>
      </c>
      <c r="B88" s="70" t="s">
        <v>935</v>
      </c>
      <c r="C88" s="65" t="s">
        <v>95</v>
      </c>
      <c r="D88" s="196"/>
      <c r="E88" s="203"/>
      <c r="F88" s="200"/>
      <c r="G88" s="97"/>
      <c r="H88" s="196"/>
      <c r="I88" s="74">
        <f t="shared" ref="I88:I93" si="99">(H88)*(E88+F88)</f>
        <v>0</v>
      </c>
      <c r="J88" s="199">
        <f t="shared" ref="J88:J93" si="100">H88-D88</f>
        <v>0</v>
      </c>
      <c r="K88" s="76">
        <f t="shared" ref="K88:K93" si="101">G88-I88</f>
        <v>0</v>
      </c>
      <c r="L88" s="232"/>
      <c r="M88" s="74">
        <f t="shared" ref="M88:M93" si="102">(L88)*(E88+F88)</f>
        <v>0</v>
      </c>
      <c r="N88" s="52">
        <f t="shared" ref="N88:N93" si="103">R88+V88+Z88+AD88+AH88+AL88+AP88+AT88+AX88+BB88+BF88+BJ88</f>
        <v>0</v>
      </c>
      <c r="O88" s="52">
        <f t="shared" ref="O88:O93" si="104">R88+W88+AA88+AE88+AI88+AM88+AQ88+AU88+AY88+BC88+BG88+BK88</f>
        <v>0</v>
      </c>
      <c r="P88" s="53">
        <f t="shared" ref="P88:P93" si="105">T88+X88+AB88+AF88+AJ88+AN88+AR88+AV88+AZ88+BD88+BH88+BL88</f>
        <v>0</v>
      </c>
      <c r="Q88" s="77" t="e">
        <f t="shared" ref="Q88:Q93" si="106">P88/(I88+M88)</f>
        <v>#DIV/0!</v>
      </c>
      <c r="R88" s="55"/>
      <c r="S88" s="55"/>
      <c r="T88" s="56">
        <f t="shared" ref="T88:T93" si="107">(R88*$E88)+(S88*$F88)</f>
        <v>0</v>
      </c>
      <c r="U88" s="57"/>
      <c r="V88" s="58"/>
      <c r="W88" s="58"/>
      <c r="X88" s="56">
        <f t="shared" ref="X88:X93" si="108">(V88*$E88)+(W88*$F88)</f>
        <v>0</v>
      </c>
      <c r="Y88" s="57"/>
      <c r="Z88" s="58"/>
      <c r="AA88" s="58"/>
      <c r="AB88" s="56">
        <f t="shared" ref="AB88:AB93" si="109">(Z88*E88)+(F88*AA88)</f>
        <v>0</v>
      </c>
      <c r="AC88" s="57"/>
      <c r="AD88" s="59"/>
      <c r="AE88" s="59"/>
      <c r="AF88" s="56">
        <f t="shared" ref="AF88:AF93" si="110">(AD88*E88)+(AE88*F88)</f>
        <v>0</v>
      </c>
      <c r="AG88" s="57"/>
      <c r="AH88" s="60"/>
      <c r="AI88" s="58"/>
      <c r="AJ88" s="56">
        <f t="shared" ref="AJ88:AJ93" si="111">(E88*AH88)+(F88*AI88)</f>
        <v>0</v>
      </c>
      <c r="AK88" s="57"/>
      <c r="AL88" s="201">
        <v>0</v>
      </c>
      <c r="AM88" s="62"/>
      <c r="AN88" s="56">
        <f t="shared" ref="AN88:AN93" si="112">(E88*AL88)+(F88*AM88)</f>
        <v>0</v>
      </c>
      <c r="AO88" s="57"/>
      <c r="AP88" s="58"/>
      <c r="AQ88" s="58"/>
      <c r="AR88" s="56">
        <f t="shared" ref="AR88:AR93" si="113">(E88*AP88)+(F88*AQ88)</f>
        <v>0</v>
      </c>
      <c r="AS88" s="57"/>
      <c r="AT88" s="58">
        <v>0</v>
      </c>
      <c r="AU88" s="58"/>
      <c r="AV88" s="56">
        <f t="shared" ref="AV88:AV93" si="114">(E88*AT88)+(F88*AU88)</f>
        <v>0</v>
      </c>
      <c r="AW88" s="57"/>
      <c r="AX88" s="58"/>
      <c r="AY88" s="58"/>
      <c r="AZ88" s="56">
        <f t="shared" ref="AZ88:AZ93" si="115">(E88*AX88)+(F88*AY88)</f>
        <v>0</v>
      </c>
      <c r="BA88" s="57"/>
      <c r="BB88" s="58">
        <v>0</v>
      </c>
      <c r="BC88" s="58"/>
      <c r="BD88" s="56">
        <f t="shared" ref="BD88:BD93" si="116">(E88*BB88)+(F88*BC88)</f>
        <v>0</v>
      </c>
      <c r="BE88" s="57"/>
      <c r="BF88" s="58"/>
      <c r="BG88" s="58"/>
      <c r="BH88" s="56">
        <f t="shared" ref="BH88:BH93" si="117">(E88*BF88)+(F88*BG88)</f>
        <v>0</v>
      </c>
      <c r="BI88" s="57"/>
      <c r="BJ88" s="58">
        <v>0</v>
      </c>
      <c r="BK88" s="58"/>
      <c r="BL88" s="56">
        <f t="shared" ref="BL88:BL93" si="118">(E88*BJ88)+(F88*BK88)</f>
        <v>0</v>
      </c>
      <c r="BP88" s="172"/>
    </row>
    <row r="89" spans="1:76" ht="16" hidden="1" customHeight="1" x14ac:dyDescent="0.45">
      <c r="A89" s="69" t="s">
        <v>936</v>
      </c>
      <c r="B89" s="70" t="s">
        <v>937</v>
      </c>
      <c r="C89" s="65" t="s">
        <v>889</v>
      </c>
      <c r="D89" s="71"/>
      <c r="E89" s="203"/>
      <c r="F89" s="200"/>
      <c r="G89" s="97"/>
      <c r="H89" s="71"/>
      <c r="I89" s="74">
        <f t="shared" si="99"/>
        <v>0</v>
      </c>
      <c r="J89" s="199">
        <f t="shared" si="100"/>
        <v>0</v>
      </c>
      <c r="K89" s="76">
        <f t="shared" si="101"/>
        <v>0</v>
      </c>
      <c r="L89" s="208"/>
      <c r="M89" s="74">
        <f t="shared" si="102"/>
        <v>0</v>
      </c>
      <c r="N89" s="52">
        <f t="shared" si="103"/>
        <v>0</v>
      </c>
      <c r="O89" s="52">
        <f t="shared" si="104"/>
        <v>0</v>
      </c>
      <c r="P89" s="53">
        <f t="shared" si="105"/>
        <v>0</v>
      </c>
      <c r="Q89" s="77" t="e">
        <f t="shared" si="106"/>
        <v>#DIV/0!</v>
      </c>
      <c r="R89" s="55"/>
      <c r="S89" s="55"/>
      <c r="T89" s="56">
        <f t="shared" si="107"/>
        <v>0</v>
      </c>
      <c r="U89" s="57"/>
      <c r="V89" s="58"/>
      <c r="W89" s="58"/>
      <c r="X89" s="56">
        <f t="shared" si="108"/>
        <v>0</v>
      </c>
      <c r="Y89" s="57"/>
      <c r="Z89" s="58"/>
      <c r="AA89" s="58"/>
      <c r="AB89" s="56">
        <f t="shared" si="109"/>
        <v>0</v>
      </c>
      <c r="AC89" s="57"/>
      <c r="AD89" s="59"/>
      <c r="AE89" s="59"/>
      <c r="AF89" s="56">
        <f t="shared" si="110"/>
        <v>0</v>
      </c>
      <c r="AG89" s="57"/>
      <c r="AH89" s="60"/>
      <c r="AI89" s="58"/>
      <c r="AJ89" s="56">
        <f t="shared" si="111"/>
        <v>0</v>
      </c>
      <c r="AK89" s="57"/>
      <c r="AL89" s="201">
        <v>0</v>
      </c>
      <c r="AM89" s="62"/>
      <c r="AN89" s="56">
        <f t="shared" si="112"/>
        <v>0</v>
      </c>
      <c r="AO89" s="57"/>
      <c r="AP89" s="58"/>
      <c r="AQ89" s="58"/>
      <c r="AR89" s="56">
        <f t="shared" si="113"/>
        <v>0</v>
      </c>
      <c r="AS89" s="57"/>
      <c r="AT89" s="58">
        <v>0</v>
      </c>
      <c r="AU89" s="58"/>
      <c r="AV89" s="56">
        <f t="shared" si="114"/>
        <v>0</v>
      </c>
      <c r="AW89" s="57"/>
      <c r="AX89" s="58"/>
      <c r="AY89" s="58"/>
      <c r="AZ89" s="56">
        <f t="shared" si="115"/>
        <v>0</v>
      </c>
      <c r="BA89" s="57"/>
      <c r="BB89" s="58">
        <v>0</v>
      </c>
      <c r="BC89" s="58"/>
      <c r="BD89" s="56">
        <f t="shared" si="116"/>
        <v>0</v>
      </c>
      <c r="BE89" s="57"/>
      <c r="BF89" s="58"/>
      <c r="BG89" s="58"/>
      <c r="BH89" s="56">
        <f t="shared" si="117"/>
        <v>0</v>
      </c>
      <c r="BI89" s="57"/>
      <c r="BJ89" s="58">
        <v>0</v>
      </c>
      <c r="BK89" s="58"/>
      <c r="BL89" s="56">
        <f t="shared" si="118"/>
        <v>0</v>
      </c>
      <c r="BP89" s="172"/>
    </row>
    <row r="90" spans="1:76" ht="16" hidden="1" customHeight="1" x14ac:dyDescent="0.45">
      <c r="A90" s="69" t="s">
        <v>938</v>
      </c>
      <c r="B90" s="70" t="s">
        <v>939</v>
      </c>
      <c r="C90" s="65" t="s">
        <v>889</v>
      </c>
      <c r="D90" s="71"/>
      <c r="E90" s="203"/>
      <c r="F90" s="200"/>
      <c r="G90" s="97"/>
      <c r="H90" s="71"/>
      <c r="I90" s="74">
        <f t="shared" si="99"/>
        <v>0</v>
      </c>
      <c r="J90" s="199">
        <f t="shared" si="100"/>
        <v>0</v>
      </c>
      <c r="K90" s="76">
        <f t="shared" si="101"/>
        <v>0</v>
      </c>
      <c r="L90" s="208"/>
      <c r="M90" s="74">
        <f t="shared" si="102"/>
        <v>0</v>
      </c>
      <c r="N90" s="52">
        <f t="shared" si="103"/>
        <v>0</v>
      </c>
      <c r="O90" s="52">
        <f t="shared" si="104"/>
        <v>0</v>
      </c>
      <c r="P90" s="53">
        <f t="shared" si="105"/>
        <v>0</v>
      </c>
      <c r="Q90" s="77" t="e">
        <f t="shared" si="106"/>
        <v>#DIV/0!</v>
      </c>
      <c r="R90" s="55"/>
      <c r="S90" s="55"/>
      <c r="T90" s="56">
        <f t="shared" si="107"/>
        <v>0</v>
      </c>
      <c r="U90" s="57"/>
      <c r="V90" s="58"/>
      <c r="W90" s="58"/>
      <c r="X90" s="56">
        <f t="shared" si="108"/>
        <v>0</v>
      </c>
      <c r="Y90" s="57"/>
      <c r="Z90" s="58"/>
      <c r="AA90" s="58"/>
      <c r="AB90" s="56">
        <f t="shared" si="109"/>
        <v>0</v>
      </c>
      <c r="AC90" s="57"/>
      <c r="AD90" s="59"/>
      <c r="AE90" s="59"/>
      <c r="AF90" s="56">
        <f t="shared" si="110"/>
        <v>0</v>
      </c>
      <c r="AG90" s="57"/>
      <c r="AH90" s="60"/>
      <c r="AI90" s="58"/>
      <c r="AJ90" s="56">
        <f t="shared" si="111"/>
        <v>0</v>
      </c>
      <c r="AK90" s="57"/>
      <c r="AL90" s="201">
        <v>0</v>
      </c>
      <c r="AM90" s="62"/>
      <c r="AN90" s="56">
        <f t="shared" si="112"/>
        <v>0</v>
      </c>
      <c r="AO90" s="57"/>
      <c r="AP90" s="58"/>
      <c r="AQ90" s="58"/>
      <c r="AR90" s="56">
        <f t="shared" si="113"/>
        <v>0</v>
      </c>
      <c r="AS90" s="57"/>
      <c r="AT90" s="58">
        <v>0</v>
      </c>
      <c r="AU90" s="58"/>
      <c r="AV90" s="56">
        <f t="shared" si="114"/>
        <v>0</v>
      </c>
      <c r="AW90" s="57"/>
      <c r="AX90" s="58"/>
      <c r="AY90" s="58"/>
      <c r="AZ90" s="56">
        <f t="shared" si="115"/>
        <v>0</v>
      </c>
      <c r="BA90" s="57"/>
      <c r="BB90" s="58">
        <v>0</v>
      </c>
      <c r="BC90" s="58"/>
      <c r="BD90" s="56">
        <f t="shared" si="116"/>
        <v>0</v>
      </c>
      <c r="BE90" s="57"/>
      <c r="BF90" s="58"/>
      <c r="BG90" s="58"/>
      <c r="BH90" s="56">
        <f t="shared" si="117"/>
        <v>0</v>
      </c>
      <c r="BI90" s="57"/>
      <c r="BJ90" s="58">
        <v>0</v>
      </c>
      <c r="BK90" s="58"/>
      <c r="BL90" s="56">
        <f t="shared" si="118"/>
        <v>0</v>
      </c>
      <c r="BP90" s="172"/>
    </row>
    <row r="91" spans="1:76" ht="15.65" hidden="1" customHeight="1" x14ac:dyDescent="0.45">
      <c r="A91" s="69" t="s">
        <v>940</v>
      </c>
      <c r="B91" s="70" t="s">
        <v>941</v>
      </c>
      <c r="C91" s="65" t="s">
        <v>889</v>
      </c>
      <c r="D91" s="71"/>
      <c r="E91" s="203"/>
      <c r="F91" s="200"/>
      <c r="G91" s="97"/>
      <c r="H91" s="71"/>
      <c r="I91" s="74">
        <f t="shared" si="99"/>
        <v>0</v>
      </c>
      <c r="J91" s="199">
        <f t="shared" si="100"/>
        <v>0</v>
      </c>
      <c r="K91" s="76">
        <f t="shared" si="101"/>
        <v>0</v>
      </c>
      <c r="L91" s="208"/>
      <c r="M91" s="74">
        <f t="shared" si="102"/>
        <v>0</v>
      </c>
      <c r="N91" s="52">
        <f t="shared" si="103"/>
        <v>0</v>
      </c>
      <c r="O91" s="52">
        <f t="shared" si="104"/>
        <v>0</v>
      </c>
      <c r="P91" s="53">
        <f t="shared" si="105"/>
        <v>0</v>
      </c>
      <c r="Q91" s="77" t="e">
        <f t="shared" si="106"/>
        <v>#DIV/0!</v>
      </c>
      <c r="R91" s="55"/>
      <c r="S91" s="55"/>
      <c r="T91" s="56">
        <f t="shared" si="107"/>
        <v>0</v>
      </c>
      <c r="U91" s="57"/>
      <c r="V91" s="58"/>
      <c r="W91" s="58"/>
      <c r="X91" s="56">
        <f t="shared" si="108"/>
        <v>0</v>
      </c>
      <c r="Y91" s="57"/>
      <c r="Z91" s="58"/>
      <c r="AA91" s="58"/>
      <c r="AB91" s="56">
        <f t="shared" si="109"/>
        <v>0</v>
      </c>
      <c r="AC91" s="57"/>
      <c r="AD91" s="59"/>
      <c r="AE91" s="59"/>
      <c r="AF91" s="56">
        <f t="shared" si="110"/>
        <v>0</v>
      </c>
      <c r="AG91" s="57"/>
      <c r="AH91" s="60"/>
      <c r="AI91" s="58"/>
      <c r="AJ91" s="56">
        <f t="shared" si="111"/>
        <v>0</v>
      </c>
      <c r="AK91" s="57"/>
      <c r="AL91" s="201">
        <v>0</v>
      </c>
      <c r="AM91" s="62"/>
      <c r="AN91" s="56">
        <f t="shared" si="112"/>
        <v>0</v>
      </c>
      <c r="AO91" s="57"/>
      <c r="AP91" s="58"/>
      <c r="AQ91" s="58"/>
      <c r="AR91" s="56">
        <f t="shared" si="113"/>
        <v>0</v>
      </c>
      <c r="AS91" s="57"/>
      <c r="AT91" s="58">
        <v>0</v>
      </c>
      <c r="AU91" s="58"/>
      <c r="AV91" s="56">
        <f t="shared" si="114"/>
        <v>0</v>
      </c>
      <c r="AW91" s="57"/>
      <c r="AX91" s="58"/>
      <c r="AY91" s="58"/>
      <c r="AZ91" s="56">
        <f t="shared" si="115"/>
        <v>0</v>
      </c>
      <c r="BA91" s="57"/>
      <c r="BB91" s="58">
        <v>0</v>
      </c>
      <c r="BC91" s="58"/>
      <c r="BD91" s="56">
        <f t="shared" si="116"/>
        <v>0</v>
      </c>
      <c r="BE91" s="57"/>
      <c r="BF91" s="58"/>
      <c r="BG91" s="58"/>
      <c r="BH91" s="56">
        <f t="shared" si="117"/>
        <v>0</v>
      </c>
      <c r="BI91" s="57"/>
      <c r="BJ91" s="58">
        <v>0</v>
      </c>
      <c r="BK91" s="58"/>
      <c r="BL91" s="56">
        <f t="shared" si="118"/>
        <v>0</v>
      </c>
      <c r="BP91" s="172"/>
    </row>
    <row r="92" spans="1:76" ht="15.65" hidden="1" customHeight="1" x14ac:dyDescent="0.45">
      <c r="A92" s="69" t="s">
        <v>942</v>
      </c>
      <c r="B92" s="70" t="s">
        <v>943</v>
      </c>
      <c r="C92" s="65" t="s">
        <v>889</v>
      </c>
      <c r="D92" s="71"/>
      <c r="E92" s="203"/>
      <c r="F92" s="200"/>
      <c r="G92" s="97"/>
      <c r="H92" s="71"/>
      <c r="I92" s="74">
        <f t="shared" si="99"/>
        <v>0</v>
      </c>
      <c r="J92" s="199">
        <f t="shared" si="100"/>
        <v>0</v>
      </c>
      <c r="K92" s="76">
        <f t="shared" si="101"/>
        <v>0</v>
      </c>
      <c r="L92" s="208"/>
      <c r="M92" s="74">
        <f t="shared" si="102"/>
        <v>0</v>
      </c>
      <c r="N92" s="52">
        <f t="shared" si="103"/>
        <v>0</v>
      </c>
      <c r="O92" s="52">
        <f t="shared" si="104"/>
        <v>0</v>
      </c>
      <c r="P92" s="53">
        <f t="shared" si="105"/>
        <v>0</v>
      </c>
      <c r="Q92" s="77" t="e">
        <f t="shared" si="106"/>
        <v>#DIV/0!</v>
      </c>
      <c r="R92" s="55"/>
      <c r="S92" s="55"/>
      <c r="T92" s="56">
        <f t="shared" si="107"/>
        <v>0</v>
      </c>
      <c r="U92" s="57"/>
      <c r="V92" s="58"/>
      <c r="W92" s="58"/>
      <c r="X92" s="56">
        <f t="shared" si="108"/>
        <v>0</v>
      </c>
      <c r="Y92" s="57"/>
      <c r="Z92" s="58"/>
      <c r="AA92" s="58"/>
      <c r="AB92" s="56">
        <f t="shared" si="109"/>
        <v>0</v>
      </c>
      <c r="AC92" s="57"/>
      <c r="AD92" s="59"/>
      <c r="AE92" s="59"/>
      <c r="AF92" s="56">
        <f t="shared" si="110"/>
        <v>0</v>
      </c>
      <c r="AG92" s="57"/>
      <c r="AH92" s="60"/>
      <c r="AI92" s="58"/>
      <c r="AJ92" s="56">
        <f t="shared" si="111"/>
        <v>0</v>
      </c>
      <c r="AK92" s="57"/>
      <c r="AL92" s="201">
        <v>0</v>
      </c>
      <c r="AM92" s="62"/>
      <c r="AN92" s="56">
        <f t="shared" si="112"/>
        <v>0</v>
      </c>
      <c r="AO92" s="57"/>
      <c r="AP92" s="58"/>
      <c r="AQ92" s="58"/>
      <c r="AR92" s="56">
        <f t="shared" si="113"/>
        <v>0</v>
      </c>
      <c r="AS92" s="57"/>
      <c r="AT92" s="58">
        <v>0</v>
      </c>
      <c r="AU92" s="58"/>
      <c r="AV92" s="56">
        <f t="shared" si="114"/>
        <v>0</v>
      </c>
      <c r="AW92" s="57"/>
      <c r="AX92" s="58"/>
      <c r="AY92" s="58"/>
      <c r="AZ92" s="56">
        <f t="shared" si="115"/>
        <v>0</v>
      </c>
      <c r="BA92" s="57"/>
      <c r="BB92" s="58">
        <v>0</v>
      </c>
      <c r="BC92" s="58"/>
      <c r="BD92" s="56">
        <f t="shared" si="116"/>
        <v>0</v>
      </c>
      <c r="BE92" s="57"/>
      <c r="BF92" s="58"/>
      <c r="BG92" s="58"/>
      <c r="BH92" s="56">
        <f t="shared" si="117"/>
        <v>0</v>
      </c>
      <c r="BI92" s="57"/>
      <c r="BJ92" s="58">
        <v>0</v>
      </c>
      <c r="BK92" s="58"/>
      <c r="BL92" s="56">
        <f t="shared" si="118"/>
        <v>0</v>
      </c>
      <c r="BP92" s="172"/>
    </row>
    <row r="93" spans="1:76" ht="18.5" hidden="1" x14ac:dyDescent="0.45">
      <c r="A93" s="69" t="s">
        <v>944</v>
      </c>
      <c r="B93" s="70" t="s">
        <v>933</v>
      </c>
      <c r="C93" s="65" t="s">
        <v>889</v>
      </c>
      <c r="D93" s="71"/>
      <c r="E93" s="203"/>
      <c r="F93" s="200"/>
      <c r="G93" s="233"/>
      <c r="H93" s="71"/>
      <c r="I93" s="74">
        <f t="shared" si="99"/>
        <v>0</v>
      </c>
      <c r="J93" s="199">
        <f t="shared" si="100"/>
        <v>0</v>
      </c>
      <c r="K93" s="76">
        <f t="shared" si="101"/>
        <v>0</v>
      </c>
      <c r="L93" s="232"/>
      <c r="M93" s="74">
        <f t="shared" si="102"/>
        <v>0</v>
      </c>
      <c r="N93" s="52">
        <f t="shared" si="103"/>
        <v>0</v>
      </c>
      <c r="O93" s="52">
        <f t="shared" si="104"/>
        <v>0</v>
      </c>
      <c r="P93" s="53">
        <f t="shared" si="105"/>
        <v>0</v>
      </c>
      <c r="Q93" s="77" t="e">
        <f t="shared" si="106"/>
        <v>#DIV/0!</v>
      </c>
      <c r="R93" s="55"/>
      <c r="S93" s="55"/>
      <c r="T93" s="56">
        <f t="shared" si="107"/>
        <v>0</v>
      </c>
      <c r="U93" s="57"/>
      <c r="V93" s="58"/>
      <c r="W93" s="58"/>
      <c r="X93" s="56">
        <f t="shared" si="108"/>
        <v>0</v>
      </c>
      <c r="Y93" s="57"/>
      <c r="Z93" s="58"/>
      <c r="AA93" s="58"/>
      <c r="AB93" s="56">
        <f t="shared" si="109"/>
        <v>0</v>
      </c>
      <c r="AC93" s="57"/>
      <c r="AD93" s="59"/>
      <c r="AE93" s="59"/>
      <c r="AF93" s="56">
        <f t="shared" si="110"/>
        <v>0</v>
      </c>
      <c r="AG93" s="57"/>
      <c r="AH93" s="60"/>
      <c r="AI93" s="58"/>
      <c r="AJ93" s="56">
        <f t="shared" si="111"/>
        <v>0</v>
      </c>
      <c r="AK93" s="57"/>
      <c r="AL93" s="201">
        <v>0</v>
      </c>
      <c r="AM93" s="62"/>
      <c r="AN93" s="56">
        <f t="shared" si="112"/>
        <v>0</v>
      </c>
      <c r="AO93" s="57"/>
      <c r="AP93" s="58"/>
      <c r="AQ93" s="58"/>
      <c r="AR93" s="56">
        <f t="shared" si="113"/>
        <v>0</v>
      </c>
      <c r="AS93" s="57"/>
      <c r="AT93" s="58">
        <v>0</v>
      </c>
      <c r="AU93" s="58"/>
      <c r="AV93" s="56">
        <f t="shared" si="114"/>
        <v>0</v>
      </c>
      <c r="AW93" s="57"/>
      <c r="AX93" s="58"/>
      <c r="AY93" s="58"/>
      <c r="AZ93" s="56">
        <f t="shared" si="115"/>
        <v>0</v>
      </c>
      <c r="BA93" s="57"/>
      <c r="BB93" s="58">
        <v>0</v>
      </c>
      <c r="BC93" s="58"/>
      <c r="BD93" s="56">
        <f t="shared" si="116"/>
        <v>0</v>
      </c>
      <c r="BE93" s="57"/>
      <c r="BF93" s="58"/>
      <c r="BG93" s="58"/>
      <c r="BH93" s="56">
        <f t="shared" si="117"/>
        <v>0</v>
      </c>
      <c r="BI93" s="57"/>
      <c r="BJ93" s="58">
        <v>0</v>
      </c>
      <c r="BK93" s="58"/>
      <c r="BL93" s="56">
        <f t="shared" si="118"/>
        <v>0</v>
      </c>
      <c r="BP93" s="172"/>
    </row>
    <row r="94" spans="1:76" s="131" customFormat="1" ht="16" customHeight="1" thickBot="1" x14ac:dyDescent="0.5">
      <c r="A94" s="78"/>
      <c r="B94" s="79"/>
      <c r="C94" s="80"/>
      <c r="D94" s="234"/>
      <c r="E94" s="204"/>
      <c r="F94" s="205"/>
      <c r="G94" s="83"/>
      <c r="H94" s="116"/>
      <c r="I94" s="230"/>
      <c r="J94" s="116"/>
      <c r="K94" s="230"/>
      <c r="L94" s="116"/>
      <c r="M94" s="230"/>
      <c r="N94" s="119"/>
      <c r="O94" s="119"/>
      <c r="P94" s="120"/>
      <c r="Q94" s="235"/>
      <c r="R94" s="121"/>
      <c r="S94" s="121"/>
      <c r="T94" s="122"/>
      <c r="U94" s="122"/>
      <c r="V94" s="125"/>
      <c r="W94" s="125"/>
      <c r="X94" s="122"/>
      <c r="Y94" s="122"/>
      <c r="Z94" s="125"/>
      <c r="AA94" s="125"/>
      <c r="AB94" s="122"/>
      <c r="AC94" s="122"/>
      <c r="AD94" s="126"/>
      <c r="AE94" s="126"/>
      <c r="AF94" s="122"/>
      <c r="AG94" s="122"/>
      <c r="AH94" s="159"/>
      <c r="AI94" s="125"/>
      <c r="AJ94" s="122"/>
      <c r="AK94" s="122"/>
      <c r="AL94" s="206"/>
      <c r="AM94" s="128"/>
      <c r="AN94" s="122"/>
      <c r="AO94" s="122"/>
      <c r="AP94" s="125"/>
      <c r="AQ94" s="125"/>
      <c r="AR94" s="122"/>
      <c r="AS94" s="122"/>
      <c r="AT94" s="125"/>
      <c r="AU94" s="125"/>
      <c r="AV94" s="122"/>
      <c r="AW94" s="122"/>
      <c r="AX94" s="125"/>
      <c r="AY94" s="125"/>
      <c r="AZ94" s="122"/>
      <c r="BA94" s="122"/>
      <c r="BB94" s="125"/>
      <c r="BC94" s="125"/>
      <c r="BD94" s="122"/>
      <c r="BE94" s="122"/>
      <c r="BF94" s="125"/>
      <c r="BG94" s="125"/>
      <c r="BH94" s="122"/>
      <c r="BI94" s="122"/>
      <c r="BJ94" s="125"/>
      <c r="BK94" s="125"/>
      <c r="BL94" s="122"/>
      <c r="BM94" s="130"/>
      <c r="BN94" s="130"/>
      <c r="BO94" s="130"/>
      <c r="BP94" s="130"/>
      <c r="BQ94" s="130"/>
      <c r="BR94" s="130"/>
      <c r="BS94" s="130"/>
      <c r="BT94" s="130"/>
      <c r="BU94" s="130"/>
      <c r="BV94" s="130"/>
      <c r="BW94" s="130"/>
      <c r="BX94" s="130"/>
    </row>
    <row r="95" spans="1:76" s="254" customFormat="1" ht="16" customHeight="1" thickBot="1" x14ac:dyDescent="0.5">
      <c r="A95" s="236" t="s">
        <v>945</v>
      </c>
      <c r="B95" s="237"/>
      <c r="C95" s="238"/>
      <c r="D95" s="239"/>
      <c r="E95" s="240"/>
      <c r="F95" s="241"/>
      <c r="G95" s="166"/>
      <c r="H95" s="30"/>
      <c r="I95" s="166">
        <f>SUM(I51:I93)</f>
        <v>0</v>
      </c>
      <c r="J95" s="30"/>
      <c r="K95" s="166">
        <f>SUM(K51:K93)</f>
        <v>0</v>
      </c>
      <c r="L95" s="30"/>
      <c r="M95" s="166">
        <f>SUM(M51:M93)</f>
        <v>0</v>
      </c>
      <c r="N95" s="242"/>
      <c r="O95" s="243"/>
      <c r="P95" s="166">
        <f>SUM(P51:P93)</f>
        <v>0</v>
      </c>
      <c r="Q95" s="244"/>
      <c r="R95" s="245"/>
      <c r="S95" s="245"/>
      <c r="T95" s="168">
        <f>SUM(T51:T93)</f>
        <v>0</v>
      </c>
      <c r="U95" s="246"/>
      <c r="V95" s="247"/>
      <c r="W95" s="245"/>
      <c r="X95" s="168">
        <f>SUM(X51:X93)</f>
        <v>0</v>
      </c>
      <c r="Y95" s="246"/>
      <c r="Z95" s="248"/>
      <c r="AA95" s="249"/>
      <c r="AB95" s="168">
        <f>SUM(AB51:AB93)</f>
        <v>0</v>
      </c>
      <c r="AC95" s="246"/>
      <c r="AD95" s="250"/>
      <c r="AE95" s="251"/>
      <c r="AF95" s="168">
        <f>SUM(AF51:AF93)</f>
        <v>0</v>
      </c>
      <c r="AG95" s="246"/>
      <c r="AH95" s="252"/>
      <c r="AI95" s="249"/>
      <c r="AJ95" s="168">
        <f>SUM(AJ51:AJ93)</f>
        <v>0</v>
      </c>
      <c r="AK95" s="246"/>
      <c r="AL95" s="252"/>
      <c r="AM95" s="249"/>
      <c r="AN95" s="168">
        <f>SUM(AN51:AN93)</f>
        <v>0</v>
      </c>
      <c r="AO95" s="246"/>
      <c r="AP95" s="248"/>
      <c r="AQ95" s="249"/>
      <c r="AR95" s="168">
        <f>SUM(AR51:AR93)</f>
        <v>0</v>
      </c>
      <c r="AS95" s="246"/>
      <c r="AT95" s="248"/>
      <c r="AU95" s="249"/>
      <c r="AV95" s="168">
        <f>SUM(AV51:AV93)</f>
        <v>0</v>
      </c>
      <c r="AW95" s="246"/>
      <c r="AX95" s="248"/>
      <c r="AY95" s="249"/>
      <c r="AZ95" s="168">
        <f>SUM(AZ51:AZ93)</f>
        <v>0</v>
      </c>
      <c r="BA95" s="166"/>
      <c r="BB95" s="248"/>
      <c r="BC95" s="249"/>
      <c r="BD95" s="168">
        <f>SUM(BD51:BD93)</f>
        <v>0</v>
      </c>
      <c r="BE95" s="246"/>
      <c r="BF95" s="248"/>
      <c r="BG95" s="249"/>
      <c r="BH95" s="168">
        <f>SUM(BH51:BH93)</f>
        <v>0</v>
      </c>
      <c r="BI95" s="246"/>
      <c r="BJ95" s="248"/>
      <c r="BK95" s="249"/>
      <c r="BL95" s="168">
        <f>SUM(BL51:BL93)</f>
        <v>0</v>
      </c>
      <c r="BM95" s="253"/>
      <c r="BN95" s="253"/>
      <c r="BO95" s="253"/>
      <c r="BP95" s="253"/>
      <c r="BQ95" s="253"/>
      <c r="BR95" s="253"/>
      <c r="BS95" s="253"/>
      <c r="BT95" s="253"/>
      <c r="BU95" s="253"/>
      <c r="BV95" s="253"/>
      <c r="BW95" s="253"/>
      <c r="BX95" s="253"/>
    </row>
    <row r="96" spans="1:76" ht="16" customHeight="1" x14ac:dyDescent="0.45">
      <c r="A96" s="173"/>
      <c r="D96" s="176"/>
      <c r="E96" s="255"/>
      <c r="F96" s="256"/>
      <c r="G96" s="177"/>
      <c r="R96" s="175"/>
      <c r="S96" s="175"/>
      <c r="T96" s="174"/>
      <c r="V96" s="174"/>
      <c r="W96" s="174"/>
      <c r="X96" s="174"/>
      <c r="Z96" s="174"/>
      <c r="AA96" s="174"/>
      <c r="AB96" s="174"/>
      <c r="AD96" s="180"/>
      <c r="AE96" s="180"/>
      <c r="AF96" s="174"/>
      <c r="AH96" s="181"/>
      <c r="AI96" s="174"/>
      <c r="AJ96" s="174"/>
      <c r="AL96" s="257"/>
      <c r="AM96" s="108"/>
      <c r="AN96" s="174"/>
      <c r="AP96" s="174"/>
      <c r="AQ96" s="174"/>
      <c r="AR96" s="174"/>
      <c r="AT96" s="174"/>
      <c r="AU96" s="174"/>
      <c r="AV96" s="174"/>
      <c r="AX96" s="174"/>
      <c r="AY96" s="174"/>
      <c r="AZ96" s="174"/>
      <c r="BB96" s="174"/>
      <c r="BC96" s="174"/>
      <c r="BD96" s="174"/>
      <c r="BF96" s="174"/>
      <c r="BG96" s="174"/>
      <c r="BH96" s="174"/>
      <c r="BJ96" s="174"/>
      <c r="BK96" s="174"/>
      <c r="BL96" s="174"/>
    </row>
    <row r="97" spans="1:76" ht="16" customHeight="1" thickBot="1" x14ac:dyDescent="0.5">
      <c r="D97" s="258"/>
      <c r="E97" s="259"/>
      <c r="G97" s="177"/>
      <c r="R97" s="175"/>
      <c r="S97" s="175"/>
      <c r="T97" s="174"/>
      <c r="V97" s="174"/>
      <c r="W97" s="174"/>
      <c r="X97" s="174"/>
      <c r="Z97" s="174"/>
      <c r="AA97" s="174"/>
      <c r="AB97" s="174"/>
      <c r="AD97" s="180"/>
      <c r="AE97" s="180"/>
      <c r="AF97" s="174"/>
      <c r="AH97" s="181"/>
      <c r="AI97" s="174"/>
      <c r="AJ97" s="174"/>
      <c r="AL97" s="181"/>
      <c r="AM97" s="174"/>
      <c r="AN97" s="174"/>
      <c r="AP97" s="174"/>
      <c r="AQ97" s="174"/>
      <c r="AR97" s="174"/>
      <c r="AT97" s="174"/>
      <c r="AU97" s="174"/>
      <c r="AV97" s="174"/>
      <c r="AX97" s="174"/>
      <c r="AY97" s="174"/>
      <c r="AZ97" s="174"/>
      <c r="BB97" s="174"/>
      <c r="BC97" s="174"/>
      <c r="BD97" s="174"/>
      <c r="BF97" s="174"/>
      <c r="BG97" s="174"/>
      <c r="BH97" s="174"/>
      <c r="BJ97" s="174"/>
      <c r="BK97" s="174"/>
      <c r="BL97" s="174"/>
    </row>
    <row r="98" spans="1:76" ht="16" customHeight="1" thickBot="1" x14ac:dyDescent="0.5">
      <c r="A98" s="261" t="s">
        <v>946</v>
      </c>
      <c r="B98" s="262"/>
      <c r="C98" s="262"/>
      <c r="D98" s="262"/>
      <c r="E98" s="262"/>
      <c r="F98" s="262"/>
      <c r="G98" s="263"/>
      <c r="R98" s="175"/>
      <c r="S98" s="175"/>
      <c r="T98" s="174"/>
      <c r="V98" s="174"/>
      <c r="W98" s="174"/>
      <c r="X98" s="174"/>
      <c r="Z98" s="174"/>
      <c r="AA98" s="174"/>
      <c r="AB98" s="174"/>
      <c r="AD98" s="180"/>
      <c r="AE98" s="180"/>
      <c r="AF98" s="174"/>
      <c r="AH98" s="181"/>
      <c r="AI98" s="174"/>
      <c r="AJ98" s="174"/>
      <c r="AL98" s="181"/>
      <c r="AM98" s="174"/>
      <c r="AN98" s="174"/>
      <c r="AP98" s="174"/>
      <c r="AQ98" s="174"/>
      <c r="AR98" s="174"/>
      <c r="AT98" s="174"/>
      <c r="AU98" s="174"/>
      <c r="AV98" s="174"/>
      <c r="AX98" s="174"/>
      <c r="AY98" s="174"/>
      <c r="AZ98" s="174"/>
      <c r="BB98" s="174"/>
      <c r="BC98" s="174"/>
      <c r="BD98" s="174"/>
      <c r="BF98" s="174"/>
      <c r="BG98" s="174"/>
      <c r="BH98" s="174"/>
      <c r="BJ98" s="174"/>
      <c r="BK98" s="174"/>
      <c r="BL98" s="174"/>
    </row>
    <row r="99" spans="1:76" ht="16" customHeight="1" thickBot="1" x14ac:dyDescent="0.5">
      <c r="A99" s="183" t="s">
        <v>784</v>
      </c>
      <c r="B99" s="184"/>
      <c r="C99" s="184"/>
      <c r="D99" s="184"/>
      <c r="E99" s="184"/>
      <c r="F99" s="184"/>
      <c r="G99" s="185"/>
      <c r="H99" s="550" t="s">
        <v>785</v>
      </c>
      <c r="I99" s="551"/>
      <c r="J99" s="552" t="s">
        <v>786</v>
      </c>
      <c r="K99" s="554"/>
      <c r="L99" s="551" t="s">
        <v>787</v>
      </c>
      <c r="M99" s="551"/>
      <c r="N99" s="553" t="s">
        <v>788</v>
      </c>
      <c r="O99" s="553"/>
      <c r="P99" s="553"/>
      <c r="R99" s="175"/>
      <c r="S99" s="175"/>
      <c r="T99" s="174"/>
      <c r="V99" s="174"/>
      <c r="W99" s="174"/>
      <c r="X99" s="174"/>
      <c r="Z99" s="174"/>
      <c r="AA99" s="174"/>
      <c r="AB99" s="174"/>
      <c r="AD99" s="180"/>
      <c r="AE99" s="180"/>
      <c r="AF99" s="174"/>
      <c r="AH99" s="181"/>
      <c r="AI99" s="174"/>
      <c r="AJ99" s="174"/>
      <c r="AL99" s="181"/>
      <c r="AM99" s="174"/>
      <c r="AN99" s="174"/>
      <c r="AP99" s="174"/>
      <c r="AQ99" s="174"/>
      <c r="AR99" s="174"/>
      <c r="AT99" s="174"/>
      <c r="AU99" s="174"/>
      <c r="AV99" s="174"/>
      <c r="AX99" s="174"/>
      <c r="AY99" s="174"/>
      <c r="AZ99" s="174"/>
      <c r="BB99" s="174"/>
      <c r="BC99" s="174"/>
      <c r="BD99" s="174"/>
      <c r="BF99" s="174"/>
      <c r="BG99" s="174"/>
      <c r="BH99" s="174"/>
      <c r="BJ99" s="174"/>
      <c r="BK99" s="174"/>
      <c r="BL99" s="174"/>
    </row>
    <row r="100" spans="1:76" ht="16" customHeight="1" thickBot="1" x14ac:dyDescent="0.5">
      <c r="A100" s="24" t="s">
        <v>39</v>
      </c>
      <c r="B100" s="25" t="s">
        <v>801</v>
      </c>
      <c r="C100" s="25" t="s">
        <v>802</v>
      </c>
      <c r="D100" s="26" t="s">
        <v>803</v>
      </c>
      <c r="E100" s="264" t="s">
        <v>804</v>
      </c>
      <c r="F100" s="265" t="s">
        <v>805</v>
      </c>
      <c r="G100" s="29" t="s">
        <v>806</v>
      </c>
      <c r="H100" s="30" t="s">
        <v>803</v>
      </c>
      <c r="I100" s="31" t="s">
        <v>806</v>
      </c>
      <c r="J100" s="32" t="s">
        <v>803</v>
      </c>
      <c r="K100" s="33" t="s">
        <v>806</v>
      </c>
      <c r="L100" s="30"/>
      <c r="M100" s="31" t="s">
        <v>806</v>
      </c>
      <c r="N100" s="34" t="s">
        <v>807</v>
      </c>
      <c r="O100" s="34" t="s">
        <v>808</v>
      </c>
      <c r="P100" s="35" t="s">
        <v>806</v>
      </c>
      <c r="Q100" s="36" t="s">
        <v>809</v>
      </c>
      <c r="R100" s="37" t="s">
        <v>807</v>
      </c>
      <c r="S100" s="38" t="s">
        <v>808</v>
      </c>
      <c r="T100" s="38" t="s">
        <v>806</v>
      </c>
      <c r="U100" s="39"/>
      <c r="V100" s="38" t="s">
        <v>810</v>
      </c>
      <c r="W100" s="38" t="s">
        <v>811</v>
      </c>
      <c r="X100" s="38" t="s">
        <v>806</v>
      </c>
      <c r="Y100" s="39"/>
      <c r="Z100" s="38" t="s">
        <v>807</v>
      </c>
      <c r="AA100" s="38" t="s">
        <v>808</v>
      </c>
      <c r="AB100" s="38" t="s">
        <v>806</v>
      </c>
      <c r="AC100" s="39"/>
      <c r="AD100" s="40" t="s">
        <v>803</v>
      </c>
      <c r="AE100" s="40" t="s">
        <v>808</v>
      </c>
      <c r="AF100" s="38" t="s">
        <v>806</v>
      </c>
      <c r="AG100" s="39"/>
      <c r="AH100" s="41" t="s">
        <v>807</v>
      </c>
      <c r="AI100" s="38" t="s">
        <v>808</v>
      </c>
      <c r="AJ100" s="38" t="s">
        <v>806</v>
      </c>
      <c r="AK100" s="39"/>
      <c r="AL100" s="266" t="s">
        <v>807</v>
      </c>
      <c r="AM100" s="43" t="s">
        <v>808</v>
      </c>
      <c r="AN100" s="38" t="s">
        <v>806</v>
      </c>
      <c r="AO100" s="39"/>
      <c r="AP100" s="38" t="s">
        <v>807</v>
      </c>
      <c r="AQ100" s="38" t="s">
        <v>808</v>
      </c>
      <c r="AR100" s="38" t="s">
        <v>806</v>
      </c>
      <c r="AS100" s="39"/>
      <c r="AT100" s="38" t="s">
        <v>807</v>
      </c>
      <c r="AU100" s="38" t="s">
        <v>808</v>
      </c>
      <c r="AV100" s="38" t="s">
        <v>806</v>
      </c>
      <c r="AW100" s="39"/>
      <c r="AX100" s="38" t="s">
        <v>807</v>
      </c>
      <c r="AY100" s="38" t="s">
        <v>808</v>
      </c>
      <c r="AZ100" s="38" t="s">
        <v>806</v>
      </c>
      <c r="BA100" s="39"/>
      <c r="BB100" s="38" t="s">
        <v>807</v>
      </c>
      <c r="BC100" s="38" t="s">
        <v>808</v>
      </c>
      <c r="BD100" s="38" t="s">
        <v>806</v>
      </c>
      <c r="BE100" s="39"/>
      <c r="BF100" s="38" t="s">
        <v>807</v>
      </c>
      <c r="BG100" s="38" t="s">
        <v>808</v>
      </c>
      <c r="BH100" s="38" t="s">
        <v>806</v>
      </c>
      <c r="BI100" s="39"/>
      <c r="BJ100" s="38" t="s">
        <v>807</v>
      </c>
      <c r="BK100" s="38" t="s">
        <v>808</v>
      </c>
      <c r="BL100" s="38" t="s">
        <v>806</v>
      </c>
    </row>
    <row r="101" spans="1:76" ht="16" customHeight="1" x14ac:dyDescent="0.45">
      <c r="A101" s="63">
        <v>1</v>
      </c>
      <c r="B101" s="267" t="s">
        <v>947</v>
      </c>
      <c r="C101" s="65"/>
      <c r="D101" s="268"/>
      <c r="E101" s="203"/>
      <c r="F101" s="269"/>
      <c r="G101" s="270"/>
      <c r="H101" s="49"/>
      <c r="I101" s="191"/>
      <c r="J101" s="49"/>
      <c r="K101" s="191"/>
      <c r="L101" s="49"/>
      <c r="M101" s="191"/>
      <c r="N101" s="52"/>
      <c r="O101" s="52"/>
      <c r="P101" s="53"/>
      <c r="Q101" s="54"/>
      <c r="R101" s="55"/>
      <c r="S101" s="55"/>
      <c r="T101" s="56"/>
      <c r="U101" s="57"/>
      <c r="V101" s="58"/>
      <c r="W101" s="58"/>
      <c r="X101" s="56"/>
      <c r="Y101" s="57"/>
      <c r="Z101" s="58"/>
      <c r="AA101" s="58"/>
      <c r="AB101" s="56"/>
      <c r="AC101" s="57"/>
      <c r="AD101" s="59"/>
      <c r="AE101" s="59"/>
      <c r="AF101" s="56"/>
      <c r="AG101" s="57"/>
      <c r="AH101" s="60"/>
      <c r="AI101" s="58"/>
      <c r="AJ101" s="56"/>
      <c r="AK101" s="57"/>
      <c r="AL101" s="201"/>
      <c r="AM101" s="62"/>
      <c r="AN101" s="56"/>
      <c r="AO101" s="57"/>
      <c r="AP101" s="58"/>
      <c r="AQ101" s="58"/>
      <c r="AR101" s="56"/>
      <c r="AS101" s="57"/>
      <c r="AT101" s="58"/>
      <c r="AU101" s="58"/>
      <c r="AV101" s="56"/>
      <c r="AW101" s="57"/>
      <c r="AX101" s="58"/>
      <c r="AY101" s="58"/>
      <c r="AZ101" s="56"/>
      <c r="BA101" s="57"/>
      <c r="BB101" s="58"/>
      <c r="BC101" s="58"/>
      <c r="BD101" s="56"/>
      <c r="BE101" s="57"/>
      <c r="BF101" s="58"/>
      <c r="BG101" s="58"/>
      <c r="BH101" s="56"/>
      <c r="BI101" s="57"/>
      <c r="BJ101" s="58"/>
      <c r="BK101" s="58"/>
      <c r="BL101" s="56"/>
    </row>
    <row r="102" spans="1:76" ht="26" x14ac:dyDescent="0.45">
      <c r="A102" s="69"/>
      <c r="B102" s="231" t="s">
        <v>948</v>
      </c>
      <c r="C102" s="65"/>
      <c r="D102" s="268"/>
      <c r="E102" s="203"/>
      <c r="F102" s="269"/>
      <c r="G102" s="270"/>
      <c r="H102" s="49"/>
      <c r="I102" s="191"/>
      <c r="J102" s="49"/>
      <c r="K102" s="191"/>
      <c r="L102" s="51"/>
      <c r="M102" s="191"/>
      <c r="N102" s="52"/>
      <c r="O102" s="52"/>
      <c r="P102" s="53"/>
      <c r="Q102" s="54"/>
      <c r="R102" s="55"/>
      <c r="S102" s="55"/>
      <c r="T102" s="56"/>
      <c r="U102" s="57"/>
      <c r="V102" s="58"/>
      <c r="W102" s="58"/>
      <c r="X102" s="56"/>
      <c r="Y102" s="57"/>
      <c r="Z102" s="58"/>
      <c r="AA102" s="58"/>
      <c r="AB102" s="56"/>
      <c r="AC102" s="57"/>
      <c r="AD102" s="59"/>
      <c r="AE102" s="59"/>
      <c r="AF102" s="56"/>
      <c r="AG102" s="57"/>
      <c r="AH102" s="60"/>
      <c r="AI102" s="58"/>
      <c r="AJ102" s="56"/>
      <c r="AK102" s="57"/>
      <c r="AL102" s="201"/>
      <c r="AM102" s="62"/>
      <c r="AN102" s="56"/>
      <c r="AO102" s="57"/>
      <c r="AP102" s="58"/>
      <c r="AQ102" s="58"/>
      <c r="AR102" s="56"/>
      <c r="AS102" s="57"/>
      <c r="AT102" s="58"/>
      <c r="AU102" s="58"/>
      <c r="AV102" s="56"/>
      <c r="AW102" s="57"/>
      <c r="AX102" s="58"/>
      <c r="AY102" s="58"/>
      <c r="AZ102" s="56"/>
      <c r="BA102" s="57"/>
      <c r="BB102" s="58"/>
      <c r="BC102" s="58"/>
      <c r="BD102" s="56"/>
      <c r="BE102" s="57"/>
      <c r="BF102" s="58"/>
      <c r="BG102" s="58"/>
      <c r="BH102" s="56"/>
      <c r="BI102" s="57"/>
      <c r="BJ102" s="58"/>
      <c r="BK102" s="58"/>
      <c r="BL102" s="56"/>
    </row>
    <row r="103" spans="1:76" ht="17.25" customHeight="1" x14ac:dyDescent="0.45">
      <c r="A103" s="69" t="s">
        <v>813</v>
      </c>
      <c r="B103" s="70" t="s">
        <v>949</v>
      </c>
      <c r="C103" s="65" t="s">
        <v>95</v>
      </c>
      <c r="D103" s="71">
        <v>300</v>
      </c>
      <c r="E103" s="203"/>
      <c r="F103" s="203"/>
      <c r="G103" s="97"/>
      <c r="H103" s="71">
        <v>300</v>
      </c>
      <c r="I103" s="74">
        <f>(H103)*(E103+F103)</f>
        <v>0</v>
      </c>
      <c r="J103" s="199">
        <f>H103-D103</f>
        <v>0</v>
      </c>
      <c r="K103" s="76">
        <f>G103-I103</f>
        <v>0</v>
      </c>
      <c r="L103" s="208"/>
      <c r="M103" s="74">
        <f>(L103)*(E103+F103)</f>
        <v>0</v>
      </c>
      <c r="N103" s="52">
        <f>R103+V103+Z103+AD103+AH103+AL103+AP103+AT103+AX103+BB103+BF103+BJ103</f>
        <v>0</v>
      </c>
      <c r="O103" s="52">
        <f>R103+W103+AA103+AE103+AI103+AM103+AQ103+AU103+AY103+BC103+BG103+BK103</f>
        <v>0</v>
      </c>
      <c r="P103" s="53">
        <f>T103+X103+AB103+AF103+AJ103+AN103+AR103+AV103+AZ103+BD103+BH103+BL103</f>
        <v>0</v>
      </c>
      <c r="Q103" s="77" t="e">
        <f>P103/(I103+M103)</f>
        <v>#DIV/0!</v>
      </c>
      <c r="R103" s="55"/>
      <c r="S103" s="55"/>
      <c r="T103" s="56">
        <f>(R103*$E103)+(S103*$F103)</f>
        <v>0</v>
      </c>
      <c r="U103" s="57"/>
      <c r="V103" s="271"/>
      <c r="W103" s="271"/>
      <c r="X103" s="56">
        <f>(V103*$E103)+(W103*$F103)</f>
        <v>0</v>
      </c>
      <c r="Y103" s="57"/>
      <c r="Z103" s="58"/>
      <c r="AA103" s="58"/>
      <c r="AB103" s="56">
        <f>(Z103*E103)+(F103*AA103)</f>
        <v>0</v>
      </c>
      <c r="AC103" s="57"/>
      <c r="AD103" s="59"/>
      <c r="AE103" s="59"/>
      <c r="AF103" s="56">
        <f>(AD103*E103)+(AE103*F103)</f>
        <v>0</v>
      </c>
      <c r="AG103" s="57"/>
      <c r="AH103" s="60"/>
      <c r="AI103" s="58"/>
      <c r="AJ103" s="56">
        <f>(E103*AH103)+(F103*AI103)</f>
        <v>0</v>
      </c>
      <c r="AK103" s="57"/>
      <c r="AL103" s="201">
        <v>0</v>
      </c>
      <c r="AM103" s="62"/>
      <c r="AN103" s="56">
        <f>(E103*AL103)+(F103*AM103)</f>
        <v>0</v>
      </c>
      <c r="AO103" s="57"/>
      <c r="AP103" s="58"/>
      <c r="AQ103" s="58"/>
      <c r="AR103" s="56">
        <f>(E103*AP103)+(F103*AQ103)</f>
        <v>0</v>
      </c>
      <c r="AS103" s="57"/>
      <c r="AT103" s="58"/>
      <c r="AU103" s="58"/>
      <c r="AV103" s="56">
        <f>(E103*AT103)+(F103*AU103)</f>
        <v>0</v>
      </c>
      <c r="AW103" s="57"/>
      <c r="AX103" s="58"/>
      <c r="AY103" s="58"/>
      <c r="AZ103" s="56">
        <f>(E103*AX103)+(F103*AY103)</f>
        <v>0</v>
      </c>
      <c r="BA103" s="57"/>
      <c r="BB103" s="58"/>
      <c r="BC103" s="58"/>
      <c r="BD103" s="56">
        <f>(E103*BB103)+(F103*BC103)</f>
        <v>0</v>
      </c>
      <c r="BE103" s="57"/>
      <c r="BF103" s="58">
        <v>0</v>
      </c>
      <c r="BG103" s="58"/>
      <c r="BH103" s="56">
        <f>(E103*BF103)+(F103*BG103)</f>
        <v>0</v>
      </c>
      <c r="BI103" s="57"/>
      <c r="BJ103" s="58">
        <v>0</v>
      </c>
      <c r="BK103" s="58"/>
      <c r="BL103" s="56">
        <f>(E103*BJ103)+(F103*BK103)</f>
        <v>0</v>
      </c>
      <c r="BP103" s="172"/>
    </row>
    <row r="104" spans="1:76" ht="16" customHeight="1" x14ac:dyDescent="0.45">
      <c r="A104" s="69" t="s">
        <v>816</v>
      </c>
      <c r="B104" s="70" t="s">
        <v>950</v>
      </c>
      <c r="C104" s="65" t="s">
        <v>95</v>
      </c>
      <c r="D104" s="71">
        <v>200</v>
      </c>
      <c r="E104" s="203"/>
      <c r="F104" s="200"/>
      <c r="G104" s="97"/>
      <c r="H104" s="71">
        <v>200</v>
      </c>
      <c r="I104" s="74">
        <f>(H104)*(E104+F104)</f>
        <v>0</v>
      </c>
      <c r="J104" s="199">
        <f>H104-D104</f>
        <v>0</v>
      </c>
      <c r="K104" s="76">
        <f>G104-I104</f>
        <v>0</v>
      </c>
      <c r="L104" s="208"/>
      <c r="M104" s="74">
        <f>(L104)*(E104+F104)</f>
        <v>0</v>
      </c>
      <c r="N104" s="52">
        <f>R104+V104+Z104+AD104+AH104+AL104+AP104+AT104+AX104+BB104+BF104+BJ104</f>
        <v>0</v>
      </c>
      <c r="O104" s="52">
        <f>R104+W104+AA104+AE104+AI104+AM104+AQ104+AU104+AY104+BC104+BG104+BK104</f>
        <v>0</v>
      </c>
      <c r="P104" s="53">
        <f>T104+X104+AB104+AF104+AJ104+AN104+AR104+AV104+AZ104+BD104+BH104+BL104</f>
        <v>0</v>
      </c>
      <c r="Q104" s="77" t="e">
        <f>P104/(I104+M104)</f>
        <v>#DIV/0!</v>
      </c>
      <c r="R104" s="55"/>
      <c r="S104" s="55"/>
      <c r="T104" s="56">
        <f>(R104*$E104)+(S104*$F104)</f>
        <v>0</v>
      </c>
      <c r="U104" s="57"/>
      <c r="V104" s="271"/>
      <c r="W104" s="271"/>
      <c r="X104" s="56">
        <f>(V104*$E104)+(W104*$F104)</f>
        <v>0</v>
      </c>
      <c r="Y104" s="57"/>
      <c r="Z104" s="58"/>
      <c r="AA104" s="58"/>
      <c r="AB104" s="56">
        <f>(Z104*E104)+(F104*AA104)</f>
        <v>0</v>
      </c>
      <c r="AC104" s="57"/>
      <c r="AD104" s="59"/>
      <c r="AE104" s="59"/>
      <c r="AF104" s="56">
        <f>(AD104*E104)+(AE104*F104)</f>
        <v>0</v>
      </c>
      <c r="AG104" s="57"/>
      <c r="AH104" s="60"/>
      <c r="AI104" s="58"/>
      <c r="AJ104" s="56">
        <f>(E104*AH104)+(F104*AI104)</f>
        <v>0</v>
      </c>
      <c r="AK104" s="57"/>
      <c r="AL104" s="201">
        <v>0</v>
      </c>
      <c r="AM104" s="62"/>
      <c r="AN104" s="56">
        <f>(E104*AL104)+(F104*AM104)</f>
        <v>0</v>
      </c>
      <c r="AO104" s="57"/>
      <c r="AP104" s="58"/>
      <c r="AQ104" s="58"/>
      <c r="AR104" s="56">
        <f>(E104*AP104)+(F104*AQ104)</f>
        <v>0</v>
      </c>
      <c r="AS104" s="57"/>
      <c r="AT104" s="58"/>
      <c r="AU104" s="58"/>
      <c r="AV104" s="56">
        <f>(E104*AT104)+(F104*AU104)</f>
        <v>0</v>
      </c>
      <c r="AW104" s="57"/>
      <c r="AX104" s="58"/>
      <c r="AY104" s="58"/>
      <c r="AZ104" s="56">
        <f>(E104*AX104)+(F104*AY104)</f>
        <v>0</v>
      </c>
      <c r="BA104" s="57"/>
      <c r="BB104" s="58"/>
      <c r="BC104" s="58"/>
      <c r="BD104" s="56">
        <f>(E104*BB104)+(F104*BC104)</f>
        <v>0</v>
      </c>
      <c r="BE104" s="57"/>
      <c r="BF104" s="58">
        <v>0</v>
      </c>
      <c r="BG104" s="58"/>
      <c r="BH104" s="56">
        <f>(E104*BF104)+(F104*BG104)</f>
        <v>0</v>
      </c>
      <c r="BI104" s="57"/>
      <c r="BJ104" s="58">
        <v>0</v>
      </c>
      <c r="BK104" s="58"/>
      <c r="BL104" s="56">
        <f>(E104*BJ104)+(F104*BK104)</f>
        <v>0</v>
      </c>
      <c r="BP104" s="172"/>
    </row>
    <row r="105" spans="1:76" s="149" customFormat="1" ht="17.25" customHeight="1" x14ac:dyDescent="0.35">
      <c r="A105" s="210" t="s">
        <v>818</v>
      </c>
      <c r="B105" s="272" t="s">
        <v>951</v>
      </c>
      <c r="C105" s="115" t="s">
        <v>95</v>
      </c>
      <c r="D105" s="273">
        <v>10</v>
      </c>
      <c r="E105" s="274"/>
      <c r="F105" s="275"/>
      <c r="G105" s="276"/>
      <c r="H105" s="273">
        <v>10</v>
      </c>
      <c r="I105" s="74">
        <f>(H105)*(E105+F105)</f>
        <v>0</v>
      </c>
      <c r="J105" s="199">
        <f>H105-D105</f>
        <v>0</v>
      </c>
      <c r="K105" s="76">
        <f>G105-I105</f>
        <v>0</v>
      </c>
      <c r="L105" s="277"/>
      <c r="M105" s="74">
        <f>(L105)*(E105+F105)</f>
        <v>0</v>
      </c>
      <c r="N105" s="52">
        <f>R105+V105+Z105+AD105+AH105+AL105+AP105+AT105+AX105+BB105+BF105+BJ105</f>
        <v>0</v>
      </c>
      <c r="O105" s="52">
        <f>R105+W105+AA105+AE105+AI105+AM105+AQ105+AU105+AY105+BC105+BG105+BK105</f>
        <v>0</v>
      </c>
      <c r="P105" s="139">
        <f>T105+X105+AB105+AF105+AJ105+AN105+AR105+AV105+AZ105+BD105+BH105+BL105</f>
        <v>0</v>
      </c>
      <c r="Q105" s="77" t="e">
        <f>P105/(I105+M105)</f>
        <v>#DIV/0!</v>
      </c>
      <c r="R105" s="140"/>
      <c r="S105" s="140"/>
      <c r="T105" s="141">
        <f>(R105*$E105)+(S105*$F105)</f>
        <v>0</v>
      </c>
      <c r="U105" s="142"/>
      <c r="V105" s="278"/>
      <c r="W105" s="278"/>
      <c r="X105" s="141">
        <f>(V105*$E105)+(W105*$F105)</f>
        <v>0</v>
      </c>
      <c r="Y105" s="142"/>
      <c r="Z105" s="144"/>
      <c r="AA105" s="144"/>
      <c r="AB105" s="141">
        <f>(Z105*E105)+(F105*AA105)</f>
        <v>0</v>
      </c>
      <c r="AC105" s="142"/>
      <c r="AD105" s="145"/>
      <c r="AE105" s="145"/>
      <c r="AF105" s="141">
        <f>(AD105*E105)+(AE105*F105)</f>
        <v>0</v>
      </c>
      <c r="AG105" s="142"/>
      <c r="AH105" s="216"/>
      <c r="AI105" s="144"/>
      <c r="AJ105" s="141">
        <f>(E105*AH105)+(F105*AI105)</f>
        <v>0</v>
      </c>
      <c r="AK105" s="142"/>
      <c r="AL105" s="217">
        <v>0</v>
      </c>
      <c r="AM105" s="147"/>
      <c r="AN105" s="141">
        <f>(E105*AL105)+(F105*AM105)</f>
        <v>0</v>
      </c>
      <c r="AO105" s="142"/>
      <c r="AP105" s="144"/>
      <c r="AQ105" s="144"/>
      <c r="AR105" s="141">
        <f>(E105*AP105)+(F105*AQ105)</f>
        <v>0</v>
      </c>
      <c r="AS105" s="142"/>
      <c r="AT105" s="144"/>
      <c r="AU105" s="144"/>
      <c r="AV105" s="141">
        <f>(E105*AT105)+(F105*AU105)</f>
        <v>0</v>
      </c>
      <c r="AW105" s="142"/>
      <c r="AX105" s="144"/>
      <c r="AY105" s="144"/>
      <c r="AZ105" s="141">
        <f>(E105*AX105)+(F105*AY105)</f>
        <v>0</v>
      </c>
      <c r="BA105" s="142"/>
      <c r="BB105" s="144"/>
      <c r="BC105" s="144"/>
      <c r="BD105" s="141">
        <f>(E105*BB105)+(F105*BC105)</f>
        <v>0</v>
      </c>
      <c r="BE105" s="142"/>
      <c r="BF105" s="144">
        <v>0</v>
      </c>
      <c r="BG105" s="144"/>
      <c r="BH105" s="141">
        <f>(E105*BF105)+(F105*BG105)</f>
        <v>0</v>
      </c>
      <c r="BI105" s="142"/>
      <c r="BJ105" s="144">
        <v>0</v>
      </c>
      <c r="BK105" s="144"/>
      <c r="BL105" s="141">
        <f>(E105*BJ105)+(F105*BK105)</f>
        <v>0</v>
      </c>
      <c r="BM105" s="148"/>
      <c r="BN105" s="148"/>
      <c r="BO105" s="148"/>
      <c r="BP105" s="279"/>
      <c r="BQ105" s="148"/>
      <c r="BR105" s="148"/>
      <c r="BS105" s="148"/>
      <c r="BT105" s="148"/>
      <c r="BU105" s="148"/>
      <c r="BV105" s="148"/>
      <c r="BW105" s="148"/>
      <c r="BX105" s="148"/>
    </row>
    <row r="106" spans="1:76" s="149" customFormat="1" ht="14.25" customHeight="1" x14ac:dyDescent="0.35">
      <c r="A106" s="210" t="s">
        <v>820</v>
      </c>
      <c r="B106" s="272" t="s">
        <v>952</v>
      </c>
      <c r="C106" s="115" t="s">
        <v>95</v>
      </c>
      <c r="D106" s="273">
        <v>10</v>
      </c>
      <c r="E106" s="274"/>
      <c r="F106" s="275"/>
      <c r="G106" s="276"/>
      <c r="H106" s="273">
        <v>10</v>
      </c>
      <c r="I106" s="74">
        <f>(H106)*(E106+F106)</f>
        <v>0</v>
      </c>
      <c r="J106" s="199">
        <f>H106-D106</f>
        <v>0</v>
      </c>
      <c r="K106" s="76">
        <f>G106-I106</f>
        <v>0</v>
      </c>
      <c r="L106" s="277"/>
      <c r="M106" s="74">
        <f>(L106)*(E106+F106)</f>
        <v>0</v>
      </c>
      <c r="N106" s="52">
        <f>R106+V106+Z106+AD106+AH106+AL106+AP106+AT106+AX106+BB106+BF106+BJ106</f>
        <v>0</v>
      </c>
      <c r="O106" s="52">
        <f>R106+W106+AA106+AE106+AI106+AM106+AQ106+AU106+AY106+BC106+BG106+BK106</f>
        <v>0</v>
      </c>
      <c r="P106" s="139">
        <f>T106+X106+AB106+AF106+AJ106+AN106+AR106+AV106+AZ106+BD106+BH106+BL106</f>
        <v>0</v>
      </c>
      <c r="Q106" s="77" t="e">
        <f>P106/(I106+M106)</f>
        <v>#DIV/0!</v>
      </c>
      <c r="R106" s="140"/>
      <c r="S106" s="140"/>
      <c r="T106" s="141">
        <f>(R106*$E106)+(S106*$F106)</f>
        <v>0</v>
      </c>
      <c r="U106" s="142"/>
      <c r="V106" s="278"/>
      <c r="W106" s="278"/>
      <c r="X106" s="141">
        <f>(V106*$E106)+(W106*$F106)</f>
        <v>0</v>
      </c>
      <c r="Y106" s="142"/>
      <c r="Z106" s="144"/>
      <c r="AA106" s="144"/>
      <c r="AB106" s="141">
        <f>(Z106*E106)+(F106*AA106)</f>
        <v>0</v>
      </c>
      <c r="AC106" s="142"/>
      <c r="AD106" s="145"/>
      <c r="AE106" s="145"/>
      <c r="AF106" s="141">
        <f>(AD106*E106)+(AE106*F106)</f>
        <v>0</v>
      </c>
      <c r="AG106" s="142"/>
      <c r="AH106" s="216"/>
      <c r="AI106" s="144"/>
      <c r="AJ106" s="141">
        <f>(E106*AH106)+(F106*AI106)</f>
        <v>0</v>
      </c>
      <c r="AK106" s="142"/>
      <c r="AL106" s="217">
        <v>0</v>
      </c>
      <c r="AM106" s="147"/>
      <c r="AN106" s="141">
        <f>(E106*AL106)+(F106*AM106)</f>
        <v>0</v>
      </c>
      <c r="AO106" s="142"/>
      <c r="AP106" s="144"/>
      <c r="AQ106" s="144"/>
      <c r="AR106" s="141">
        <f>(E106*AP106)+(F106*AQ106)</f>
        <v>0</v>
      </c>
      <c r="AS106" s="142"/>
      <c r="AT106" s="144"/>
      <c r="AU106" s="144"/>
      <c r="AV106" s="141">
        <f>(E106*AT106)+(F106*AU106)</f>
        <v>0</v>
      </c>
      <c r="AW106" s="142"/>
      <c r="AX106" s="144"/>
      <c r="AY106" s="144"/>
      <c r="AZ106" s="141">
        <f>(E106*AX106)+(F106*AY106)</f>
        <v>0</v>
      </c>
      <c r="BA106" s="142"/>
      <c r="BB106" s="144"/>
      <c r="BC106" s="144"/>
      <c r="BD106" s="141">
        <f>(E106*BB106)+(F106*BC106)</f>
        <v>0</v>
      </c>
      <c r="BE106" s="142"/>
      <c r="BF106" s="144">
        <v>0</v>
      </c>
      <c r="BG106" s="144"/>
      <c r="BH106" s="141">
        <f>(E106*BF106)+(F106*BG106)</f>
        <v>0</v>
      </c>
      <c r="BI106" s="142"/>
      <c r="BJ106" s="144">
        <v>0</v>
      </c>
      <c r="BK106" s="144"/>
      <c r="BL106" s="141">
        <f>(E106*BJ106)+(F106*BK106)</f>
        <v>0</v>
      </c>
      <c r="BM106" s="148"/>
      <c r="BN106" s="148"/>
      <c r="BO106" s="148"/>
      <c r="BP106" s="279"/>
      <c r="BQ106" s="148"/>
      <c r="BR106" s="148"/>
      <c r="BS106" s="148"/>
      <c r="BT106" s="148"/>
      <c r="BU106" s="148"/>
      <c r="BV106" s="148"/>
      <c r="BW106" s="148"/>
      <c r="BX106" s="148"/>
    </row>
    <row r="107" spans="1:76" ht="17.25" customHeight="1" x14ac:dyDescent="0.45">
      <c r="A107" s="69" t="s">
        <v>822</v>
      </c>
      <c r="B107" s="70" t="s">
        <v>953</v>
      </c>
      <c r="C107" s="65" t="s">
        <v>95</v>
      </c>
      <c r="D107" s="71">
        <v>10</v>
      </c>
      <c r="E107" s="203"/>
      <c r="F107" s="203"/>
      <c r="G107" s="97"/>
      <c r="H107" s="71">
        <v>10</v>
      </c>
      <c r="I107" s="74">
        <f>(H107)*(E107+F107)</f>
        <v>0</v>
      </c>
      <c r="J107" s="199">
        <f>H107-D107</f>
        <v>0</v>
      </c>
      <c r="K107" s="76">
        <f>G107-I107</f>
        <v>0</v>
      </c>
      <c r="L107" s="208"/>
      <c r="M107" s="74">
        <f>(L107)*(E107+F107)</f>
        <v>0</v>
      </c>
      <c r="N107" s="52">
        <f>R107+V107+Z107+AD107+AH107+AL107+AP107+AT107+AX107+BB107+BF107+BJ107</f>
        <v>0</v>
      </c>
      <c r="O107" s="52">
        <f>R107+V107+AA107+AE107+AI107+AM107+AQ107+AU107+AY107+BC107+BG107+BK107</f>
        <v>0</v>
      </c>
      <c r="P107" s="53">
        <f>T107+X107+AB107+AF107+AJ107+AN107+AR107+AV107+AZ107+BD107+BH107+BL107</f>
        <v>0</v>
      </c>
      <c r="Q107" s="77" t="e">
        <f>P107/(I107+M107)</f>
        <v>#DIV/0!</v>
      </c>
      <c r="R107" s="55"/>
      <c r="S107" s="55"/>
      <c r="T107" s="56">
        <f>(R107*$E107)+(S107*$F107)</f>
        <v>0</v>
      </c>
      <c r="U107" s="57"/>
      <c r="V107" s="271"/>
      <c r="W107" s="271"/>
      <c r="X107" s="56">
        <f>(V107*$E107)+(W107*$F107)</f>
        <v>0</v>
      </c>
      <c r="Y107" s="57"/>
      <c r="Z107" s="58"/>
      <c r="AA107" s="58"/>
      <c r="AB107" s="56">
        <f>(Z107*E107)+(F107*AA107)</f>
        <v>0</v>
      </c>
      <c r="AC107" s="57"/>
      <c r="AD107" s="59"/>
      <c r="AE107" s="59"/>
      <c r="AF107" s="56">
        <f>(AD107*E107)+(AE107*F107)</f>
        <v>0</v>
      </c>
      <c r="AG107" s="57"/>
      <c r="AH107" s="60"/>
      <c r="AI107" s="58"/>
      <c r="AJ107" s="56">
        <f>(E107*AH107)+(F107*AI107)</f>
        <v>0</v>
      </c>
      <c r="AK107" s="57"/>
      <c r="AL107" s="201">
        <v>0</v>
      </c>
      <c r="AM107" s="62"/>
      <c r="AN107" s="56">
        <f>(E107*AL107)+(F107*AM107)</f>
        <v>0</v>
      </c>
      <c r="AO107" s="57"/>
      <c r="AP107" s="58"/>
      <c r="AQ107" s="58"/>
      <c r="AR107" s="56">
        <f>(E107*AP107)+(F107*AQ107)</f>
        <v>0</v>
      </c>
      <c r="AS107" s="57"/>
      <c r="AT107" s="58"/>
      <c r="AU107" s="58"/>
      <c r="AV107" s="56">
        <f>(E107*AT107)+(F107*AU107)</f>
        <v>0</v>
      </c>
      <c r="AW107" s="57"/>
      <c r="AX107" s="58">
        <v>0</v>
      </c>
      <c r="AY107" s="58"/>
      <c r="AZ107" s="56">
        <f>(E107*AX107)+(F107*AY107)</f>
        <v>0</v>
      </c>
      <c r="BA107" s="57"/>
      <c r="BB107" s="58"/>
      <c r="BC107" s="58"/>
      <c r="BD107" s="56">
        <f>(E107*BB107)+(F107*BC107)</f>
        <v>0</v>
      </c>
      <c r="BE107" s="57"/>
      <c r="BF107" s="58">
        <v>0</v>
      </c>
      <c r="BG107" s="58"/>
      <c r="BH107" s="56">
        <f>(E107*BF107)+(F107*BG107)</f>
        <v>0</v>
      </c>
      <c r="BI107" s="57"/>
      <c r="BJ107" s="58">
        <v>0</v>
      </c>
      <c r="BK107" s="58"/>
      <c r="BL107" s="56">
        <f>(E107*BJ107)+(F107*BK107)</f>
        <v>0</v>
      </c>
      <c r="BP107" s="172"/>
    </row>
    <row r="108" spans="1:76" s="131" customFormat="1" ht="18.5" x14ac:dyDescent="0.45">
      <c r="A108" s="78"/>
      <c r="B108" s="79"/>
      <c r="C108" s="80"/>
      <c r="D108" s="234"/>
      <c r="E108" s="204"/>
      <c r="F108" s="205"/>
      <c r="G108" s="83"/>
      <c r="H108" s="234"/>
      <c r="I108" s="230"/>
      <c r="J108" s="116"/>
      <c r="K108" s="230"/>
      <c r="L108" s="280"/>
      <c r="M108" s="230"/>
      <c r="N108" s="119"/>
      <c r="O108" s="119"/>
      <c r="P108" s="120"/>
      <c r="Q108" s="89"/>
      <c r="R108" s="121"/>
      <c r="S108" s="121"/>
      <c r="T108" s="122"/>
      <c r="U108" s="122"/>
      <c r="V108" s="122"/>
      <c r="W108" s="122"/>
      <c r="X108" s="122"/>
      <c r="Y108" s="122"/>
      <c r="Z108" s="125"/>
      <c r="AA108" s="125"/>
      <c r="AB108" s="122"/>
      <c r="AC108" s="122"/>
      <c r="AD108" s="126"/>
      <c r="AE108" s="126"/>
      <c r="AF108" s="122"/>
      <c r="AG108" s="122"/>
      <c r="AH108" s="159"/>
      <c r="AI108" s="125"/>
      <c r="AJ108" s="122"/>
      <c r="AK108" s="122"/>
      <c r="AL108" s="206"/>
      <c r="AM108" s="128"/>
      <c r="AN108" s="122"/>
      <c r="AO108" s="122"/>
      <c r="AP108" s="125"/>
      <c r="AQ108" s="125"/>
      <c r="AR108" s="122"/>
      <c r="AS108" s="122"/>
      <c r="AT108" s="125"/>
      <c r="AU108" s="125"/>
      <c r="AV108" s="122"/>
      <c r="AW108" s="122"/>
      <c r="AX108" s="125"/>
      <c r="AY108" s="125"/>
      <c r="AZ108" s="122"/>
      <c r="BA108" s="122"/>
      <c r="BB108" s="125"/>
      <c r="BC108" s="125"/>
      <c r="BD108" s="122"/>
      <c r="BE108" s="122"/>
      <c r="BF108" s="125"/>
      <c r="BG108" s="125"/>
      <c r="BH108" s="122"/>
      <c r="BI108" s="122"/>
      <c r="BJ108" s="125"/>
      <c r="BK108" s="125"/>
      <c r="BL108" s="122"/>
      <c r="BM108" s="130"/>
      <c r="BN108" s="130"/>
      <c r="BO108" s="130"/>
      <c r="BP108" s="172"/>
      <c r="BQ108" s="130"/>
      <c r="BR108" s="130"/>
      <c r="BS108" s="130"/>
      <c r="BT108" s="130"/>
      <c r="BU108" s="130"/>
      <c r="BV108" s="130"/>
      <c r="BW108" s="130"/>
      <c r="BX108" s="130"/>
    </row>
    <row r="109" spans="1:76" ht="16" customHeight="1" x14ac:dyDescent="0.45">
      <c r="A109" s="63">
        <v>2</v>
      </c>
      <c r="B109" s="64" t="s">
        <v>954</v>
      </c>
      <c r="C109" s="65"/>
      <c r="D109" s="268"/>
      <c r="E109" s="203"/>
      <c r="F109" s="200"/>
      <c r="G109" s="97"/>
      <c r="H109" s="268"/>
      <c r="I109" s="191"/>
      <c r="J109" s="49"/>
      <c r="K109" s="191"/>
      <c r="L109" s="281"/>
      <c r="M109" s="191"/>
      <c r="N109" s="52"/>
      <c r="O109" s="52"/>
      <c r="P109" s="53"/>
      <c r="Q109" s="54"/>
      <c r="R109" s="55"/>
      <c r="S109" s="55"/>
      <c r="T109" s="56"/>
      <c r="U109" s="57"/>
      <c r="V109" s="271"/>
      <c r="W109" s="271"/>
      <c r="X109" s="56"/>
      <c r="Y109" s="57"/>
      <c r="Z109" s="58"/>
      <c r="AA109" s="58"/>
      <c r="AB109" s="56"/>
      <c r="AC109" s="57"/>
      <c r="AD109" s="59"/>
      <c r="AE109" s="59"/>
      <c r="AF109" s="56"/>
      <c r="AG109" s="57"/>
      <c r="AH109" s="60"/>
      <c r="AI109" s="58"/>
      <c r="AJ109" s="56"/>
      <c r="AK109" s="57"/>
      <c r="AL109" s="201"/>
      <c r="AM109" s="62"/>
      <c r="AN109" s="56"/>
      <c r="AO109" s="57"/>
      <c r="AP109" s="58"/>
      <c r="AQ109" s="58"/>
      <c r="AR109" s="56"/>
      <c r="AS109" s="57"/>
      <c r="AT109" s="58"/>
      <c r="AU109" s="58"/>
      <c r="AV109" s="56"/>
      <c r="AW109" s="57"/>
      <c r="AX109" s="58"/>
      <c r="AY109" s="58"/>
      <c r="AZ109" s="56"/>
      <c r="BA109" s="57"/>
      <c r="BB109" s="58"/>
      <c r="BC109" s="58"/>
      <c r="BD109" s="56"/>
      <c r="BE109" s="57"/>
      <c r="BF109" s="58"/>
      <c r="BG109" s="58"/>
      <c r="BH109" s="56"/>
      <c r="BI109" s="57"/>
      <c r="BJ109" s="58"/>
      <c r="BK109" s="58"/>
      <c r="BL109" s="56"/>
      <c r="BP109" s="172"/>
    </row>
    <row r="110" spans="1:76" ht="16" customHeight="1" x14ac:dyDescent="0.45">
      <c r="A110" s="69"/>
      <c r="B110" s="231" t="s">
        <v>955</v>
      </c>
      <c r="C110" s="65"/>
      <c r="D110" s="268"/>
      <c r="E110" s="203"/>
      <c r="F110" s="200"/>
      <c r="G110" s="97"/>
      <c r="H110" s="268"/>
      <c r="I110" s="191"/>
      <c r="J110" s="49"/>
      <c r="K110" s="191"/>
      <c r="L110" s="281"/>
      <c r="M110" s="191"/>
      <c r="N110" s="52"/>
      <c r="O110" s="52"/>
      <c r="P110" s="53"/>
      <c r="Q110" s="54"/>
      <c r="R110" s="55"/>
      <c r="S110" s="55"/>
      <c r="T110" s="56"/>
      <c r="U110" s="57"/>
      <c r="V110" s="271"/>
      <c r="W110" s="271"/>
      <c r="X110" s="56"/>
      <c r="Y110" s="57"/>
      <c r="Z110" s="58"/>
      <c r="AA110" s="58"/>
      <c r="AB110" s="56"/>
      <c r="AC110" s="57"/>
      <c r="AD110" s="59"/>
      <c r="AE110" s="59"/>
      <c r="AF110" s="56"/>
      <c r="AG110" s="57"/>
      <c r="AH110" s="60"/>
      <c r="AI110" s="58"/>
      <c r="AJ110" s="56"/>
      <c r="AK110" s="57"/>
      <c r="AL110" s="201"/>
      <c r="AM110" s="62"/>
      <c r="AN110" s="56"/>
      <c r="AO110" s="57"/>
      <c r="AP110" s="58"/>
      <c r="AQ110" s="58"/>
      <c r="AR110" s="56"/>
      <c r="AS110" s="57"/>
      <c r="AT110" s="58"/>
      <c r="AU110" s="58"/>
      <c r="AV110" s="56"/>
      <c r="AW110" s="57"/>
      <c r="AX110" s="58"/>
      <c r="AY110" s="58"/>
      <c r="AZ110" s="56"/>
      <c r="BA110" s="57"/>
      <c r="BB110" s="58"/>
      <c r="BC110" s="58"/>
      <c r="BD110" s="56"/>
      <c r="BE110" s="57"/>
      <c r="BF110" s="58"/>
      <c r="BG110" s="58"/>
      <c r="BH110" s="56"/>
      <c r="BI110" s="57"/>
      <c r="BJ110" s="58"/>
      <c r="BK110" s="58"/>
      <c r="BL110" s="56"/>
      <c r="BP110" s="172"/>
    </row>
    <row r="111" spans="1:76" ht="16" customHeight="1" x14ac:dyDescent="0.45">
      <c r="A111" s="69" t="s">
        <v>827</v>
      </c>
      <c r="B111" s="70" t="s">
        <v>956</v>
      </c>
      <c r="C111" s="65" t="s">
        <v>889</v>
      </c>
      <c r="D111" s="71">
        <v>2</v>
      </c>
      <c r="E111" s="203"/>
      <c r="F111" s="200"/>
      <c r="G111" s="97"/>
      <c r="H111" s="71">
        <v>2</v>
      </c>
      <c r="I111" s="74">
        <f t="shared" ref="I111:I119" si="119">(H111)*(E111+F111)</f>
        <v>0</v>
      </c>
      <c r="J111" s="199">
        <f t="shared" ref="J111:J119" si="120">H111-D111</f>
        <v>0</v>
      </c>
      <c r="K111" s="76">
        <f t="shared" ref="K111:K119" si="121">G111-I111</f>
        <v>0</v>
      </c>
      <c r="L111" s="208"/>
      <c r="M111" s="74">
        <f t="shared" ref="M111:M119" si="122">(L111)*(E111+F111)</f>
        <v>0</v>
      </c>
      <c r="N111" s="52">
        <f t="shared" ref="N111:N119" si="123">R111+V111+Z111+AD111+AH111+AL111+AP111+AT111+AX111+BB111+BF111+BJ111</f>
        <v>0</v>
      </c>
      <c r="O111" s="52">
        <f t="shared" ref="O111:O119" si="124">R111+W111+AA111+AE111+AI111+AM111+AQ111+AU111+AY111+BC111+BG111+BK111</f>
        <v>0</v>
      </c>
      <c r="P111" s="53">
        <f t="shared" ref="P111:P119" si="125">T111+X111+AB111+AF111+AJ111+AN111+AR111+AV111+AZ111+BD111+BH111+BL111</f>
        <v>0</v>
      </c>
      <c r="Q111" s="77" t="e">
        <f t="shared" ref="Q111:Q119" si="126">P111/(I111+M111)</f>
        <v>#DIV/0!</v>
      </c>
      <c r="R111" s="55"/>
      <c r="S111" s="55"/>
      <c r="T111" s="56">
        <f t="shared" ref="T111:T119" si="127">(R111*$E111)+(S111*$F111)</f>
        <v>0</v>
      </c>
      <c r="U111" s="57"/>
      <c r="V111" s="271"/>
      <c r="W111" s="271"/>
      <c r="X111" s="56">
        <f t="shared" ref="X111:X119" si="128">(V111*$E111)+(W111*$F111)</f>
        <v>0</v>
      </c>
      <c r="Y111" s="57"/>
      <c r="Z111" s="58"/>
      <c r="AA111" s="58"/>
      <c r="AB111" s="56">
        <f t="shared" ref="AB111:AB119" si="129">(Z111*E111)+(F111*AA111)</f>
        <v>0</v>
      </c>
      <c r="AC111" s="57"/>
      <c r="AD111" s="59"/>
      <c r="AE111" s="59"/>
      <c r="AF111" s="56">
        <f t="shared" ref="AF111:AF119" si="130">(AD111*E111)+(AE111*F111)</f>
        <v>0</v>
      </c>
      <c r="AG111" s="57"/>
      <c r="AH111" s="60"/>
      <c r="AI111" s="58"/>
      <c r="AJ111" s="56">
        <f t="shared" ref="AJ111:AJ119" si="131">(E111*AH111)+(F111*AI111)</f>
        <v>0</v>
      </c>
      <c r="AK111" s="57"/>
      <c r="AL111" s="201">
        <v>0</v>
      </c>
      <c r="AM111" s="62"/>
      <c r="AN111" s="56">
        <f t="shared" ref="AN111:AN119" si="132">(E111*AL111)+(F111*AM111)</f>
        <v>0</v>
      </c>
      <c r="AO111" s="57"/>
      <c r="AP111" s="58"/>
      <c r="AQ111" s="58"/>
      <c r="AR111" s="56">
        <f t="shared" ref="AR111:AR119" si="133">(E111*AP111)+(F111*AQ111)</f>
        <v>0</v>
      </c>
      <c r="AS111" s="57"/>
      <c r="AT111" s="58"/>
      <c r="AU111" s="58"/>
      <c r="AV111" s="56">
        <f t="shared" ref="AV111:AV119" si="134">(E111*AT111)+(F111*AU111)</f>
        <v>0</v>
      </c>
      <c r="AW111" s="57"/>
      <c r="AX111" s="58"/>
      <c r="AY111" s="58"/>
      <c r="AZ111" s="56">
        <f t="shared" ref="AZ111:AZ119" si="135">(E111*AX111)+(F111*AY111)</f>
        <v>0</v>
      </c>
      <c r="BA111" s="57"/>
      <c r="BB111" s="58"/>
      <c r="BC111" s="58"/>
      <c r="BD111" s="56">
        <f t="shared" ref="BD111:BD119" si="136">(E111*BB111)+(F111*BC111)</f>
        <v>0</v>
      </c>
      <c r="BE111" s="57"/>
      <c r="BF111" s="58">
        <v>0</v>
      </c>
      <c r="BG111" s="58"/>
      <c r="BH111" s="56">
        <f t="shared" ref="BH111:BH119" si="137">(E111*BF111)+(F111*BG111)</f>
        <v>0</v>
      </c>
      <c r="BI111" s="57"/>
      <c r="BJ111" s="58">
        <v>0</v>
      </c>
      <c r="BK111" s="58"/>
      <c r="BL111" s="56">
        <f t="shared" ref="BL111:BL119" si="138">(E111*BJ111)+(F111*BK111)</f>
        <v>0</v>
      </c>
      <c r="BP111" s="172"/>
    </row>
    <row r="112" spans="1:76" ht="16" customHeight="1" x14ac:dyDescent="0.45">
      <c r="A112" s="69" t="s">
        <v>829</v>
      </c>
      <c r="B112" s="70" t="s">
        <v>957</v>
      </c>
      <c r="C112" s="65" t="s">
        <v>889</v>
      </c>
      <c r="D112" s="71">
        <v>3</v>
      </c>
      <c r="E112" s="203"/>
      <c r="F112" s="200"/>
      <c r="G112" s="97"/>
      <c r="H112" s="71">
        <v>3</v>
      </c>
      <c r="I112" s="74">
        <f t="shared" si="119"/>
        <v>0</v>
      </c>
      <c r="J112" s="199">
        <f t="shared" si="120"/>
        <v>0</v>
      </c>
      <c r="K112" s="76">
        <f t="shared" si="121"/>
        <v>0</v>
      </c>
      <c r="L112" s="208"/>
      <c r="M112" s="74">
        <f t="shared" si="122"/>
        <v>0</v>
      </c>
      <c r="N112" s="52">
        <f t="shared" si="123"/>
        <v>0</v>
      </c>
      <c r="O112" s="52">
        <f t="shared" si="124"/>
        <v>0</v>
      </c>
      <c r="P112" s="53">
        <f t="shared" si="125"/>
        <v>0</v>
      </c>
      <c r="Q112" s="77" t="e">
        <f t="shared" si="126"/>
        <v>#DIV/0!</v>
      </c>
      <c r="R112" s="55"/>
      <c r="S112" s="55"/>
      <c r="T112" s="56">
        <f t="shared" si="127"/>
        <v>0</v>
      </c>
      <c r="U112" s="57"/>
      <c r="V112" s="271"/>
      <c r="W112" s="271"/>
      <c r="X112" s="56">
        <f t="shared" si="128"/>
        <v>0</v>
      </c>
      <c r="Y112" s="57"/>
      <c r="Z112" s="58"/>
      <c r="AA112" s="58"/>
      <c r="AB112" s="56">
        <f t="shared" si="129"/>
        <v>0</v>
      </c>
      <c r="AC112" s="57"/>
      <c r="AD112" s="59"/>
      <c r="AE112" s="59"/>
      <c r="AF112" s="56">
        <f t="shared" si="130"/>
        <v>0</v>
      </c>
      <c r="AG112" s="57"/>
      <c r="AH112" s="60"/>
      <c r="AI112" s="58"/>
      <c r="AJ112" s="56">
        <f t="shared" si="131"/>
        <v>0</v>
      </c>
      <c r="AK112" s="57"/>
      <c r="AL112" s="201">
        <v>0</v>
      </c>
      <c r="AM112" s="62"/>
      <c r="AN112" s="56">
        <f t="shared" si="132"/>
        <v>0</v>
      </c>
      <c r="AO112" s="57"/>
      <c r="AP112" s="58"/>
      <c r="AQ112" s="58"/>
      <c r="AR112" s="56">
        <f t="shared" si="133"/>
        <v>0</v>
      </c>
      <c r="AS112" s="57"/>
      <c r="AT112" s="58"/>
      <c r="AU112" s="58"/>
      <c r="AV112" s="56">
        <f t="shared" si="134"/>
        <v>0</v>
      </c>
      <c r="AW112" s="57"/>
      <c r="AX112" s="58"/>
      <c r="AY112" s="58"/>
      <c r="AZ112" s="56">
        <f t="shared" si="135"/>
        <v>0</v>
      </c>
      <c r="BA112" s="57"/>
      <c r="BB112" s="58"/>
      <c r="BC112" s="58"/>
      <c r="BD112" s="56">
        <f t="shared" si="136"/>
        <v>0</v>
      </c>
      <c r="BE112" s="57"/>
      <c r="BF112" s="58">
        <v>0</v>
      </c>
      <c r="BG112" s="58"/>
      <c r="BH112" s="56">
        <f t="shared" si="137"/>
        <v>0</v>
      </c>
      <c r="BI112" s="57"/>
      <c r="BJ112" s="58">
        <v>0</v>
      </c>
      <c r="BK112" s="58"/>
      <c r="BL112" s="56">
        <f t="shared" si="138"/>
        <v>0</v>
      </c>
      <c r="BP112" s="172"/>
    </row>
    <row r="113" spans="1:76" ht="16" customHeight="1" x14ac:dyDescent="0.45">
      <c r="A113" s="69" t="s">
        <v>831</v>
      </c>
      <c r="B113" s="70" t="s">
        <v>958</v>
      </c>
      <c r="C113" s="65" t="s">
        <v>889</v>
      </c>
      <c r="D113" s="71">
        <v>3</v>
      </c>
      <c r="E113" s="200"/>
      <c r="F113" s="200"/>
      <c r="G113" s="97"/>
      <c r="H113" s="71">
        <v>3</v>
      </c>
      <c r="I113" s="74">
        <f t="shared" si="119"/>
        <v>0</v>
      </c>
      <c r="J113" s="199">
        <f t="shared" si="120"/>
        <v>0</v>
      </c>
      <c r="K113" s="76">
        <f t="shared" si="121"/>
        <v>0</v>
      </c>
      <c r="L113" s="208"/>
      <c r="M113" s="74">
        <f t="shared" si="122"/>
        <v>0</v>
      </c>
      <c r="N113" s="52">
        <f t="shared" si="123"/>
        <v>0</v>
      </c>
      <c r="O113" s="52">
        <f t="shared" si="124"/>
        <v>0</v>
      </c>
      <c r="P113" s="53">
        <f t="shared" si="125"/>
        <v>0</v>
      </c>
      <c r="Q113" s="77" t="e">
        <f t="shared" si="126"/>
        <v>#DIV/0!</v>
      </c>
      <c r="R113" s="55"/>
      <c r="S113" s="55"/>
      <c r="T113" s="56">
        <f t="shared" si="127"/>
        <v>0</v>
      </c>
      <c r="U113" s="57"/>
      <c r="V113" s="271"/>
      <c r="W113" s="271"/>
      <c r="X113" s="56">
        <f t="shared" si="128"/>
        <v>0</v>
      </c>
      <c r="Y113" s="57"/>
      <c r="Z113" s="58"/>
      <c r="AA113" s="58"/>
      <c r="AB113" s="56">
        <f t="shared" si="129"/>
        <v>0</v>
      </c>
      <c r="AC113" s="57"/>
      <c r="AD113" s="59"/>
      <c r="AE113" s="59"/>
      <c r="AF113" s="56">
        <f t="shared" si="130"/>
        <v>0</v>
      </c>
      <c r="AG113" s="57"/>
      <c r="AH113" s="60"/>
      <c r="AI113" s="58"/>
      <c r="AJ113" s="56">
        <f t="shared" si="131"/>
        <v>0</v>
      </c>
      <c r="AK113" s="57"/>
      <c r="AL113" s="201">
        <v>0</v>
      </c>
      <c r="AM113" s="62"/>
      <c r="AN113" s="56">
        <f t="shared" si="132"/>
        <v>0</v>
      </c>
      <c r="AO113" s="57"/>
      <c r="AP113" s="58"/>
      <c r="AQ113" s="58"/>
      <c r="AR113" s="56">
        <f t="shared" si="133"/>
        <v>0</v>
      </c>
      <c r="AS113" s="57"/>
      <c r="AT113" s="58"/>
      <c r="AU113" s="58"/>
      <c r="AV113" s="56">
        <f t="shared" si="134"/>
        <v>0</v>
      </c>
      <c r="AW113" s="57"/>
      <c r="AX113" s="58"/>
      <c r="AY113" s="58"/>
      <c r="AZ113" s="56">
        <f t="shared" si="135"/>
        <v>0</v>
      </c>
      <c r="BA113" s="57"/>
      <c r="BB113" s="58"/>
      <c r="BC113" s="58"/>
      <c r="BD113" s="56">
        <f t="shared" si="136"/>
        <v>0</v>
      </c>
      <c r="BE113" s="57"/>
      <c r="BF113" s="58">
        <v>0</v>
      </c>
      <c r="BG113" s="58"/>
      <c r="BH113" s="56">
        <f t="shared" si="137"/>
        <v>0</v>
      </c>
      <c r="BI113" s="57"/>
      <c r="BJ113" s="58">
        <v>0</v>
      </c>
      <c r="BK113" s="58"/>
      <c r="BL113" s="56">
        <f t="shared" si="138"/>
        <v>0</v>
      </c>
      <c r="BP113" s="172"/>
    </row>
    <row r="114" spans="1:76" ht="16" customHeight="1" x14ac:dyDescent="0.45">
      <c r="A114" s="69" t="s">
        <v>833</v>
      </c>
      <c r="B114" s="70" t="s">
        <v>959</v>
      </c>
      <c r="C114" s="65" t="s">
        <v>889</v>
      </c>
      <c r="D114" s="71">
        <v>14</v>
      </c>
      <c r="E114" s="200"/>
      <c r="F114" s="200"/>
      <c r="G114" s="97"/>
      <c r="H114" s="71">
        <v>14</v>
      </c>
      <c r="I114" s="74">
        <f t="shared" si="119"/>
        <v>0</v>
      </c>
      <c r="J114" s="199">
        <f t="shared" si="120"/>
        <v>0</v>
      </c>
      <c r="K114" s="76">
        <f t="shared" si="121"/>
        <v>0</v>
      </c>
      <c r="L114" s="208"/>
      <c r="M114" s="74">
        <f t="shared" si="122"/>
        <v>0</v>
      </c>
      <c r="N114" s="52">
        <f t="shared" si="123"/>
        <v>0</v>
      </c>
      <c r="O114" s="52">
        <f t="shared" si="124"/>
        <v>0</v>
      </c>
      <c r="P114" s="53">
        <f t="shared" si="125"/>
        <v>0</v>
      </c>
      <c r="Q114" s="77" t="e">
        <f t="shared" si="126"/>
        <v>#DIV/0!</v>
      </c>
      <c r="R114" s="55"/>
      <c r="S114" s="55"/>
      <c r="T114" s="56">
        <f t="shared" si="127"/>
        <v>0</v>
      </c>
      <c r="U114" s="57"/>
      <c r="V114" s="271"/>
      <c r="W114" s="271"/>
      <c r="X114" s="56">
        <f t="shared" si="128"/>
        <v>0</v>
      </c>
      <c r="Y114" s="57"/>
      <c r="Z114" s="58"/>
      <c r="AA114" s="58"/>
      <c r="AB114" s="56">
        <f t="shared" si="129"/>
        <v>0</v>
      </c>
      <c r="AC114" s="57"/>
      <c r="AD114" s="59"/>
      <c r="AE114" s="59"/>
      <c r="AF114" s="56">
        <f t="shared" si="130"/>
        <v>0</v>
      </c>
      <c r="AG114" s="57"/>
      <c r="AH114" s="60"/>
      <c r="AI114" s="58"/>
      <c r="AJ114" s="56">
        <f t="shared" si="131"/>
        <v>0</v>
      </c>
      <c r="AK114" s="57"/>
      <c r="AL114" s="201">
        <v>0</v>
      </c>
      <c r="AM114" s="62"/>
      <c r="AN114" s="56">
        <f t="shared" si="132"/>
        <v>0</v>
      </c>
      <c r="AO114" s="57"/>
      <c r="AP114" s="144"/>
      <c r="AQ114" s="144"/>
      <c r="AR114" s="56">
        <f t="shared" si="133"/>
        <v>0</v>
      </c>
      <c r="AS114" s="57"/>
      <c r="AT114" s="144"/>
      <c r="AU114" s="144"/>
      <c r="AV114" s="56">
        <f t="shared" si="134"/>
        <v>0</v>
      </c>
      <c r="AW114" s="57"/>
      <c r="AX114" s="58"/>
      <c r="AY114" s="58"/>
      <c r="AZ114" s="56">
        <f t="shared" si="135"/>
        <v>0</v>
      </c>
      <c r="BA114" s="57"/>
      <c r="BB114" s="58"/>
      <c r="BC114" s="58"/>
      <c r="BD114" s="56">
        <f t="shared" si="136"/>
        <v>0</v>
      </c>
      <c r="BE114" s="57"/>
      <c r="BF114" s="58">
        <v>0</v>
      </c>
      <c r="BG114" s="58"/>
      <c r="BH114" s="56">
        <f t="shared" si="137"/>
        <v>0</v>
      </c>
      <c r="BI114" s="57"/>
      <c r="BJ114" s="58">
        <v>0</v>
      </c>
      <c r="BK114" s="58"/>
      <c r="BL114" s="56">
        <f t="shared" si="138"/>
        <v>0</v>
      </c>
      <c r="BP114" s="172"/>
    </row>
    <row r="115" spans="1:76" s="149" customFormat="1" ht="15.75" hidden="1" customHeight="1" x14ac:dyDescent="0.3">
      <c r="A115" s="69" t="s">
        <v>835</v>
      </c>
      <c r="B115" s="272" t="s">
        <v>960</v>
      </c>
      <c r="C115" s="115" t="s">
        <v>889</v>
      </c>
      <c r="D115" s="115">
        <v>0</v>
      </c>
      <c r="E115" s="274"/>
      <c r="F115" s="275"/>
      <c r="G115" s="282"/>
      <c r="H115" s="115">
        <v>0</v>
      </c>
      <c r="I115" s="74">
        <f t="shared" si="119"/>
        <v>0</v>
      </c>
      <c r="J115" s="199">
        <f t="shared" si="120"/>
        <v>0</v>
      </c>
      <c r="K115" s="76">
        <f t="shared" si="121"/>
        <v>0</v>
      </c>
      <c r="L115" s="100"/>
      <c r="M115" s="74">
        <f t="shared" si="122"/>
        <v>0</v>
      </c>
      <c r="N115" s="52">
        <f t="shared" si="123"/>
        <v>0</v>
      </c>
      <c r="O115" s="52">
        <f t="shared" si="124"/>
        <v>0</v>
      </c>
      <c r="P115" s="139">
        <f t="shared" si="125"/>
        <v>0</v>
      </c>
      <c r="Q115" s="77" t="e">
        <f t="shared" si="126"/>
        <v>#DIV/0!</v>
      </c>
      <c r="R115" s="140"/>
      <c r="S115" s="140"/>
      <c r="T115" s="141">
        <f t="shared" si="127"/>
        <v>0</v>
      </c>
      <c r="U115" s="142"/>
      <c r="V115" s="278"/>
      <c r="W115" s="278"/>
      <c r="X115" s="141">
        <f t="shared" si="128"/>
        <v>0</v>
      </c>
      <c r="Y115" s="142"/>
      <c r="Z115" s="144"/>
      <c r="AA115" s="144"/>
      <c r="AB115" s="141">
        <f t="shared" si="129"/>
        <v>0</v>
      </c>
      <c r="AC115" s="142"/>
      <c r="AD115" s="145"/>
      <c r="AE115" s="145"/>
      <c r="AF115" s="141">
        <f t="shared" si="130"/>
        <v>0</v>
      </c>
      <c r="AG115" s="142"/>
      <c r="AH115" s="216"/>
      <c r="AI115" s="144"/>
      <c r="AJ115" s="141">
        <f t="shared" si="131"/>
        <v>0</v>
      </c>
      <c r="AK115" s="142"/>
      <c r="AL115" s="217"/>
      <c r="AM115" s="147"/>
      <c r="AN115" s="141">
        <f t="shared" si="132"/>
        <v>0</v>
      </c>
      <c r="AO115" s="142"/>
      <c r="AP115" s="144"/>
      <c r="AQ115" s="144"/>
      <c r="AR115" s="141">
        <f t="shared" si="133"/>
        <v>0</v>
      </c>
      <c r="AS115" s="142"/>
      <c r="AT115" s="144"/>
      <c r="AU115" s="144"/>
      <c r="AV115" s="141">
        <f t="shared" si="134"/>
        <v>0</v>
      </c>
      <c r="AW115" s="142"/>
      <c r="AX115" s="144"/>
      <c r="AY115" s="144"/>
      <c r="AZ115" s="141">
        <f t="shared" si="135"/>
        <v>0</v>
      </c>
      <c r="BA115" s="142"/>
      <c r="BB115" s="144"/>
      <c r="BC115" s="144"/>
      <c r="BD115" s="141">
        <f t="shared" si="136"/>
        <v>0</v>
      </c>
      <c r="BE115" s="142"/>
      <c r="BF115" s="144">
        <v>0</v>
      </c>
      <c r="BG115" s="144"/>
      <c r="BH115" s="141">
        <f t="shared" si="137"/>
        <v>0</v>
      </c>
      <c r="BI115" s="142"/>
      <c r="BJ115" s="144">
        <v>0</v>
      </c>
      <c r="BK115" s="144"/>
      <c r="BL115" s="141">
        <f t="shared" si="138"/>
        <v>0</v>
      </c>
      <c r="BM115" s="148"/>
      <c r="BN115" s="148"/>
      <c r="BO115" s="148"/>
      <c r="BP115" s="279"/>
      <c r="BQ115" s="148"/>
      <c r="BR115" s="148"/>
      <c r="BS115" s="148"/>
      <c r="BT115" s="148"/>
      <c r="BU115" s="148"/>
      <c r="BV115" s="148"/>
      <c r="BW115" s="148"/>
      <c r="BX115" s="148"/>
    </row>
    <row r="116" spans="1:76" ht="16" hidden="1" customHeight="1" x14ac:dyDescent="0.45">
      <c r="A116" s="69" t="s">
        <v>839</v>
      </c>
      <c r="B116" s="70" t="s">
        <v>961</v>
      </c>
      <c r="C116" s="65" t="s">
        <v>889</v>
      </c>
      <c r="D116" s="71">
        <v>0</v>
      </c>
      <c r="E116" s="203"/>
      <c r="F116" s="200"/>
      <c r="G116" s="97"/>
      <c r="H116" s="71">
        <v>0</v>
      </c>
      <c r="I116" s="74">
        <f t="shared" si="119"/>
        <v>0</v>
      </c>
      <c r="J116" s="199">
        <f t="shared" si="120"/>
        <v>0</v>
      </c>
      <c r="K116" s="76">
        <f t="shared" si="121"/>
        <v>0</v>
      </c>
      <c r="L116" s="208"/>
      <c r="M116" s="74">
        <f t="shared" si="122"/>
        <v>0</v>
      </c>
      <c r="N116" s="52">
        <f t="shared" si="123"/>
        <v>0</v>
      </c>
      <c r="O116" s="52">
        <f t="shared" si="124"/>
        <v>0</v>
      </c>
      <c r="P116" s="53">
        <f t="shared" si="125"/>
        <v>0</v>
      </c>
      <c r="Q116" s="77" t="e">
        <f t="shared" si="126"/>
        <v>#DIV/0!</v>
      </c>
      <c r="R116" s="55"/>
      <c r="S116" s="55"/>
      <c r="T116" s="56">
        <f t="shared" si="127"/>
        <v>0</v>
      </c>
      <c r="U116" s="57"/>
      <c r="V116" s="271"/>
      <c r="W116" s="271"/>
      <c r="X116" s="56">
        <f t="shared" si="128"/>
        <v>0</v>
      </c>
      <c r="Y116" s="57"/>
      <c r="Z116" s="58"/>
      <c r="AA116" s="58"/>
      <c r="AB116" s="56">
        <f t="shared" si="129"/>
        <v>0</v>
      </c>
      <c r="AC116" s="57"/>
      <c r="AD116" s="59"/>
      <c r="AE116" s="59"/>
      <c r="AF116" s="56">
        <f t="shared" si="130"/>
        <v>0</v>
      </c>
      <c r="AG116" s="57"/>
      <c r="AH116" s="60"/>
      <c r="AI116" s="58"/>
      <c r="AJ116" s="56">
        <f t="shared" si="131"/>
        <v>0</v>
      </c>
      <c r="AK116" s="57"/>
      <c r="AL116" s="201">
        <v>0</v>
      </c>
      <c r="AM116" s="62"/>
      <c r="AN116" s="56">
        <f t="shared" si="132"/>
        <v>0</v>
      </c>
      <c r="AO116" s="57"/>
      <c r="AP116" s="58"/>
      <c r="AQ116" s="58"/>
      <c r="AR116" s="56">
        <f t="shared" si="133"/>
        <v>0</v>
      </c>
      <c r="AS116" s="57"/>
      <c r="AT116" s="58"/>
      <c r="AU116" s="58"/>
      <c r="AV116" s="56">
        <f t="shared" si="134"/>
        <v>0</v>
      </c>
      <c r="AW116" s="57"/>
      <c r="AX116" s="58"/>
      <c r="AY116" s="58"/>
      <c r="AZ116" s="56">
        <f t="shared" si="135"/>
        <v>0</v>
      </c>
      <c r="BA116" s="57"/>
      <c r="BB116" s="58"/>
      <c r="BC116" s="58"/>
      <c r="BD116" s="56">
        <f t="shared" si="136"/>
        <v>0</v>
      </c>
      <c r="BE116" s="57"/>
      <c r="BF116" s="58">
        <v>0</v>
      </c>
      <c r="BG116" s="58"/>
      <c r="BH116" s="56">
        <f t="shared" si="137"/>
        <v>0</v>
      </c>
      <c r="BI116" s="57"/>
      <c r="BJ116" s="58">
        <v>0</v>
      </c>
      <c r="BK116" s="58"/>
      <c r="BL116" s="56">
        <f t="shared" si="138"/>
        <v>0</v>
      </c>
      <c r="BP116" s="172"/>
    </row>
    <row r="117" spans="1:76" ht="16" customHeight="1" x14ac:dyDescent="0.45">
      <c r="A117" s="69" t="s">
        <v>841</v>
      </c>
      <c r="B117" s="70" t="s">
        <v>962</v>
      </c>
      <c r="C117" s="65" t="s">
        <v>889</v>
      </c>
      <c r="D117" s="71">
        <v>8</v>
      </c>
      <c r="E117" s="203"/>
      <c r="F117" s="200"/>
      <c r="G117" s="97"/>
      <c r="H117" s="71">
        <v>8</v>
      </c>
      <c r="I117" s="74">
        <f t="shared" si="119"/>
        <v>0</v>
      </c>
      <c r="J117" s="199">
        <f t="shared" si="120"/>
        <v>0</v>
      </c>
      <c r="K117" s="76">
        <f t="shared" si="121"/>
        <v>0</v>
      </c>
      <c r="L117" s="208"/>
      <c r="M117" s="74">
        <f t="shared" si="122"/>
        <v>0</v>
      </c>
      <c r="N117" s="52">
        <f t="shared" si="123"/>
        <v>0</v>
      </c>
      <c r="O117" s="52">
        <f t="shared" si="124"/>
        <v>0</v>
      </c>
      <c r="P117" s="53">
        <f t="shared" si="125"/>
        <v>0</v>
      </c>
      <c r="Q117" s="77" t="e">
        <f t="shared" si="126"/>
        <v>#DIV/0!</v>
      </c>
      <c r="R117" s="55"/>
      <c r="S117" s="55"/>
      <c r="T117" s="56">
        <f t="shared" si="127"/>
        <v>0</v>
      </c>
      <c r="U117" s="57"/>
      <c r="V117" s="271"/>
      <c r="W117" s="271"/>
      <c r="X117" s="56">
        <f t="shared" si="128"/>
        <v>0</v>
      </c>
      <c r="Y117" s="57"/>
      <c r="Z117" s="58"/>
      <c r="AA117" s="58"/>
      <c r="AB117" s="56">
        <f t="shared" si="129"/>
        <v>0</v>
      </c>
      <c r="AC117" s="57"/>
      <c r="AD117" s="59"/>
      <c r="AE117" s="59"/>
      <c r="AF117" s="56">
        <f t="shared" si="130"/>
        <v>0</v>
      </c>
      <c r="AG117" s="57"/>
      <c r="AH117" s="60"/>
      <c r="AI117" s="58"/>
      <c r="AJ117" s="56">
        <f t="shared" si="131"/>
        <v>0</v>
      </c>
      <c r="AK117" s="57"/>
      <c r="AL117" s="201">
        <v>0</v>
      </c>
      <c r="AM117" s="62"/>
      <c r="AN117" s="56">
        <f t="shared" si="132"/>
        <v>0</v>
      </c>
      <c r="AO117" s="57"/>
      <c r="AP117" s="58"/>
      <c r="AQ117" s="58"/>
      <c r="AR117" s="56">
        <f t="shared" si="133"/>
        <v>0</v>
      </c>
      <c r="AS117" s="57"/>
      <c r="AT117" s="58">
        <v>0</v>
      </c>
      <c r="AU117" s="58">
        <v>0</v>
      </c>
      <c r="AV117" s="56">
        <f t="shared" si="134"/>
        <v>0</v>
      </c>
      <c r="AW117" s="57"/>
      <c r="AX117" s="58"/>
      <c r="AY117" s="58"/>
      <c r="AZ117" s="56">
        <f t="shared" si="135"/>
        <v>0</v>
      </c>
      <c r="BA117" s="57"/>
      <c r="BB117" s="58"/>
      <c r="BC117" s="58"/>
      <c r="BD117" s="56">
        <f t="shared" si="136"/>
        <v>0</v>
      </c>
      <c r="BE117" s="57"/>
      <c r="BF117" s="58">
        <v>0</v>
      </c>
      <c r="BG117" s="58"/>
      <c r="BH117" s="56">
        <f t="shared" si="137"/>
        <v>0</v>
      </c>
      <c r="BI117" s="57"/>
      <c r="BJ117" s="58">
        <v>0</v>
      </c>
      <c r="BK117" s="58"/>
      <c r="BL117" s="56">
        <f t="shared" si="138"/>
        <v>0</v>
      </c>
      <c r="BP117" s="172"/>
    </row>
    <row r="118" spans="1:76" ht="16" customHeight="1" x14ac:dyDescent="0.45">
      <c r="A118" s="69" t="s">
        <v>843</v>
      </c>
      <c r="B118" s="70" t="s">
        <v>963</v>
      </c>
      <c r="C118" s="65" t="s">
        <v>889</v>
      </c>
      <c r="D118" s="71">
        <v>52</v>
      </c>
      <c r="E118" s="203"/>
      <c r="F118" s="200"/>
      <c r="G118" s="97"/>
      <c r="H118" s="71">
        <v>52</v>
      </c>
      <c r="I118" s="74">
        <f t="shared" si="119"/>
        <v>0</v>
      </c>
      <c r="J118" s="199">
        <f t="shared" si="120"/>
        <v>0</v>
      </c>
      <c r="K118" s="76">
        <f t="shared" si="121"/>
        <v>0</v>
      </c>
      <c r="L118" s="208"/>
      <c r="M118" s="74">
        <f t="shared" si="122"/>
        <v>0</v>
      </c>
      <c r="N118" s="52">
        <f t="shared" si="123"/>
        <v>0</v>
      </c>
      <c r="O118" s="52">
        <f t="shared" si="124"/>
        <v>0</v>
      </c>
      <c r="P118" s="53">
        <f t="shared" si="125"/>
        <v>0</v>
      </c>
      <c r="Q118" s="77" t="e">
        <f t="shared" si="126"/>
        <v>#DIV/0!</v>
      </c>
      <c r="R118" s="55"/>
      <c r="S118" s="55"/>
      <c r="T118" s="56">
        <f t="shared" si="127"/>
        <v>0</v>
      </c>
      <c r="U118" s="57"/>
      <c r="V118" s="271"/>
      <c r="W118" s="271"/>
      <c r="X118" s="56">
        <f t="shared" si="128"/>
        <v>0</v>
      </c>
      <c r="Y118" s="57"/>
      <c r="Z118" s="58"/>
      <c r="AA118" s="58"/>
      <c r="AB118" s="56">
        <f t="shared" si="129"/>
        <v>0</v>
      </c>
      <c r="AC118" s="57"/>
      <c r="AD118" s="59"/>
      <c r="AE118" s="59"/>
      <c r="AF118" s="56">
        <f t="shared" si="130"/>
        <v>0</v>
      </c>
      <c r="AG118" s="57"/>
      <c r="AH118" s="60"/>
      <c r="AI118" s="58"/>
      <c r="AJ118" s="56">
        <f t="shared" si="131"/>
        <v>0</v>
      </c>
      <c r="AK118" s="57"/>
      <c r="AL118" s="201">
        <v>0</v>
      </c>
      <c r="AM118" s="62"/>
      <c r="AN118" s="56">
        <f t="shared" si="132"/>
        <v>0</v>
      </c>
      <c r="AO118" s="57"/>
      <c r="AP118" s="58"/>
      <c r="AQ118" s="58"/>
      <c r="AR118" s="56">
        <f t="shared" si="133"/>
        <v>0</v>
      </c>
      <c r="AS118" s="57"/>
      <c r="AT118" s="58"/>
      <c r="AU118" s="58"/>
      <c r="AV118" s="56">
        <f t="shared" si="134"/>
        <v>0</v>
      </c>
      <c r="AW118" s="57"/>
      <c r="AX118" s="58"/>
      <c r="AY118" s="58"/>
      <c r="AZ118" s="56">
        <f t="shared" si="135"/>
        <v>0</v>
      </c>
      <c r="BA118" s="57"/>
      <c r="BB118" s="58"/>
      <c r="BC118" s="58"/>
      <c r="BD118" s="56">
        <f t="shared" si="136"/>
        <v>0</v>
      </c>
      <c r="BE118" s="57"/>
      <c r="BF118" s="58">
        <v>0</v>
      </c>
      <c r="BG118" s="58"/>
      <c r="BH118" s="56">
        <f t="shared" si="137"/>
        <v>0</v>
      </c>
      <c r="BI118" s="57"/>
      <c r="BJ118" s="58">
        <v>0</v>
      </c>
      <c r="BK118" s="58"/>
      <c r="BL118" s="56">
        <f t="shared" si="138"/>
        <v>0</v>
      </c>
      <c r="BP118" s="172"/>
    </row>
    <row r="119" spans="1:76" s="149" customFormat="1" ht="18.5" x14ac:dyDescent="0.35">
      <c r="A119" s="210" t="s">
        <v>845</v>
      </c>
      <c r="B119" s="114" t="s">
        <v>964</v>
      </c>
      <c r="C119" s="115" t="s">
        <v>889</v>
      </c>
      <c r="D119" s="273">
        <v>13</v>
      </c>
      <c r="E119" s="274"/>
      <c r="F119" s="275"/>
      <c r="G119" s="276"/>
      <c r="H119" s="273">
        <v>13</v>
      </c>
      <c r="I119" s="74">
        <f t="shared" si="119"/>
        <v>0</v>
      </c>
      <c r="J119" s="199">
        <f t="shared" si="120"/>
        <v>0</v>
      </c>
      <c r="K119" s="76">
        <f t="shared" si="121"/>
        <v>0</v>
      </c>
      <c r="L119" s="277"/>
      <c r="M119" s="74">
        <f t="shared" si="122"/>
        <v>0</v>
      </c>
      <c r="N119" s="52">
        <f t="shared" si="123"/>
        <v>0</v>
      </c>
      <c r="O119" s="52">
        <f t="shared" si="124"/>
        <v>0</v>
      </c>
      <c r="P119" s="139">
        <f t="shared" si="125"/>
        <v>0</v>
      </c>
      <c r="Q119" s="77" t="e">
        <f t="shared" si="126"/>
        <v>#DIV/0!</v>
      </c>
      <c r="R119" s="140"/>
      <c r="S119" s="140"/>
      <c r="T119" s="141">
        <f t="shared" si="127"/>
        <v>0</v>
      </c>
      <c r="U119" s="142"/>
      <c r="V119" s="278"/>
      <c r="W119" s="278"/>
      <c r="X119" s="141">
        <f t="shared" si="128"/>
        <v>0</v>
      </c>
      <c r="Y119" s="142"/>
      <c r="Z119" s="144"/>
      <c r="AA119" s="144"/>
      <c r="AB119" s="141">
        <f t="shared" si="129"/>
        <v>0</v>
      </c>
      <c r="AC119" s="142"/>
      <c r="AD119" s="145"/>
      <c r="AE119" s="145"/>
      <c r="AF119" s="141">
        <f t="shared" si="130"/>
        <v>0</v>
      </c>
      <c r="AG119" s="142"/>
      <c r="AH119" s="216"/>
      <c r="AI119" s="144"/>
      <c r="AJ119" s="141">
        <f t="shared" si="131"/>
        <v>0</v>
      </c>
      <c r="AK119" s="142"/>
      <c r="AL119" s="217">
        <v>0</v>
      </c>
      <c r="AM119" s="147"/>
      <c r="AN119" s="141">
        <f t="shared" si="132"/>
        <v>0</v>
      </c>
      <c r="AO119" s="142"/>
      <c r="AP119" s="144"/>
      <c r="AQ119" s="144"/>
      <c r="AR119" s="141">
        <f t="shared" si="133"/>
        <v>0</v>
      </c>
      <c r="AS119" s="142"/>
      <c r="AT119" s="144"/>
      <c r="AU119" s="144"/>
      <c r="AV119" s="141">
        <f t="shared" si="134"/>
        <v>0</v>
      </c>
      <c r="AW119" s="142"/>
      <c r="AX119" s="144"/>
      <c r="AY119" s="144"/>
      <c r="AZ119" s="141">
        <f t="shared" si="135"/>
        <v>0</v>
      </c>
      <c r="BA119" s="142"/>
      <c r="BB119" s="144"/>
      <c r="BC119" s="144"/>
      <c r="BD119" s="141">
        <f t="shared" si="136"/>
        <v>0</v>
      </c>
      <c r="BE119" s="142"/>
      <c r="BF119" s="144">
        <v>0</v>
      </c>
      <c r="BG119" s="144"/>
      <c r="BH119" s="141">
        <f t="shared" si="137"/>
        <v>0</v>
      </c>
      <c r="BI119" s="142"/>
      <c r="BJ119" s="144">
        <v>0</v>
      </c>
      <c r="BK119" s="144"/>
      <c r="BL119" s="141">
        <f t="shared" si="138"/>
        <v>0</v>
      </c>
      <c r="BM119" s="148"/>
      <c r="BN119" s="148"/>
      <c r="BO119" s="148"/>
      <c r="BP119" s="279"/>
      <c r="BQ119" s="148"/>
      <c r="BR119" s="148"/>
      <c r="BS119" s="148"/>
      <c r="BT119" s="148"/>
      <c r="BU119" s="148"/>
      <c r="BV119" s="148"/>
      <c r="BW119" s="148"/>
      <c r="BX119" s="148"/>
    </row>
    <row r="120" spans="1:76" s="131" customFormat="1" ht="16" customHeight="1" x14ac:dyDescent="0.45">
      <c r="A120" s="78"/>
      <c r="B120" s="79"/>
      <c r="C120" s="80"/>
      <c r="D120" s="81"/>
      <c r="E120" s="204"/>
      <c r="F120" s="205"/>
      <c r="G120" s="83"/>
      <c r="H120" s="81"/>
      <c r="I120" s="230"/>
      <c r="J120" s="116"/>
      <c r="K120" s="230"/>
      <c r="L120" s="283"/>
      <c r="M120" s="230"/>
      <c r="N120" s="119"/>
      <c r="O120" s="119"/>
      <c r="P120" s="120"/>
      <c r="Q120" s="89"/>
      <c r="R120" s="121"/>
      <c r="S120" s="121"/>
      <c r="T120" s="122"/>
      <c r="U120" s="122"/>
      <c r="V120" s="125"/>
      <c r="W120" s="125"/>
      <c r="X120" s="122"/>
      <c r="Y120" s="122"/>
      <c r="Z120" s="125"/>
      <c r="AA120" s="125"/>
      <c r="AB120" s="122"/>
      <c r="AC120" s="122"/>
      <c r="AD120" s="126"/>
      <c r="AE120" s="126"/>
      <c r="AF120" s="122"/>
      <c r="AG120" s="122"/>
      <c r="AH120" s="159"/>
      <c r="AI120" s="125"/>
      <c r="AJ120" s="122"/>
      <c r="AK120" s="122"/>
      <c r="AL120" s="206"/>
      <c r="AM120" s="128"/>
      <c r="AN120" s="122"/>
      <c r="AO120" s="122"/>
      <c r="AP120" s="125"/>
      <c r="AQ120" s="125"/>
      <c r="AR120" s="122"/>
      <c r="AS120" s="122"/>
      <c r="AT120" s="125"/>
      <c r="AU120" s="125"/>
      <c r="AV120" s="122"/>
      <c r="AW120" s="122"/>
      <c r="AX120" s="125"/>
      <c r="AY120" s="125"/>
      <c r="AZ120" s="122"/>
      <c r="BA120" s="122"/>
      <c r="BB120" s="125"/>
      <c r="BC120" s="125"/>
      <c r="BD120" s="122"/>
      <c r="BE120" s="122"/>
      <c r="BF120" s="125"/>
      <c r="BG120" s="125"/>
      <c r="BH120" s="122"/>
      <c r="BI120" s="122"/>
      <c r="BJ120" s="125"/>
      <c r="BK120" s="125"/>
      <c r="BL120" s="122"/>
      <c r="BM120" s="130"/>
      <c r="BN120" s="130"/>
      <c r="BO120" s="130"/>
      <c r="BP120" s="172"/>
      <c r="BQ120" s="130"/>
      <c r="BR120" s="130"/>
      <c r="BS120" s="130"/>
      <c r="BT120" s="130"/>
      <c r="BU120" s="130"/>
      <c r="BV120" s="130"/>
      <c r="BW120" s="130"/>
      <c r="BX120" s="130"/>
    </row>
    <row r="121" spans="1:76" ht="16" customHeight="1" x14ac:dyDescent="0.45">
      <c r="A121" s="63">
        <v>3</v>
      </c>
      <c r="B121" s="64" t="s">
        <v>965</v>
      </c>
      <c r="C121" s="65"/>
      <c r="D121" s="71"/>
      <c r="E121" s="203"/>
      <c r="F121" s="200"/>
      <c r="G121" s="97"/>
      <c r="H121" s="71"/>
      <c r="I121" s="191"/>
      <c r="J121" s="49"/>
      <c r="K121" s="191"/>
      <c r="L121" s="208"/>
      <c r="M121" s="191"/>
      <c r="N121" s="52"/>
      <c r="O121" s="52"/>
      <c r="P121" s="53"/>
      <c r="Q121" s="54"/>
      <c r="R121" s="55"/>
      <c r="S121" s="55"/>
      <c r="T121" s="56"/>
      <c r="U121" s="57"/>
      <c r="V121" s="58"/>
      <c r="W121" s="58"/>
      <c r="X121" s="56"/>
      <c r="Y121" s="57"/>
      <c r="Z121" s="58"/>
      <c r="AA121" s="58"/>
      <c r="AB121" s="56"/>
      <c r="AC121" s="57"/>
      <c r="AD121" s="59"/>
      <c r="AE121" s="59"/>
      <c r="AF121" s="56"/>
      <c r="AG121" s="57"/>
      <c r="AH121" s="60"/>
      <c r="AI121" s="58"/>
      <c r="AJ121" s="56"/>
      <c r="AK121" s="57"/>
      <c r="AL121" s="201"/>
      <c r="AM121" s="62"/>
      <c r="AN121" s="56"/>
      <c r="AO121" s="57"/>
      <c r="AP121" s="58"/>
      <c r="AQ121" s="58"/>
      <c r="AR121" s="56"/>
      <c r="AS121" s="57"/>
      <c r="AT121" s="58"/>
      <c r="AU121" s="58"/>
      <c r="AV121" s="56"/>
      <c r="AW121" s="57"/>
      <c r="AX121" s="58"/>
      <c r="AY121" s="58"/>
      <c r="AZ121" s="56"/>
      <c r="BA121" s="57"/>
      <c r="BB121" s="58"/>
      <c r="BC121" s="58"/>
      <c r="BD121" s="56"/>
      <c r="BE121" s="57"/>
      <c r="BF121" s="58"/>
      <c r="BG121" s="58"/>
      <c r="BH121" s="56"/>
      <c r="BI121" s="57"/>
      <c r="BJ121" s="58"/>
      <c r="BK121" s="58"/>
      <c r="BL121" s="56"/>
      <c r="BP121" s="172"/>
    </row>
    <row r="122" spans="1:76" ht="16" customHeight="1" x14ac:dyDescent="0.45">
      <c r="A122" s="69"/>
      <c r="B122" s="231" t="s">
        <v>966</v>
      </c>
      <c r="C122" s="65"/>
      <c r="D122" s="71"/>
      <c r="E122" s="203"/>
      <c r="F122" s="200"/>
      <c r="G122" s="97"/>
      <c r="H122" s="71"/>
      <c r="I122" s="191"/>
      <c r="J122" s="49"/>
      <c r="K122" s="191"/>
      <c r="L122" s="208"/>
      <c r="M122" s="191"/>
      <c r="N122" s="52"/>
      <c r="O122" s="52"/>
      <c r="P122" s="53"/>
      <c r="Q122" s="54"/>
      <c r="R122" s="55"/>
      <c r="S122" s="55"/>
      <c r="T122" s="56"/>
      <c r="U122" s="57"/>
      <c r="V122" s="58"/>
      <c r="W122" s="58"/>
      <c r="X122" s="56"/>
      <c r="Y122" s="57"/>
      <c r="Z122" s="58"/>
      <c r="AA122" s="58"/>
      <c r="AB122" s="56"/>
      <c r="AC122" s="57"/>
      <c r="AD122" s="59"/>
      <c r="AE122" s="59"/>
      <c r="AF122" s="56"/>
      <c r="AG122" s="57"/>
      <c r="AH122" s="60"/>
      <c r="AI122" s="58"/>
      <c r="AJ122" s="56"/>
      <c r="AK122" s="57"/>
      <c r="AL122" s="201"/>
      <c r="AM122" s="62"/>
      <c r="AN122" s="56"/>
      <c r="AO122" s="57"/>
      <c r="AP122" s="58"/>
      <c r="AQ122" s="58"/>
      <c r="AR122" s="56"/>
      <c r="AS122" s="57"/>
      <c r="AT122" s="58"/>
      <c r="AU122" s="58"/>
      <c r="AV122" s="56"/>
      <c r="AW122" s="57"/>
      <c r="AX122" s="58"/>
      <c r="AY122" s="58"/>
      <c r="AZ122" s="56"/>
      <c r="BA122" s="57"/>
      <c r="BB122" s="58"/>
      <c r="BC122" s="58"/>
      <c r="BD122" s="56"/>
      <c r="BE122" s="57"/>
      <c r="BF122" s="58"/>
      <c r="BG122" s="58"/>
      <c r="BH122" s="56"/>
      <c r="BI122" s="57"/>
      <c r="BJ122" s="58"/>
      <c r="BK122" s="58"/>
      <c r="BL122" s="56"/>
      <c r="BP122" s="172"/>
    </row>
    <row r="123" spans="1:76" ht="18.5" x14ac:dyDescent="0.45">
      <c r="A123" s="69" t="s">
        <v>896</v>
      </c>
      <c r="B123" s="70" t="s">
        <v>967</v>
      </c>
      <c r="C123" s="65" t="s">
        <v>889</v>
      </c>
      <c r="D123" s="196">
        <v>20</v>
      </c>
      <c r="E123" s="203"/>
      <c r="F123" s="200"/>
      <c r="G123" s="97"/>
      <c r="H123" s="196">
        <v>20</v>
      </c>
      <c r="I123" s="284">
        <f>(H123)*(E123+F123)</f>
        <v>0</v>
      </c>
      <c r="J123" s="285">
        <f>H123-D123</f>
        <v>0</v>
      </c>
      <c r="K123" s="286">
        <f>G123-I123</f>
        <v>0</v>
      </c>
      <c r="L123" s="232"/>
      <c r="M123" s="74">
        <f>(L123)*(E123+F123)</f>
        <v>0</v>
      </c>
      <c r="N123" s="52">
        <f>R123+V123+Z123+AD123+AH123+AL123+AP123+AT123+AX123+BB123+BF123+BJ123</f>
        <v>0</v>
      </c>
      <c r="O123" s="52">
        <f>R123+W123+AA123+AE123+AI123+AM123+AQ123+AU123+AY123+BC123+BG123+BK123</f>
        <v>0</v>
      </c>
      <c r="P123" s="287">
        <f>T123+X123+AB123+AF123+AJ123+AN123+AR123+AV123+AZ123+BD123+BH123+BL123</f>
        <v>0</v>
      </c>
      <c r="Q123" s="77" t="e">
        <f>P123/(I123+M123)</f>
        <v>#DIV/0!</v>
      </c>
      <c r="R123" s="55"/>
      <c r="S123" s="55"/>
      <c r="T123" s="288">
        <f>(R123*$E123)+(S123*$F123)</f>
        <v>0</v>
      </c>
      <c r="U123" s="289"/>
      <c r="V123" s="58"/>
      <c r="W123" s="58"/>
      <c r="X123" s="288">
        <f>(V123*$E123)+(W123*$F123)</f>
        <v>0</v>
      </c>
      <c r="Y123" s="289"/>
      <c r="Z123" s="58"/>
      <c r="AA123" s="58"/>
      <c r="AB123" s="288">
        <f>(Z123*E123)+(F123*AA123)</f>
        <v>0</v>
      </c>
      <c r="AC123" s="289"/>
      <c r="AD123" s="59"/>
      <c r="AE123" s="59"/>
      <c r="AF123" s="288">
        <f>(AD123*E123)+(AE123*F123)</f>
        <v>0</v>
      </c>
      <c r="AG123" s="289"/>
      <c r="AH123" s="60"/>
      <c r="AI123" s="58"/>
      <c r="AJ123" s="288">
        <f>(E123*AH123)+(F123*AI123)</f>
        <v>0</v>
      </c>
      <c r="AK123" s="289"/>
      <c r="AL123" s="201">
        <v>0</v>
      </c>
      <c r="AM123" s="62"/>
      <c r="AN123" s="288">
        <f>(E123*AL123)+(F123*AM123)</f>
        <v>0</v>
      </c>
      <c r="AO123" s="289"/>
      <c r="AP123" s="58"/>
      <c r="AQ123" s="58"/>
      <c r="AR123" s="288">
        <f>(E123*AP123)+(F123*AQ123)</f>
        <v>0</v>
      </c>
      <c r="AS123" s="289"/>
      <c r="AT123" s="58">
        <v>0</v>
      </c>
      <c r="AU123" s="58"/>
      <c r="AV123" s="288">
        <f>(E123*AT123)+(F123*AU123)</f>
        <v>0</v>
      </c>
      <c r="AW123" s="289"/>
      <c r="AX123" s="58"/>
      <c r="AY123" s="58"/>
      <c r="AZ123" s="288">
        <f>(E123*AX123)+(F123*AY123)</f>
        <v>0</v>
      </c>
      <c r="BA123" s="289"/>
      <c r="BB123" s="58"/>
      <c r="BC123" s="58"/>
      <c r="BD123" s="288">
        <f>(E123*BB123)+(F123*BC123)</f>
        <v>0</v>
      </c>
      <c r="BE123" s="289"/>
      <c r="BF123" s="58">
        <v>0</v>
      </c>
      <c r="BG123" s="58"/>
      <c r="BH123" s="288">
        <f>(E123*BF123)+(F123*BG123)</f>
        <v>0</v>
      </c>
      <c r="BI123" s="289"/>
      <c r="BJ123" s="58">
        <v>0</v>
      </c>
      <c r="BK123" s="58"/>
      <c r="BL123" s="288">
        <f>(E123*BJ123)+(F123*BK123)</f>
        <v>0</v>
      </c>
      <c r="BP123" s="172"/>
    </row>
    <row r="124" spans="1:76" ht="18" customHeight="1" x14ac:dyDescent="0.45">
      <c r="A124" s="69" t="s">
        <v>899</v>
      </c>
      <c r="B124" s="290" t="s">
        <v>968</v>
      </c>
      <c r="C124" s="65" t="s">
        <v>889</v>
      </c>
      <c r="D124" s="196">
        <v>20</v>
      </c>
      <c r="E124" s="200"/>
      <c r="F124" s="200"/>
      <c r="G124" s="97"/>
      <c r="H124" s="196">
        <v>20</v>
      </c>
      <c r="I124" s="284">
        <f>(H124)*(E124+F124)</f>
        <v>0</v>
      </c>
      <c r="J124" s="285">
        <f>H124-D124</f>
        <v>0</v>
      </c>
      <c r="K124" s="286">
        <f>G124-I124</f>
        <v>0</v>
      </c>
      <c r="L124" s="232"/>
      <c r="M124" s="74">
        <f>(L124)*(E124+F124)</f>
        <v>0</v>
      </c>
      <c r="N124" s="52">
        <f>R124+V124+Z124+AD124+AH124+AL124+AP124+AT124+AX124+BB124+BF124+BJ124</f>
        <v>0</v>
      </c>
      <c r="O124" s="52">
        <f>R124+W124+AA124+AE124+AI124+AM124+AQ124+AU124+AY124+BC124+BG124+BK124</f>
        <v>0</v>
      </c>
      <c r="P124" s="287">
        <f>T124+X124+AB124+AF124+AJ124+AN124+AR124+AV124+AZ124+BD124+BH124+BL124</f>
        <v>0</v>
      </c>
      <c r="Q124" s="54" t="e">
        <f>P124/(I124+M124)</f>
        <v>#DIV/0!</v>
      </c>
      <c r="R124" s="55"/>
      <c r="S124" s="55"/>
      <c r="T124" s="288">
        <f>(R124*$E124)+(S124*$F124)</f>
        <v>0</v>
      </c>
      <c r="U124" s="289"/>
      <c r="V124" s="58"/>
      <c r="W124" s="58"/>
      <c r="X124" s="288">
        <f>(V124*$E124)+(W124*$F124)</f>
        <v>0</v>
      </c>
      <c r="Y124" s="289"/>
      <c r="Z124" s="58"/>
      <c r="AA124" s="58"/>
      <c r="AB124" s="288">
        <f>(Z124*E124)+(F124*AA124)</f>
        <v>0</v>
      </c>
      <c r="AC124" s="289"/>
      <c r="AD124" s="59"/>
      <c r="AE124" s="59"/>
      <c r="AF124" s="288">
        <f>(AD124*E124)+(AE124*F124)</f>
        <v>0</v>
      </c>
      <c r="AG124" s="289"/>
      <c r="AH124" s="60"/>
      <c r="AI124" s="58"/>
      <c r="AJ124" s="288">
        <f>(E124*AH124)+(F124*AI124)</f>
        <v>0</v>
      </c>
      <c r="AK124" s="289"/>
      <c r="AL124" s="201">
        <v>0</v>
      </c>
      <c r="AM124" s="62"/>
      <c r="AN124" s="288">
        <f>(E124*AL124)+(F124*AM124)</f>
        <v>0</v>
      </c>
      <c r="AO124" s="289"/>
      <c r="AP124" s="58"/>
      <c r="AQ124" s="58"/>
      <c r="AR124" s="288">
        <f>(E124*AP124)+(F124*AQ124)</f>
        <v>0</v>
      </c>
      <c r="AS124" s="289"/>
      <c r="AT124" s="58"/>
      <c r="AU124" s="58"/>
      <c r="AV124" s="288">
        <f>(E124*AT124)+(F124*AU124)</f>
        <v>0</v>
      </c>
      <c r="AW124" s="289"/>
      <c r="AX124" s="58"/>
      <c r="AY124" s="58"/>
      <c r="AZ124" s="288">
        <f>(E124*AX124)+(F124*AY124)</f>
        <v>0</v>
      </c>
      <c r="BA124" s="289"/>
      <c r="BB124" s="58"/>
      <c r="BC124" s="58"/>
      <c r="BD124" s="288">
        <f>(E124*BB124)+(F124*BC124)</f>
        <v>0</v>
      </c>
      <c r="BE124" s="289"/>
      <c r="BF124" s="58">
        <v>0</v>
      </c>
      <c r="BG124" s="58"/>
      <c r="BH124" s="288">
        <f>(E124*BF124)+(F124*BG124)</f>
        <v>0</v>
      </c>
      <c r="BI124" s="289"/>
      <c r="BJ124" s="58">
        <v>0</v>
      </c>
      <c r="BK124" s="58"/>
      <c r="BL124" s="288">
        <f>(E124*BJ124)+(F124*BK124)</f>
        <v>0</v>
      </c>
      <c r="BP124" s="172"/>
    </row>
    <row r="125" spans="1:76" s="131" customFormat="1" ht="16" customHeight="1" x14ac:dyDescent="0.45">
      <c r="A125" s="78"/>
      <c r="B125" s="79"/>
      <c r="C125" s="80"/>
      <c r="D125" s="234"/>
      <c r="E125" s="204"/>
      <c r="F125" s="205"/>
      <c r="G125" s="83"/>
      <c r="H125" s="234"/>
      <c r="I125" s="230"/>
      <c r="J125" s="116"/>
      <c r="K125" s="230"/>
      <c r="L125" s="280"/>
      <c r="M125" s="230"/>
      <c r="N125" s="119"/>
      <c r="O125" s="119"/>
      <c r="P125" s="120"/>
      <c r="Q125" s="89"/>
      <c r="R125" s="121"/>
      <c r="S125" s="121"/>
      <c r="T125" s="122"/>
      <c r="U125" s="122"/>
      <c r="V125" s="125"/>
      <c r="W125" s="125"/>
      <c r="X125" s="122"/>
      <c r="Y125" s="122"/>
      <c r="Z125" s="125"/>
      <c r="AA125" s="125"/>
      <c r="AB125" s="122"/>
      <c r="AC125" s="122"/>
      <c r="AD125" s="126"/>
      <c r="AE125" s="126"/>
      <c r="AF125" s="122"/>
      <c r="AG125" s="122"/>
      <c r="AH125" s="159"/>
      <c r="AI125" s="125"/>
      <c r="AJ125" s="122"/>
      <c r="AK125" s="122"/>
      <c r="AL125" s="206"/>
      <c r="AM125" s="128"/>
      <c r="AN125" s="122"/>
      <c r="AO125" s="122"/>
      <c r="AP125" s="125"/>
      <c r="AQ125" s="125"/>
      <c r="AR125" s="122"/>
      <c r="AS125" s="122"/>
      <c r="AT125" s="125"/>
      <c r="AU125" s="125"/>
      <c r="AV125" s="122"/>
      <c r="AW125" s="122"/>
      <c r="AX125" s="125"/>
      <c r="AY125" s="125"/>
      <c r="AZ125" s="122"/>
      <c r="BA125" s="122"/>
      <c r="BB125" s="125"/>
      <c r="BC125" s="125"/>
      <c r="BD125" s="122"/>
      <c r="BE125" s="122"/>
      <c r="BF125" s="125"/>
      <c r="BG125" s="125"/>
      <c r="BH125" s="122"/>
      <c r="BI125" s="122"/>
      <c r="BJ125" s="125"/>
      <c r="BK125" s="125"/>
      <c r="BL125" s="122"/>
      <c r="BM125" s="130"/>
      <c r="BN125" s="130"/>
      <c r="BO125" s="130"/>
      <c r="BP125" s="172"/>
      <c r="BQ125" s="130"/>
      <c r="BR125" s="130"/>
      <c r="BS125" s="130"/>
      <c r="BT125" s="130"/>
      <c r="BU125" s="130"/>
      <c r="BV125" s="130"/>
      <c r="BW125" s="130"/>
      <c r="BX125" s="130"/>
    </row>
    <row r="126" spans="1:76" ht="16" customHeight="1" x14ac:dyDescent="0.45">
      <c r="A126" s="63">
        <v>4</v>
      </c>
      <c r="B126" s="64" t="s">
        <v>969</v>
      </c>
      <c r="C126" s="65"/>
      <c r="D126" s="268"/>
      <c r="E126" s="203"/>
      <c r="F126" s="200"/>
      <c r="G126" s="97"/>
      <c r="H126" s="268"/>
      <c r="I126" s="191"/>
      <c r="J126" s="49"/>
      <c r="K126" s="191"/>
      <c r="L126" s="281"/>
      <c r="M126" s="191"/>
      <c r="N126" s="52"/>
      <c r="O126" s="52"/>
      <c r="P126" s="53"/>
      <c r="Q126" s="54"/>
      <c r="R126" s="55"/>
      <c r="S126" s="55"/>
      <c r="T126" s="56"/>
      <c r="U126" s="57"/>
      <c r="V126" s="58"/>
      <c r="W126" s="58"/>
      <c r="X126" s="56"/>
      <c r="Y126" s="57"/>
      <c r="Z126" s="58"/>
      <c r="AA126" s="58"/>
      <c r="AB126" s="56"/>
      <c r="AC126" s="57"/>
      <c r="AD126" s="59"/>
      <c r="AE126" s="59"/>
      <c r="AF126" s="56"/>
      <c r="AG126" s="57"/>
      <c r="AH126" s="60"/>
      <c r="AI126" s="58"/>
      <c r="AJ126" s="56"/>
      <c r="AK126" s="57"/>
      <c r="AL126" s="201"/>
      <c r="AM126" s="62"/>
      <c r="AN126" s="56"/>
      <c r="AO126" s="57"/>
      <c r="AP126" s="58"/>
      <c r="AQ126" s="58"/>
      <c r="AR126" s="56"/>
      <c r="AS126" s="57"/>
      <c r="AT126" s="58"/>
      <c r="AU126" s="58"/>
      <c r="AV126" s="56"/>
      <c r="AW126" s="57"/>
      <c r="AX126" s="58"/>
      <c r="AY126" s="58"/>
      <c r="AZ126" s="56"/>
      <c r="BA126" s="57"/>
      <c r="BB126" s="58"/>
      <c r="BC126" s="58"/>
      <c r="BD126" s="56"/>
      <c r="BE126" s="57"/>
      <c r="BF126" s="58"/>
      <c r="BG126" s="58"/>
      <c r="BH126" s="56"/>
      <c r="BI126" s="57"/>
      <c r="BJ126" s="58"/>
      <c r="BK126" s="58"/>
      <c r="BL126" s="56"/>
      <c r="BP126" s="172"/>
    </row>
    <row r="127" spans="1:76" ht="16" customHeight="1" x14ac:dyDescent="0.45">
      <c r="A127" s="63"/>
      <c r="B127" s="231" t="s">
        <v>970</v>
      </c>
      <c r="C127" s="65"/>
      <c r="D127" s="268"/>
      <c r="E127" s="203"/>
      <c r="F127" s="200"/>
      <c r="G127" s="97"/>
      <c r="H127" s="268"/>
      <c r="I127" s="191"/>
      <c r="J127" s="49"/>
      <c r="K127" s="191"/>
      <c r="L127" s="281"/>
      <c r="M127" s="191"/>
      <c r="N127" s="52"/>
      <c r="O127" s="52"/>
      <c r="P127" s="53"/>
      <c r="Q127" s="54"/>
      <c r="R127" s="55"/>
      <c r="S127" s="55"/>
      <c r="T127" s="56"/>
      <c r="U127" s="57"/>
      <c r="V127" s="58"/>
      <c r="W127" s="58"/>
      <c r="X127" s="56"/>
      <c r="Y127" s="57"/>
      <c r="Z127" s="58"/>
      <c r="AA127" s="58"/>
      <c r="AB127" s="56"/>
      <c r="AC127" s="57"/>
      <c r="AD127" s="59"/>
      <c r="AE127" s="59"/>
      <c r="AF127" s="56"/>
      <c r="AG127" s="57"/>
      <c r="AH127" s="60"/>
      <c r="AI127" s="58"/>
      <c r="AJ127" s="56"/>
      <c r="AK127" s="57"/>
      <c r="AL127" s="201"/>
      <c r="AM127" s="62"/>
      <c r="AN127" s="56"/>
      <c r="AO127" s="57"/>
      <c r="AP127" s="58"/>
      <c r="AQ127" s="58"/>
      <c r="AR127" s="56"/>
      <c r="AS127" s="57"/>
      <c r="AT127" s="58"/>
      <c r="AU127" s="58"/>
      <c r="AV127" s="56"/>
      <c r="AW127" s="57"/>
      <c r="AX127" s="58"/>
      <c r="AY127" s="58"/>
      <c r="AZ127" s="56"/>
      <c r="BA127" s="57"/>
      <c r="BB127" s="58"/>
      <c r="BC127" s="58"/>
      <c r="BD127" s="56"/>
      <c r="BE127" s="57"/>
      <c r="BF127" s="58"/>
      <c r="BG127" s="58"/>
      <c r="BH127" s="56"/>
      <c r="BI127" s="57"/>
      <c r="BJ127" s="58"/>
      <c r="BK127" s="58"/>
      <c r="BL127" s="56"/>
      <c r="BP127" s="172"/>
    </row>
    <row r="128" spans="1:76" ht="16" customHeight="1" x14ac:dyDescent="0.45">
      <c r="A128" s="210" t="s">
        <v>971</v>
      </c>
      <c r="B128" s="70" t="s">
        <v>972</v>
      </c>
      <c r="C128" s="115" t="s">
        <v>889</v>
      </c>
      <c r="D128" s="196">
        <v>3</v>
      </c>
      <c r="E128" s="203"/>
      <c r="F128" s="200"/>
      <c r="G128" s="97"/>
      <c r="H128" s="196">
        <v>3</v>
      </c>
      <c r="I128" s="74">
        <f>(H128)*(E128+F128)</f>
        <v>0</v>
      </c>
      <c r="J128" s="199">
        <f>H128-D128</f>
        <v>0</v>
      </c>
      <c r="K128" s="76">
        <f>G128-I128</f>
        <v>0</v>
      </c>
      <c r="L128" s="232"/>
      <c r="M128" s="74">
        <f>(L128)*(E128+F128)</f>
        <v>0</v>
      </c>
      <c r="N128" s="52">
        <f>R128+V128+Z128+AD128+AH128+AL128+AP128+AT128+AX128+BB128+BF128+BJ128</f>
        <v>0</v>
      </c>
      <c r="O128" s="52">
        <f>R128+W128+AA128+AE128+AI128+AM128+AQ128+AU128+AY128+BC128+BG128+BK128</f>
        <v>0</v>
      </c>
      <c r="P128" s="53">
        <f>T128+X128+AB128+AF128+AJ128+AN128+AR128+AV128+AZ128+BD128+BH128+BL128</f>
        <v>0</v>
      </c>
      <c r="Q128" s="77" t="e">
        <f>P128/(I128+M128)</f>
        <v>#DIV/0!</v>
      </c>
      <c r="R128" s="55"/>
      <c r="S128" s="55"/>
      <c r="T128" s="56">
        <f>(R128*$E128)+(S128*$F128)</f>
        <v>0</v>
      </c>
      <c r="U128" s="57"/>
      <c r="V128" s="58"/>
      <c r="W128" s="58"/>
      <c r="X128" s="56">
        <f>(V128*$E128)+(W128*$F128)</f>
        <v>0</v>
      </c>
      <c r="Y128" s="57"/>
      <c r="Z128" s="58"/>
      <c r="AA128" s="58"/>
      <c r="AB128" s="56">
        <f>(Z128*E128)+(F128*AA128)</f>
        <v>0</v>
      </c>
      <c r="AC128" s="57"/>
      <c r="AD128" s="59"/>
      <c r="AE128" s="59"/>
      <c r="AF128" s="56">
        <f>(AD128*E128)+(AE128*F128)</f>
        <v>0</v>
      </c>
      <c r="AG128" s="57"/>
      <c r="AH128" s="60"/>
      <c r="AI128" s="58"/>
      <c r="AJ128" s="56">
        <f>(E128*AH128)+(F128*AI128)</f>
        <v>0</v>
      </c>
      <c r="AK128" s="57"/>
      <c r="AL128" s="201"/>
      <c r="AM128" s="62"/>
      <c r="AN128" s="56">
        <f>(E128*AL128)+(F128*AM128)</f>
        <v>0</v>
      </c>
      <c r="AO128" s="57"/>
      <c r="AP128" s="58"/>
      <c r="AQ128" s="58"/>
      <c r="AR128" s="56">
        <f>(E128*AP128)+(F128*AQ128)</f>
        <v>0</v>
      </c>
      <c r="AS128" s="57"/>
      <c r="AT128" s="58">
        <v>0</v>
      </c>
      <c r="AU128" s="58">
        <v>0</v>
      </c>
      <c r="AV128" s="56">
        <f>(E128*AT128)+(F128*AU128)</f>
        <v>0</v>
      </c>
      <c r="AW128" s="57"/>
      <c r="AX128" s="58"/>
      <c r="AY128" s="58"/>
      <c r="AZ128" s="56">
        <f>(E128*AX128)+(F128*AY128)</f>
        <v>0</v>
      </c>
      <c r="BA128" s="57"/>
      <c r="BB128" s="58"/>
      <c r="BC128" s="58"/>
      <c r="BD128" s="56">
        <f>(E128*BB128)+(F128*BC128)</f>
        <v>0</v>
      </c>
      <c r="BE128" s="57"/>
      <c r="BF128" s="58">
        <v>0</v>
      </c>
      <c r="BG128" s="58"/>
      <c r="BH128" s="56">
        <f>(E128*BF128)+(F128*BG128)</f>
        <v>0</v>
      </c>
      <c r="BI128" s="57"/>
      <c r="BJ128" s="58">
        <v>0</v>
      </c>
      <c r="BK128" s="58"/>
      <c r="BL128" s="56">
        <f>(E128*BJ128)+(F128*BK128)</f>
        <v>0</v>
      </c>
      <c r="BP128" s="172"/>
    </row>
    <row r="129" spans="1:76" ht="16" hidden="1" customHeight="1" x14ac:dyDescent="0.45">
      <c r="A129" s="210" t="s">
        <v>973</v>
      </c>
      <c r="B129" s="70" t="s">
        <v>974</v>
      </c>
      <c r="C129" s="115" t="s">
        <v>889</v>
      </c>
      <c r="D129" s="196"/>
      <c r="E129" s="203"/>
      <c r="F129" s="200"/>
      <c r="G129" s="97"/>
      <c r="H129" s="196"/>
      <c r="I129" s="74">
        <f>(H129)*(E129+F129)</f>
        <v>0</v>
      </c>
      <c r="J129" s="199">
        <f>H129-D129</f>
        <v>0</v>
      </c>
      <c r="K129" s="76">
        <f>G129-I129</f>
        <v>0</v>
      </c>
      <c r="L129" s="232"/>
      <c r="M129" s="74">
        <f>(L129)*(E129+F129)</f>
        <v>0</v>
      </c>
      <c r="N129" s="52">
        <f>R129+V129+Z129+AD129+AH129+AL129+AP129+AT129+AX129+BB129+BF129+BJ129</f>
        <v>0</v>
      </c>
      <c r="O129" s="52">
        <f>R129+W129+AA129+AE129+AI129+AM129+AQ129+AU129+AY129+BC129+BG129+BK129</f>
        <v>0</v>
      </c>
      <c r="P129" s="53">
        <f>T129+X129+AB129+AF129+AJ129+AN129+AR129+AV129+AZ129+BD129+BH129+BL129</f>
        <v>0</v>
      </c>
      <c r="Q129" s="77" t="e">
        <f>P129/(I129+M129)</f>
        <v>#DIV/0!</v>
      </c>
      <c r="R129" s="55"/>
      <c r="S129" s="55"/>
      <c r="T129" s="56">
        <f>(R129*$E129)+(S129*$F129)</f>
        <v>0</v>
      </c>
      <c r="U129" s="57"/>
      <c r="V129" s="58"/>
      <c r="W129" s="58"/>
      <c r="X129" s="56">
        <f>(V129*$E129)+(W129*$F129)</f>
        <v>0</v>
      </c>
      <c r="Y129" s="57"/>
      <c r="Z129" s="58"/>
      <c r="AA129" s="58"/>
      <c r="AB129" s="56">
        <f>(Z129*E129)+(F129*AA129)</f>
        <v>0</v>
      </c>
      <c r="AC129" s="57"/>
      <c r="AD129" s="59"/>
      <c r="AE129" s="59"/>
      <c r="AF129" s="56">
        <f>(AD129*E129)+(AE129*F129)</f>
        <v>0</v>
      </c>
      <c r="AG129" s="57"/>
      <c r="AH129" s="60"/>
      <c r="AI129" s="58"/>
      <c r="AJ129" s="56">
        <f>(E129*AH129)+(F129*AI129)</f>
        <v>0</v>
      </c>
      <c r="AK129" s="57"/>
      <c r="AL129" s="201"/>
      <c r="AM129" s="62"/>
      <c r="AN129" s="56">
        <f>(E129*AL129)+(F129*AM129)</f>
        <v>0</v>
      </c>
      <c r="AO129" s="57"/>
      <c r="AP129" s="58"/>
      <c r="AQ129" s="58"/>
      <c r="AR129" s="56">
        <f>(E129*AP129)+(F129*AQ129)</f>
        <v>0</v>
      </c>
      <c r="AS129" s="57"/>
      <c r="AT129" s="58">
        <v>0</v>
      </c>
      <c r="AU129" s="58">
        <v>0</v>
      </c>
      <c r="AV129" s="56">
        <f>(E129*AT129)+(F129*AU129)</f>
        <v>0</v>
      </c>
      <c r="AW129" s="57"/>
      <c r="AX129" s="58"/>
      <c r="AY129" s="58"/>
      <c r="AZ129" s="56">
        <f>(E129*AX129)+(F129*AY129)</f>
        <v>0</v>
      </c>
      <c r="BA129" s="57"/>
      <c r="BB129" s="58"/>
      <c r="BC129" s="58"/>
      <c r="BD129" s="56">
        <f>(E129*BB129)+(F129*BC129)</f>
        <v>0</v>
      </c>
      <c r="BE129" s="57"/>
      <c r="BF129" s="58">
        <v>0</v>
      </c>
      <c r="BG129" s="58"/>
      <c r="BH129" s="56">
        <f>(E129*BF129)+(F129*BG129)</f>
        <v>0</v>
      </c>
      <c r="BI129" s="57"/>
      <c r="BJ129" s="58">
        <v>0</v>
      </c>
      <c r="BK129" s="58"/>
      <c r="BL129" s="56">
        <f>(E129*BJ129)+(F129*BK129)</f>
        <v>0</v>
      </c>
      <c r="BP129" s="172"/>
    </row>
    <row r="130" spans="1:76" ht="18.5" hidden="1" x14ac:dyDescent="0.45">
      <c r="A130" s="210" t="s">
        <v>975</v>
      </c>
      <c r="B130" s="70" t="s">
        <v>976</v>
      </c>
      <c r="C130" s="115" t="s">
        <v>889</v>
      </c>
      <c r="D130" s="196"/>
      <c r="E130" s="203"/>
      <c r="F130" s="200"/>
      <c r="G130" s="97"/>
      <c r="H130" s="196"/>
      <c r="I130" s="74">
        <f>(H130)*(E130+F130)</f>
        <v>0</v>
      </c>
      <c r="J130" s="199">
        <f>H130-D130</f>
        <v>0</v>
      </c>
      <c r="K130" s="76">
        <f>G130-I130</f>
        <v>0</v>
      </c>
      <c r="L130" s="232"/>
      <c r="M130" s="74">
        <f>(L130)*(E130+F130)</f>
        <v>0</v>
      </c>
      <c r="N130" s="52">
        <f>R130+V130+Z130+AD130+AH130+AL130+AP130+AT130+AX130+BB130+BF130+BJ130</f>
        <v>0</v>
      </c>
      <c r="O130" s="52">
        <f>R130+W130+AA130+AE130+AI130+AM130+AQ130+AU130+AY130+BC130+BG130+BK130</f>
        <v>0</v>
      </c>
      <c r="P130" s="53">
        <f>T130+X130+AB130+AF130+AJ130+AN130+AR130+AV130+AZ130+BD130+BH130+BL130</f>
        <v>0</v>
      </c>
      <c r="Q130" s="77" t="e">
        <f>P130/(I130+M130)</f>
        <v>#DIV/0!</v>
      </c>
      <c r="R130" s="55"/>
      <c r="S130" s="55"/>
      <c r="T130" s="56">
        <f>(R130*$E130)+(S130*$F130)</f>
        <v>0</v>
      </c>
      <c r="U130" s="57"/>
      <c r="V130" s="58"/>
      <c r="W130" s="58"/>
      <c r="X130" s="56">
        <f>(V130*$E130)+(W130*$F130)</f>
        <v>0</v>
      </c>
      <c r="Y130" s="57"/>
      <c r="Z130" s="58"/>
      <c r="AA130" s="58"/>
      <c r="AB130" s="56">
        <f>(Z130*E130)+(F130*AA130)</f>
        <v>0</v>
      </c>
      <c r="AC130" s="57"/>
      <c r="AD130" s="59"/>
      <c r="AE130" s="59"/>
      <c r="AF130" s="56">
        <f>(AD130*E130)+(AE130*F130)</f>
        <v>0</v>
      </c>
      <c r="AG130" s="57"/>
      <c r="AH130" s="60"/>
      <c r="AI130" s="58"/>
      <c r="AJ130" s="56">
        <f>(E130*AH130)+(F130*AI130)</f>
        <v>0</v>
      </c>
      <c r="AK130" s="57"/>
      <c r="AL130" s="201"/>
      <c r="AM130" s="62"/>
      <c r="AN130" s="56">
        <f>(E130*AL130)+(F130*AM130)</f>
        <v>0</v>
      </c>
      <c r="AO130" s="57"/>
      <c r="AP130" s="58"/>
      <c r="AQ130" s="58"/>
      <c r="AR130" s="56">
        <f>(E130*AP130)+(F130*AQ130)</f>
        <v>0</v>
      </c>
      <c r="AS130" s="57"/>
      <c r="AT130" s="58"/>
      <c r="AU130" s="58"/>
      <c r="AV130" s="56">
        <f>(E130*AT130)+(F130*AU130)</f>
        <v>0</v>
      </c>
      <c r="AW130" s="57"/>
      <c r="AX130" s="58"/>
      <c r="AY130" s="58"/>
      <c r="AZ130" s="56">
        <f>(E130*AX130)+(F130*AY130)</f>
        <v>0</v>
      </c>
      <c r="BA130" s="57"/>
      <c r="BB130" s="58"/>
      <c r="BC130" s="58"/>
      <c r="BD130" s="56">
        <f>(E130*BB130)+(F130*BC130)</f>
        <v>0</v>
      </c>
      <c r="BE130" s="57"/>
      <c r="BF130" s="58"/>
      <c r="BG130" s="58"/>
      <c r="BH130" s="56">
        <f>(E130*BF130)+(F130*BG130)</f>
        <v>0</v>
      </c>
      <c r="BI130" s="57"/>
      <c r="BJ130" s="58"/>
      <c r="BK130" s="58"/>
      <c r="BL130" s="56">
        <f>(E130*BJ130)+(F130*BK130)</f>
        <v>0</v>
      </c>
      <c r="BP130" s="172"/>
    </row>
    <row r="131" spans="1:76" ht="18.5" hidden="1" x14ac:dyDescent="0.45">
      <c r="A131" s="210" t="s">
        <v>977</v>
      </c>
      <c r="B131" s="70" t="s">
        <v>978</v>
      </c>
      <c r="C131" s="115" t="s">
        <v>889</v>
      </c>
      <c r="D131" s="196"/>
      <c r="E131" s="203"/>
      <c r="F131" s="200"/>
      <c r="G131" s="97"/>
      <c r="H131" s="196"/>
      <c r="I131" s="74">
        <f>(H131)*(E131+F131)</f>
        <v>0</v>
      </c>
      <c r="J131" s="199">
        <f>H131-D131</f>
        <v>0</v>
      </c>
      <c r="K131" s="76">
        <f>G131-I131</f>
        <v>0</v>
      </c>
      <c r="L131" s="232"/>
      <c r="M131" s="74">
        <f>(L131)*(E131+F131)</f>
        <v>0</v>
      </c>
      <c r="N131" s="52">
        <f>R131+V131+Z131+AD131+AH131+AL131+AP131+AT131+AX131+BB131+BF131+BJ131</f>
        <v>0</v>
      </c>
      <c r="O131" s="52">
        <f>R131+W131+AA131+AE131+AI131+AM131+AQ131+AU131+AY131+BC131+BG131+BK131</f>
        <v>0</v>
      </c>
      <c r="P131" s="53">
        <f>T131+X131+AB131+AF131+AJ131+AN131+AR131+AV131+AZ131+BD131+BH131+BL131</f>
        <v>0</v>
      </c>
      <c r="Q131" s="77" t="e">
        <f>P131/(I131+M131)</f>
        <v>#DIV/0!</v>
      </c>
      <c r="R131" s="55"/>
      <c r="S131" s="55"/>
      <c r="T131" s="56">
        <f>(R131*$E131)+(S131*$F131)</f>
        <v>0</v>
      </c>
      <c r="U131" s="57"/>
      <c r="V131" s="58"/>
      <c r="W131" s="58"/>
      <c r="X131" s="56">
        <f>(V131*$E131)+(W131*$F131)</f>
        <v>0</v>
      </c>
      <c r="Y131" s="57"/>
      <c r="Z131" s="58"/>
      <c r="AA131" s="58"/>
      <c r="AB131" s="56">
        <f>(Z131*E131)+(F131*AA131)</f>
        <v>0</v>
      </c>
      <c r="AC131" s="57"/>
      <c r="AD131" s="59"/>
      <c r="AE131" s="59"/>
      <c r="AF131" s="56">
        <f>(AD131*E131)+(AE131*F131)</f>
        <v>0</v>
      </c>
      <c r="AG131" s="57"/>
      <c r="AH131" s="60"/>
      <c r="AI131" s="58"/>
      <c r="AJ131" s="56">
        <f>(E131*AH131)+(F131*AI131)</f>
        <v>0</v>
      </c>
      <c r="AK131" s="57"/>
      <c r="AL131" s="201">
        <v>0</v>
      </c>
      <c r="AM131" s="62"/>
      <c r="AN131" s="56">
        <f>(E131*AL131)+(F131*AM131)</f>
        <v>0</v>
      </c>
      <c r="AO131" s="57"/>
      <c r="AP131" s="58"/>
      <c r="AQ131" s="58"/>
      <c r="AR131" s="56">
        <f>(E131*AP131)+(F131*AQ131)</f>
        <v>0</v>
      </c>
      <c r="AS131" s="57"/>
      <c r="AT131" s="58"/>
      <c r="AU131" s="58"/>
      <c r="AV131" s="56">
        <f>(E131*AT131)+(F131*AU131)</f>
        <v>0</v>
      </c>
      <c r="AW131" s="57"/>
      <c r="AX131" s="58"/>
      <c r="AY131" s="58"/>
      <c r="AZ131" s="56">
        <f>(E131*AX131)+(F131*AY131)</f>
        <v>0</v>
      </c>
      <c r="BA131" s="57"/>
      <c r="BB131" s="58"/>
      <c r="BC131" s="58"/>
      <c r="BD131" s="56">
        <f>(E131*BB131)+(F131*BC131)</f>
        <v>0</v>
      </c>
      <c r="BE131" s="57"/>
      <c r="BF131" s="58">
        <v>0</v>
      </c>
      <c r="BG131" s="58"/>
      <c r="BH131" s="56">
        <f>(E131*BF131)+(F131*BG131)</f>
        <v>0</v>
      </c>
      <c r="BI131" s="57"/>
      <c r="BJ131" s="58">
        <v>0</v>
      </c>
      <c r="BK131" s="58"/>
      <c r="BL131" s="56">
        <f>(E131*BJ131)+(F131*BK131)</f>
        <v>0</v>
      </c>
      <c r="BP131" s="172"/>
    </row>
    <row r="132" spans="1:76" ht="15.65" customHeight="1" x14ac:dyDescent="0.45">
      <c r="A132" s="210" t="s">
        <v>979</v>
      </c>
      <c r="B132" s="70" t="s">
        <v>980</v>
      </c>
      <c r="C132" s="115" t="s">
        <v>889</v>
      </c>
      <c r="D132" s="196">
        <v>51</v>
      </c>
      <c r="E132" s="203"/>
      <c r="F132" s="200"/>
      <c r="G132" s="97"/>
      <c r="H132" s="196">
        <v>51</v>
      </c>
      <c r="I132" s="74">
        <f>(H132)*(E132+F132)</f>
        <v>0</v>
      </c>
      <c r="J132" s="199">
        <f>H132-D132</f>
        <v>0</v>
      </c>
      <c r="K132" s="76">
        <f>G132-I132</f>
        <v>0</v>
      </c>
      <c r="L132" s="232"/>
      <c r="M132" s="74">
        <f>(L132)*(E132+F132)</f>
        <v>0</v>
      </c>
      <c r="N132" s="52">
        <f>R132+V132+Z132+AD132+AH132+AL132+AP132+AT132+AX132+BB132+BF132+BJ132</f>
        <v>0</v>
      </c>
      <c r="O132" s="52">
        <f>R132+W132+AA132+AE132+AI132+AM132+AQ132+AU132+AY132+BC132+BG132+BK132</f>
        <v>0</v>
      </c>
      <c r="P132" s="53">
        <f>T132+X132+AB132+AF132+AJ132+AN132+AR132+AV132+AZ132+BD132+BH132+BL132</f>
        <v>0</v>
      </c>
      <c r="Q132" s="77" t="e">
        <f>P132/(I132+M132)</f>
        <v>#DIV/0!</v>
      </c>
      <c r="R132" s="55"/>
      <c r="S132" s="55"/>
      <c r="T132" s="56">
        <f>(R132*$E132)+(S132*$F132)</f>
        <v>0</v>
      </c>
      <c r="U132" s="57"/>
      <c r="V132" s="58"/>
      <c r="W132" s="58"/>
      <c r="X132" s="56">
        <f>(V132*$E132)+(W132*$F132)</f>
        <v>0</v>
      </c>
      <c r="Y132" s="57"/>
      <c r="Z132" s="58"/>
      <c r="AA132" s="58"/>
      <c r="AB132" s="56">
        <f>(Z132*E132)+(F132*AA132)</f>
        <v>0</v>
      </c>
      <c r="AC132" s="57"/>
      <c r="AD132" s="59"/>
      <c r="AE132" s="59"/>
      <c r="AF132" s="56">
        <f>(AD132*E132)+(AE132*F132)</f>
        <v>0</v>
      </c>
      <c r="AG132" s="57"/>
      <c r="AH132" s="60"/>
      <c r="AI132" s="58"/>
      <c r="AJ132" s="56">
        <f>(E132*AH132)+(F132*AI132)</f>
        <v>0</v>
      </c>
      <c r="AK132" s="57"/>
      <c r="AL132" s="201"/>
      <c r="AM132" s="62"/>
      <c r="AN132" s="56">
        <f>(E132*AL132)+(F132*AM132)</f>
        <v>0</v>
      </c>
      <c r="AO132" s="57"/>
      <c r="AP132" s="58"/>
      <c r="AQ132" s="58"/>
      <c r="AR132" s="56">
        <f>(E132*AP132)+(F132*AQ132)</f>
        <v>0</v>
      </c>
      <c r="AS132" s="57"/>
      <c r="AT132" s="58"/>
      <c r="AU132" s="58"/>
      <c r="AV132" s="56">
        <f>(E132*AT132)+(F132*AU132)</f>
        <v>0</v>
      </c>
      <c r="AW132" s="57"/>
      <c r="AX132" s="58"/>
      <c r="AY132" s="58"/>
      <c r="AZ132" s="56">
        <f>(E132*AX132)+(F132*AY132)</f>
        <v>0</v>
      </c>
      <c r="BA132" s="57"/>
      <c r="BB132" s="58"/>
      <c r="BC132" s="58"/>
      <c r="BD132" s="56">
        <f>(E132*BB132)+(F132*BC132)</f>
        <v>0</v>
      </c>
      <c r="BE132" s="57"/>
      <c r="BF132" s="58">
        <v>0</v>
      </c>
      <c r="BG132" s="58"/>
      <c r="BH132" s="56">
        <f>(E132*BF132)+(F132*BG132)</f>
        <v>0</v>
      </c>
      <c r="BI132" s="57"/>
      <c r="BJ132" s="58">
        <v>0</v>
      </c>
      <c r="BK132" s="58"/>
      <c r="BL132" s="56">
        <f>(E132*BJ132)+(F132*BK132)</f>
        <v>0</v>
      </c>
      <c r="BP132" s="172"/>
    </row>
    <row r="133" spans="1:76" s="131" customFormat="1" ht="18.5" x14ac:dyDescent="0.45">
      <c r="A133" s="291"/>
      <c r="B133" s="79"/>
      <c r="C133" s="80"/>
      <c r="D133" s="234"/>
      <c r="E133" s="204"/>
      <c r="F133" s="205"/>
      <c r="G133" s="292"/>
      <c r="H133" s="116"/>
      <c r="I133" s="230"/>
      <c r="J133" s="116"/>
      <c r="K133" s="230"/>
      <c r="L133" s="116"/>
      <c r="M133" s="230"/>
      <c r="N133" s="119"/>
      <c r="O133" s="119"/>
      <c r="P133" s="120"/>
      <c r="Q133" s="89"/>
      <c r="R133" s="121"/>
      <c r="S133" s="121"/>
      <c r="T133" s="122"/>
      <c r="U133" s="122"/>
      <c r="V133" s="125"/>
      <c r="W133" s="125"/>
      <c r="X133" s="122"/>
      <c r="Y133" s="122"/>
      <c r="Z133" s="125"/>
      <c r="AA133" s="125"/>
      <c r="AB133" s="122"/>
      <c r="AC133" s="122"/>
      <c r="AD133" s="126"/>
      <c r="AE133" s="126"/>
      <c r="AF133" s="122"/>
      <c r="AG133" s="122"/>
      <c r="AH133" s="159"/>
      <c r="AI133" s="125"/>
      <c r="AJ133" s="122"/>
      <c r="AK133" s="122"/>
      <c r="AL133" s="206"/>
      <c r="AM133" s="128"/>
      <c r="AN133" s="122"/>
      <c r="AO133" s="122"/>
      <c r="AP133" s="125"/>
      <c r="AQ133" s="125"/>
      <c r="AR133" s="122"/>
      <c r="AS133" s="122"/>
      <c r="AT133" s="125"/>
      <c r="AU133" s="125"/>
      <c r="AV133" s="122"/>
      <c r="AW133" s="122"/>
      <c r="AX133" s="125"/>
      <c r="AY133" s="125"/>
      <c r="AZ133" s="122"/>
      <c r="BA133" s="122"/>
      <c r="BB133" s="125"/>
      <c r="BC133" s="125"/>
      <c r="BD133" s="122"/>
      <c r="BE133" s="122"/>
      <c r="BF133" s="125"/>
      <c r="BG133" s="125"/>
      <c r="BH133" s="122"/>
      <c r="BI133" s="122"/>
      <c r="BJ133" s="125"/>
      <c r="BK133" s="125"/>
      <c r="BL133" s="122"/>
      <c r="BM133" s="130"/>
      <c r="BN133" s="130"/>
      <c r="BO133" s="130"/>
      <c r="BP133" s="172"/>
      <c r="BQ133" s="130"/>
      <c r="BR133" s="130"/>
      <c r="BS133" s="130"/>
      <c r="BT133" s="130"/>
      <c r="BU133" s="130"/>
      <c r="BV133" s="130"/>
      <c r="BW133" s="130"/>
      <c r="BX133" s="130"/>
    </row>
    <row r="134" spans="1:76" ht="16" customHeight="1" x14ac:dyDescent="0.45">
      <c r="A134" s="63">
        <v>5</v>
      </c>
      <c r="B134" s="64" t="s">
        <v>981</v>
      </c>
      <c r="C134" s="65"/>
      <c r="D134" s="268"/>
      <c r="E134" s="203"/>
      <c r="F134" s="200"/>
      <c r="G134" s="97"/>
      <c r="H134" s="49"/>
      <c r="I134" s="191"/>
      <c r="J134" s="49"/>
      <c r="K134" s="191"/>
      <c r="L134" s="49"/>
      <c r="M134" s="191"/>
      <c r="N134" s="52"/>
      <c r="O134" s="52"/>
      <c r="P134" s="53"/>
      <c r="Q134" s="77"/>
      <c r="R134" s="55"/>
      <c r="S134" s="55"/>
      <c r="T134" s="56"/>
      <c r="U134" s="57"/>
      <c r="V134" s="58"/>
      <c r="W134" s="58"/>
      <c r="X134" s="56"/>
      <c r="Y134" s="57"/>
      <c r="Z134" s="58"/>
      <c r="AA134" s="58"/>
      <c r="AB134" s="56"/>
      <c r="AC134" s="57"/>
      <c r="AD134" s="59"/>
      <c r="AE134" s="59"/>
      <c r="AF134" s="56"/>
      <c r="AG134" s="57"/>
      <c r="AH134" s="60"/>
      <c r="AI134" s="58"/>
      <c r="AJ134" s="56"/>
      <c r="AK134" s="57"/>
      <c r="AL134" s="201"/>
      <c r="AM134" s="62"/>
      <c r="AN134" s="56"/>
      <c r="AO134" s="57"/>
      <c r="AP134" s="58"/>
      <c r="AQ134" s="58"/>
      <c r="AR134" s="56"/>
      <c r="AS134" s="57"/>
      <c r="AT134" s="58"/>
      <c r="AU134" s="58"/>
      <c r="AV134" s="56"/>
      <c r="AW134" s="57"/>
      <c r="AX134" s="58"/>
      <c r="AY134" s="58"/>
      <c r="AZ134" s="56"/>
      <c r="BA134" s="57"/>
      <c r="BB134" s="58"/>
      <c r="BC134" s="58"/>
      <c r="BD134" s="56"/>
      <c r="BE134" s="57"/>
      <c r="BF134" s="58"/>
      <c r="BG134" s="58"/>
      <c r="BH134" s="56"/>
      <c r="BI134" s="57"/>
      <c r="BJ134" s="58"/>
      <c r="BK134" s="58"/>
      <c r="BL134" s="56"/>
      <c r="BP134" s="172"/>
    </row>
    <row r="135" spans="1:76" ht="16" customHeight="1" x14ac:dyDescent="0.45">
      <c r="A135" s="69"/>
      <c r="B135" s="231" t="s">
        <v>982</v>
      </c>
      <c r="C135" s="65"/>
      <c r="D135" s="268"/>
      <c r="E135" s="203"/>
      <c r="F135" s="200"/>
      <c r="G135" s="97"/>
      <c r="H135" s="49"/>
      <c r="I135" s="191"/>
      <c r="J135" s="49"/>
      <c r="K135" s="191"/>
      <c r="L135" s="49"/>
      <c r="M135" s="191"/>
      <c r="N135" s="52"/>
      <c r="O135" s="52"/>
      <c r="P135" s="53"/>
      <c r="Q135" s="77"/>
      <c r="R135" s="55"/>
      <c r="S135" s="55"/>
      <c r="T135" s="56"/>
      <c r="U135" s="57"/>
      <c r="V135" s="58"/>
      <c r="W135" s="58"/>
      <c r="X135" s="56"/>
      <c r="Y135" s="57"/>
      <c r="Z135" s="58"/>
      <c r="AA135" s="58"/>
      <c r="AB135" s="56"/>
      <c r="AC135" s="57"/>
      <c r="AD135" s="59"/>
      <c r="AE135" s="59"/>
      <c r="AF135" s="56"/>
      <c r="AG135" s="57"/>
      <c r="AH135" s="60"/>
      <c r="AI135" s="58"/>
      <c r="AJ135" s="56"/>
      <c r="AK135" s="57"/>
      <c r="AL135" s="201"/>
      <c r="AM135" s="62"/>
      <c r="AN135" s="56"/>
      <c r="AO135" s="57"/>
      <c r="AP135" s="58"/>
      <c r="AQ135" s="58"/>
      <c r="AR135" s="56"/>
      <c r="AS135" s="57"/>
      <c r="AT135" s="58"/>
      <c r="AU135" s="58"/>
      <c r="AV135" s="56"/>
      <c r="AW135" s="57"/>
      <c r="AX135" s="58"/>
      <c r="AY135" s="58"/>
      <c r="AZ135" s="56"/>
      <c r="BA135" s="57"/>
      <c r="BB135" s="58"/>
      <c r="BC135" s="58"/>
      <c r="BD135" s="56"/>
      <c r="BE135" s="57"/>
      <c r="BF135" s="58"/>
      <c r="BG135" s="58"/>
      <c r="BH135" s="56"/>
      <c r="BI135" s="57"/>
      <c r="BJ135" s="58"/>
      <c r="BK135" s="58"/>
      <c r="BL135" s="56"/>
      <c r="BP135" s="172"/>
    </row>
    <row r="136" spans="1:76" ht="18.5" x14ac:dyDescent="0.45">
      <c r="A136" s="69" t="s">
        <v>983</v>
      </c>
      <c r="B136" s="70" t="s">
        <v>984</v>
      </c>
      <c r="C136" s="65" t="s">
        <v>889</v>
      </c>
      <c r="D136" s="196">
        <v>14</v>
      </c>
      <c r="E136" s="203"/>
      <c r="F136" s="200"/>
      <c r="G136" s="66"/>
      <c r="H136" s="196">
        <v>14</v>
      </c>
      <c r="I136" s="74">
        <f>(H136)*(E136+F136)</f>
        <v>0</v>
      </c>
      <c r="J136" s="199">
        <f>H136-D136</f>
        <v>0</v>
      </c>
      <c r="K136" s="76">
        <f>G136-I136</f>
        <v>0</v>
      </c>
      <c r="L136" s="232"/>
      <c r="M136" s="74">
        <f>(L136)*(E136+F136)</f>
        <v>0</v>
      </c>
      <c r="N136" s="52">
        <f>R136+V136+Z136+AD136+AH136+AL136+AP136+AT136+AX136+BB136+BF136+BJ136</f>
        <v>0</v>
      </c>
      <c r="O136" s="52">
        <f>R136+W136+AA136+AE136+AI136+AM136+AQ136+AU136+AY136+BC136+BG136+BK136</f>
        <v>0</v>
      </c>
      <c r="P136" s="53">
        <f>T136+X136+AB136+AF136+AJ136+AN136+AR136+AV136+AZ136+BD136+BH136+BL136</f>
        <v>0</v>
      </c>
      <c r="Q136" s="77" t="e">
        <f>P136/(I136+M136)</f>
        <v>#DIV/0!</v>
      </c>
      <c r="R136" s="55"/>
      <c r="S136" s="55"/>
      <c r="T136" s="56">
        <f>(R136*$E136)+(S136*$F136)</f>
        <v>0</v>
      </c>
      <c r="U136" s="57"/>
      <c r="V136" s="58"/>
      <c r="W136" s="58"/>
      <c r="X136" s="56">
        <f>(V136*$E136)+(W136*$F136)</f>
        <v>0</v>
      </c>
      <c r="Y136" s="57"/>
      <c r="Z136" s="58"/>
      <c r="AA136" s="58"/>
      <c r="AB136" s="56">
        <f>(Z136*E136)+(F136*AA136)</f>
        <v>0</v>
      </c>
      <c r="AC136" s="57"/>
      <c r="AD136" s="59"/>
      <c r="AE136" s="59"/>
      <c r="AF136" s="56">
        <f>(AD136*E136)+(AE136*F136)</f>
        <v>0</v>
      </c>
      <c r="AG136" s="57"/>
      <c r="AH136" s="60"/>
      <c r="AI136" s="58"/>
      <c r="AJ136" s="56">
        <f>(E136*AH136)+(F136*AI136)</f>
        <v>0</v>
      </c>
      <c r="AK136" s="57"/>
      <c r="AL136" s="201"/>
      <c r="AM136" s="62"/>
      <c r="AN136" s="56">
        <f>(E136*AL136)+(F136*AM136)</f>
        <v>0</v>
      </c>
      <c r="AO136" s="57"/>
      <c r="AP136" s="58"/>
      <c r="AQ136" s="58"/>
      <c r="AR136" s="56">
        <f>(E136*AP136)+(F136*AQ136)</f>
        <v>0</v>
      </c>
      <c r="AS136" s="57"/>
      <c r="AT136" s="58"/>
      <c r="AU136" s="58"/>
      <c r="AV136" s="56">
        <f>(E136*AT136)+(F136*AU136)</f>
        <v>0</v>
      </c>
      <c r="AW136" s="57"/>
      <c r="AX136" s="58"/>
      <c r="AY136" s="58"/>
      <c r="AZ136" s="56">
        <f>(E136*AX136)+(F136*AY136)</f>
        <v>0</v>
      </c>
      <c r="BA136" s="57"/>
      <c r="BB136" s="58">
        <v>0</v>
      </c>
      <c r="BC136" s="58"/>
      <c r="BD136" s="56">
        <f>(E136*BB136)+(F136*BC136)</f>
        <v>0</v>
      </c>
      <c r="BE136" s="57"/>
      <c r="BF136" s="58"/>
      <c r="BG136" s="58"/>
      <c r="BH136" s="56">
        <f>(E136*BF136)+(F136*BG136)</f>
        <v>0</v>
      </c>
      <c r="BI136" s="57"/>
      <c r="BJ136" s="58">
        <v>0</v>
      </c>
      <c r="BK136" s="58"/>
      <c r="BL136" s="56">
        <f>(E136*BJ136)+(F136*BK136)</f>
        <v>0</v>
      </c>
      <c r="BP136" s="172"/>
    </row>
    <row r="137" spans="1:76" ht="18.5" hidden="1" x14ac:dyDescent="0.45">
      <c r="A137" s="69" t="s">
        <v>985</v>
      </c>
      <c r="B137" s="70" t="s">
        <v>986</v>
      </c>
      <c r="C137" s="65" t="s">
        <v>889</v>
      </c>
      <c r="D137" s="196"/>
      <c r="E137" s="203"/>
      <c r="F137" s="200"/>
      <c r="G137" s="66"/>
      <c r="H137" s="196"/>
      <c r="I137" s="74">
        <f>(H137)*(E137+F137)</f>
        <v>0</v>
      </c>
      <c r="J137" s="199">
        <f>H137-D137</f>
        <v>0</v>
      </c>
      <c r="K137" s="76">
        <f>G137-I137</f>
        <v>0</v>
      </c>
      <c r="L137" s="232"/>
      <c r="M137" s="74">
        <f>(L137)*(E137+F137)</f>
        <v>0</v>
      </c>
      <c r="N137" s="52">
        <f>R137+V137+Z137+AD137+AH137+AL137+AP137+AT137+AX137+BB137+BF137+BJ137</f>
        <v>0</v>
      </c>
      <c r="O137" s="52">
        <f>R137+W137+AA137+AE137+AI137+AM137+AQ137+AU137+AY137+BC137+BG137+BK137</f>
        <v>0</v>
      </c>
      <c r="P137" s="53">
        <f>T137+X137+AB137+AF137+AJ137+AN137+AR137+AV137+AZ137+BD137+BH137+BL137</f>
        <v>0</v>
      </c>
      <c r="Q137" s="77" t="e">
        <f>P137/(I137+M137)</f>
        <v>#DIV/0!</v>
      </c>
      <c r="R137" s="55"/>
      <c r="S137" s="55"/>
      <c r="T137" s="56">
        <f>(R137*$E137)+(S137*$F137)</f>
        <v>0</v>
      </c>
      <c r="U137" s="57"/>
      <c r="V137" s="58"/>
      <c r="W137" s="58"/>
      <c r="X137" s="56">
        <f>(V137*$E137)+(W137*$F137)</f>
        <v>0</v>
      </c>
      <c r="Y137" s="57"/>
      <c r="Z137" s="58"/>
      <c r="AA137" s="58"/>
      <c r="AB137" s="56">
        <f>(Z137*E137)+(F137*AA137)</f>
        <v>0</v>
      </c>
      <c r="AC137" s="57"/>
      <c r="AD137" s="59"/>
      <c r="AE137" s="59"/>
      <c r="AF137" s="56">
        <f>(AD137*E137)+(AE137*F137)</f>
        <v>0</v>
      </c>
      <c r="AG137" s="57"/>
      <c r="AH137" s="60"/>
      <c r="AI137" s="58"/>
      <c r="AJ137" s="56">
        <f>(E137*AH137)+(F137*AI137)</f>
        <v>0</v>
      </c>
      <c r="AK137" s="57"/>
      <c r="AL137" s="201"/>
      <c r="AM137" s="62"/>
      <c r="AN137" s="56">
        <f>(E137*AL137)+(F137*AM137)</f>
        <v>0</v>
      </c>
      <c r="AO137" s="57"/>
      <c r="AP137" s="58"/>
      <c r="AQ137" s="58"/>
      <c r="AR137" s="56">
        <f>(E137*AP137)+(F137*AQ137)</f>
        <v>0</v>
      </c>
      <c r="AS137" s="57"/>
      <c r="AT137" s="58"/>
      <c r="AU137" s="58"/>
      <c r="AV137" s="56">
        <f>(E137*AT137)+(F137*AU137)</f>
        <v>0</v>
      </c>
      <c r="AW137" s="57"/>
      <c r="AX137" s="58"/>
      <c r="AY137" s="58"/>
      <c r="AZ137" s="56">
        <f>(E137*AX137)+(F137*AY137)</f>
        <v>0</v>
      </c>
      <c r="BA137" s="57"/>
      <c r="BB137" s="58">
        <v>0</v>
      </c>
      <c r="BC137" s="58"/>
      <c r="BD137" s="56">
        <f>(E137*BB137)+(F137*BC137)</f>
        <v>0</v>
      </c>
      <c r="BE137" s="57"/>
      <c r="BF137" s="58"/>
      <c r="BG137" s="58"/>
      <c r="BH137" s="56">
        <f>(E137*BF137)+(F137*BG137)</f>
        <v>0</v>
      </c>
      <c r="BI137" s="57"/>
      <c r="BJ137" s="58">
        <v>0</v>
      </c>
      <c r="BK137" s="58"/>
      <c r="BL137" s="56">
        <f>(E137*BJ137)+(F137*BK137)</f>
        <v>0</v>
      </c>
      <c r="BP137" s="172"/>
    </row>
    <row r="138" spans="1:76" ht="18.5" hidden="1" x14ac:dyDescent="0.45">
      <c r="A138" s="69" t="s">
        <v>987</v>
      </c>
      <c r="B138" s="70" t="s">
        <v>988</v>
      </c>
      <c r="C138" s="65" t="s">
        <v>889</v>
      </c>
      <c r="D138" s="196"/>
      <c r="E138" s="203"/>
      <c r="F138" s="200"/>
      <c r="G138" s="66"/>
      <c r="H138" s="196"/>
      <c r="I138" s="74">
        <f>(H138)*(E138+F138)</f>
        <v>0</v>
      </c>
      <c r="J138" s="199">
        <f>H138-D138</f>
        <v>0</v>
      </c>
      <c r="K138" s="76">
        <f>G138-I138</f>
        <v>0</v>
      </c>
      <c r="L138" s="232"/>
      <c r="M138" s="74">
        <f>(L138)*(E138+F138)</f>
        <v>0</v>
      </c>
      <c r="N138" s="52">
        <f>R138+V138+Z138+AD138+AH138+AL138+AP138+AT138+AX138+BB138+BF138+BJ138</f>
        <v>0</v>
      </c>
      <c r="O138" s="52">
        <f>R138+W138+AA138+AE138+AI138+AM138+AQ138+AU138+AY138+BC138+BG138+BK138</f>
        <v>0</v>
      </c>
      <c r="P138" s="53">
        <f>T138+X138+AB138+AF138+AJ138+AN138+AR138+AV138+AZ138+BD138+BH138+BL138</f>
        <v>0</v>
      </c>
      <c r="Q138" s="77" t="e">
        <f>P138/(I138+M138)</f>
        <v>#DIV/0!</v>
      </c>
      <c r="R138" s="55"/>
      <c r="S138" s="55"/>
      <c r="T138" s="56">
        <f>(R138*$E138)+(S138*$F138)</f>
        <v>0</v>
      </c>
      <c r="U138" s="57"/>
      <c r="V138" s="58"/>
      <c r="W138" s="58"/>
      <c r="X138" s="56">
        <f>(V138*$E138)+(W138*$F138)</f>
        <v>0</v>
      </c>
      <c r="Y138" s="57"/>
      <c r="Z138" s="58"/>
      <c r="AA138" s="58"/>
      <c r="AB138" s="56">
        <f>(Z138*E138)+(F138*AA138)</f>
        <v>0</v>
      </c>
      <c r="AC138" s="57"/>
      <c r="AD138" s="59"/>
      <c r="AE138" s="59"/>
      <c r="AF138" s="56">
        <f>(AD138*E138)+(AE138*F138)</f>
        <v>0</v>
      </c>
      <c r="AG138" s="57"/>
      <c r="AH138" s="60"/>
      <c r="AI138" s="58"/>
      <c r="AJ138" s="56">
        <f>(E138*AH138)+(F138*AI138)</f>
        <v>0</v>
      </c>
      <c r="AK138" s="57"/>
      <c r="AL138" s="201"/>
      <c r="AM138" s="62"/>
      <c r="AN138" s="56">
        <f>(E138*AL138)+(F138*AM138)</f>
        <v>0</v>
      </c>
      <c r="AO138" s="57"/>
      <c r="AP138" s="58"/>
      <c r="AQ138" s="58"/>
      <c r="AR138" s="56">
        <f>(E138*AP138)+(F138*AQ138)</f>
        <v>0</v>
      </c>
      <c r="AS138" s="57"/>
      <c r="AT138" s="58"/>
      <c r="AU138" s="58"/>
      <c r="AV138" s="56">
        <f>(E138*AT138)+(F138*AU138)</f>
        <v>0</v>
      </c>
      <c r="AW138" s="57"/>
      <c r="AX138" s="58"/>
      <c r="AY138" s="58"/>
      <c r="AZ138" s="56">
        <f>(E138*AX138)+(F138*AY138)</f>
        <v>0</v>
      </c>
      <c r="BA138" s="57"/>
      <c r="BB138" s="58">
        <v>0</v>
      </c>
      <c r="BC138" s="58"/>
      <c r="BD138" s="56">
        <f>(E138*BB138)+(F138*BC138)</f>
        <v>0</v>
      </c>
      <c r="BE138" s="57"/>
      <c r="BF138" s="58"/>
      <c r="BG138" s="58"/>
      <c r="BH138" s="56">
        <f>(E138*BF138)+(F138*BG138)</f>
        <v>0</v>
      </c>
      <c r="BI138" s="57"/>
      <c r="BJ138" s="58">
        <v>0</v>
      </c>
      <c r="BK138" s="58"/>
      <c r="BL138" s="56">
        <f>(E138*BJ138)+(F138*BK138)</f>
        <v>0</v>
      </c>
      <c r="BP138" s="172"/>
    </row>
    <row r="139" spans="1:76" s="131" customFormat="1" ht="16" customHeight="1" x14ac:dyDescent="0.45">
      <c r="A139" s="78"/>
      <c r="B139" s="79"/>
      <c r="C139" s="80"/>
      <c r="D139" s="293"/>
      <c r="E139" s="204"/>
      <c r="F139" s="205"/>
      <c r="G139" s="292"/>
      <c r="H139" s="116"/>
      <c r="I139" s="230"/>
      <c r="J139" s="116"/>
      <c r="K139" s="230"/>
      <c r="L139" s="116"/>
      <c r="M139" s="230"/>
      <c r="N139" s="119"/>
      <c r="O139" s="119"/>
      <c r="P139" s="120"/>
      <c r="Q139" s="89"/>
      <c r="R139" s="121"/>
      <c r="S139" s="121"/>
      <c r="T139" s="122"/>
      <c r="U139" s="122"/>
      <c r="V139" s="125"/>
      <c r="W139" s="125"/>
      <c r="X139" s="122"/>
      <c r="Y139" s="122"/>
      <c r="Z139" s="125"/>
      <c r="AA139" s="125"/>
      <c r="AB139" s="122"/>
      <c r="AC139" s="122"/>
      <c r="AD139" s="126"/>
      <c r="AE139" s="126"/>
      <c r="AF139" s="122"/>
      <c r="AG139" s="122"/>
      <c r="AH139" s="159"/>
      <c r="AI139" s="125"/>
      <c r="AJ139" s="122"/>
      <c r="AK139" s="122"/>
      <c r="AL139" s="206"/>
      <c r="AM139" s="128"/>
      <c r="AN139" s="122"/>
      <c r="AO139" s="122"/>
      <c r="AP139" s="125"/>
      <c r="AQ139" s="125"/>
      <c r="AR139" s="122"/>
      <c r="AS139" s="122"/>
      <c r="AT139" s="125"/>
      <c r="AU139" s="125"/>
      <c r="AV139" s="122"/>
      <c r="AW139" s="122"/>
      <c r="AX139" s="125"/>
      <c r="AY139" s="125"/>
      <c r="AZ139" s="122"/>
      <c r="BA139" s="122"/>
      <c r="BB139" s="125"/>
      <c r="BC139" s="125"/>
      <c r="BD139" s="122"/>
      <c r="BE139" s="122"/>
      <c r="BF139" s="125"/>
      <c r="BG139" s="125"/>
      <c r="BH139" s="122"/>
      <c r="BI139" s="122"/>
      <c r="BJ139" s="125"/>
      <c r="BK139" s="125"/>
      <c r="BL139" s="122"/>
      <c r="BM139" s="130"/>
      <c r="BN139" s="130"/>
      <c r="BO139" s="130"/>
      <c r="BP139" s="172"/>
      <c r="BQ139" s="130"/>
      <c r="BR139" s="130"/>
      <c r="BS139" s="130"/>
      <c r="BT139" s="130"/>
      <c r="BU139" s="130"/>
      <c r="BV139" s="130"/>
      <c r="BW139" s="130"/>
      <c r="BX139" s="130"/>
    </row>
    <row r="140" spans="1:76" ht="16" customHeight="1" x14ac:dyDescent="0.45">
      <c r="A140" s="63">
        <v>6</v>
      </c>
      <c r="B140" s="64" t="s">
        <v>989</v>
      </c>
      <c r="C140" s="65"/>
      <c r="D140" s="294"/>
      <c r="E140" s="203"/>
      <c r="F140" s="200"/>
      <c r="G140" s="97"/>
      <c r="H140" s="49"/>
      <c r="I140" s="191"/>
      <c r="J140" s="49"/>
      <c r="K140" s="191"/>
      <c r="L140" s="49"/>
      <c r="M140" s="191"/>
      <c r="N140" s="52"/>
      <c r="O140" s="52"/>
      <c r="P140" s="53"/>
      <c r="Q140" s="54"/>
      <c r="R140" s="55"/>
      <c r="S140" s="55"/>
      <c r="T140" s="56"/>
      <c r="U140" s="57"/>
      <c r="V140" s="58"/>
      <c r="W140" s="58"/>
      <c r="X140" s="56"/>
      <c r="Y140" s="57"/>
      <c r="Z140" s="58"/>
      <c r="AA140" s="58"/>
      <c r="AB140" s="56"/>
      <c r="AC140" s="57"/>
      <c r="AD140" s="59"/>
      <c r="AE140" s="59"/>
      <c r="AF140" s="56"/>
      <c r="AG140" s="57"/>
      <c r="AH140" s="60"/>
      <c r="AI140" s="58"/>
      <c r="AJ140" s="56"/>
      <c r="AK140" s="57"/>
      <c r="AL140" s="201"/>
      <c r="AM140" s="62"/>
      <c r="AN140" s="56"/>
      <c r="AO140" s="57"/>
      <c r="AP140" s="58"/>
      <c r="AQ140" s="58"/>
      <c r="AR140" s="56"/>
      <c r="AS140" s="57"/>
      <c r="AT140" s="58"/>
      <c r="AU140" s="58"/>
      <c r="AV140" s="56"/>
      <c r="AW140" s="57"/>
      <c r="AX140" s="58"/>
      <c r="AY140" s="58"/>
      <c r="AZ140" s="56"/>
      <c r="BA140" s="57"/>
      <c r="BB140" s="58"/>
      <c r="BC140" s="58"/>
      <c r="BD140" s="56"/>
      <c r="BE140" s="57"/>
      <c r="BF140" s="58"/>
      <c r="BG140" s="58"/>
      <c r="BH140" s="56"/>
      <c r="BI140" s="57"/>
      <c r="BJ140" s="58"/>
      <c r="BK140" s="58"/>
      <c r="BL140" s="56"/>
      <c r="BP140" s="172"/>
    </row>
    <row r="141" spans="1:76" ht="27.5" x14ac:dyDescent="0.45">
      <c r="A141" s="63"/>
      <c r="B141" s="209" t="s">
        <v>990</v>
      </c>
      <c r="C141" s="65"/>
      <c r="D141" s="294"/>
      <c r="E141" s="203"/>
      <c r="F141" s="200"/>
      <c r="G141" s="295"/>
      <c r="H141" s="49"/>
      <c r="I141" s="191"/>
      <c r="J141" s="49"/>
      <c r="K141" s="191"/>
      <c r="L141" s="49"/>
      <c r="M141" s="191"/>
      <c r="N141" s="52"/>
      <c r="O141" s="52"/>
      <c r="P141" s="53"/>
      <c r="Q141" s="54"/>
      <c r="R141" s="55"/>
      <c r="S141" s="55"/>
      <c r="T141" s="56"/>
      <c r="U141" s="57"/>
      <c r="V141" s="58"/>
      <c r="W141" s="58"/>
      <c r="X141" s="56"/>
      <c r="Y141" s="57"/>
      <c r="Z141" s="58"/>
      <c r="AA141" s="58"/>
      <c r="AB141" s="56"/>
      <c r="AC141" s="57"/>
      <c r="AD141" s="59"/>
      <c r="AE141" s="59"/>
      <c r="AF141" s="56"/>
      <c r="AG141" s="57"/>
      <c r="AH141" s="60"/>
      <c r="AI141" s="58"/>
      <c r="AJ141" s="56"/>
      <c r="AK141" s="57"/>
      <c r="AL141" s="201"/>
      <c r="AM141" s="62"/>
      <c r="AN141" s="56"/>
      <c r="AO141" s="57"/>
      <c r="AP141" s="58"/>
      <c r="AQ141" s="58"/>
      <c r="AR141" s="56"/>
      <c r="AS141" s="57"/>
      <c r="AT141" s="58"/>
      <c r="AU141" s="58"/>
      <c r="AV141" s="56"/>
      <c r="AW141" s="57"/>
      <c r="AX141" s="58"/>
      <c r="AY141" s="58"/>
      <c r="AZ141" s="56"/>
      <c r="BA141" s="57"/>
      <c r="BB141" s="58"/>
      <c r="BC141" s="58"/>
      <c r="BD141" s="56"/>
      <c r="BE141" s="57"/>
      <c r="BF141" s="58"/>
      <c r="BG141" s="58"/>
      <c r="BH141" s="56"/>
      <c r="BI141" s="57"/>
      <c r="BJ141" s="58"/>
      <c r="BK141" s="58"/>
      <c r="BL141" s="56"/>
      <c r="BP141" s="172"/>
    </row>
    <row r="142" spans="1:76" ht="16" customHeight="1" x14ac:dyDescent="0.45">
      <c r="A142" s="69" t="s">
        <v>920</v>
      </c>
      <c r="B142" s="70" t="s">
        <v>991</v>
      </c>
      <c r="C142" s="65" t="s">
        <v>95</v>
      </c>
      <c r="D142" s="196">
        <v>300</v>
      </c>
      <c r="E142" s="203"/>
      <c r="F142" s="200"/>
      <c r="G142" s="66"/>
      <c r="H142" s="196">
        <v>300</v>
      </c>
      <c r="I142" s="74">
        <f>(H142)*(E142+F142)</f>
        <v>0</v>
      </c>
      <c r="J142" s="199">
        <f>H142-D142</f>
        <v>0</v>
      </c>
      <c r="K142" s="76">
        <f>G142-I142</f>
        <v>0</v>
      </c>
      <c r="L142" s="232"/>
      <c r="M142" s="74">
        <f>(L142)*(E142+F142)</f>
        <v>0</v>
      </c>
      <c r="N142" s="52">
        <f>R142+V142+Z142+AD142+AH142+AL142+AP142+AT142+AX142+BB142+BF142+BJ142</f>
        <v>0</v>
      </c>
      <c r="O142" s="52">
        <f>R142+W142+AA142+AE142+AI142+AM142+AQ142+AU142+AY142+BC142+BG142+BK142</f>
        <v>0</v>
      </c>
      <c r="P142" s="53">
        <f>T142+X142+AB142+AF142+AJ142+AN142+AR142+AV142+AZ142+BD142+BH142+BL142</f>
        <v>0</v>
      </c>
      <c r="Q142" s="54" t="e">
        <f>P142/(I142+M142)</f>
        <v>#DIV/0!</v>
      </c>
      <c r="R142" s="55"/>
      <c r="S142" s="55"/>
      <c r="T142" s="56">
        <f>(R142*$E142)+(S142*$F142)</f>
        <v>0</v>
      </c>
      <c r="U142" s="57"/>
      <c r="V142" s="58"/>
      <c r="W142" s="58"/>
      <c r="X142" s="56">
        <f>(V142*$E142)+(W142*$F142)</f>
        <v>0</v>
      </c>
      <c r="Y142" s="57"/>
      <c r="Z142" s="58"/>
      <c r="AA142" s="58"/>
      <c r="AB142" s="56">
        <f>(Z142*E142)+(F142*AA142)</f>
        <v>0</v>
      </c>
      <c r="AC142" s="57"/>
      <c r="AD142" s="59"/>
      <c r="AE142" s="59"/>
      <c r="AF142" s="56">
        <f>(AD142*E142)+(AE142*F142)</f>
        <v>0</v>
      </c>
      <c r="AG142" s="57"/>
      <c r="AH142" s="60"/>
      <c r="AI142" s="58"/>
      <c r="AJ142" s="56">
        <f>(E142*AH142)+(F142*AI142)</f>
        <v>0</v>
      </c>
      <c r="AK142" s="57"/>
      <c r="AL142" s="201"/>
      <c r="AM142" s="62"/>
      <c r="AN142" s="56">
        <f>(E142*AL142)+(F142*AM142)</f>
        <v>0</v>
      </c>
      <c r="AO142" s="57"/>
      <c r="AP142" s="58"/>
      <c r="AQ142" s="58"/>
      <c r="AR142" s="56">
        <f>(E142*AP142)+(F142*AQ142)</f>
        <v>0</v>
      </c>
      <c r="AS142" s="57"/>
      <c r="AT142" s="58"/>
      <c r="AU142" s="58"/>
      <c r="AV142" s="56">
        <f>(E142*AT142)+(F142*AU142)</f>
        <v>0</v>
      </c>
      <c r="AW142" s="57"/>
      <c r="AX142" s="58"/>
      <c r="AY142" s="58"/>
      <c r="AZ142" s="56">
        <f>(E142*AX142)+(F142*AY142)</f>
        <v>0</v>
      </c>
      <c r="BA142" s="57"/>
      <c r="BB142" s="58"/>
      <c r="BC142" s="58"/>
      <c r="BD142" s="56">
        <f>(E142*BB142)+(F142*BC142)</f>
        <v>0</v>
      </c>
      <c r="BE142" s="57"/>
      <c r="BF142" s="58"/>
      <c r="BG142" s="58"/>
      <c r="BH142" s="56">
        <f>(E142*BF142)+(F142*BG142)</f>
        <v>0</v>
      </c>
      <c r="BI142" s="57"/>
      <c r="BJ142" s="58">
        <v>0</v>
      </c>
      <c r="BK142" s="58"/>
      <c r="BL142" s="56">
        <f>(E142*BJ142)+(F142*BK142)</f>
        <v>0</v>
      </c>
      <c r="BP142" s="172"/>
    </row>
    <row r="143" spans="1:76" ht="16" hidden="1" customHeight="1" x14ac:dyDescent="0.45">
      <c r="A143" s="69" t="s">
        <v>926</v>
      </c>
      <c r="B143" s="70" t="s">
        <v>992</v>
      </c>
      <c r="C143" s="65" t="s">
        <v>95</v>
      </c>
      <c r="D143" s="196">
        <v>0</v>
      </c>
      <c r="E143" s="203"/>
      <c r="F143" s="200"/>
      <c r="G143" s="66"/>
      <c r="H143" s="196">
        <v>0</v>
      </c>
      <c r="I143" s="74">
        <f>(H143)*(E143+F143)</f>
        <v>0</v>
      </c>
      <c r="J143" s="199">
        <f>H143-D143</f>
        <v>0</v>
      </c>
      <c r="K143" s="76">
        <f>G143-I143</f>
        <v>0</v>
      </c>
      <c r="L143" s="232"/>
      <c r="M143" s="74">
        <f>(L143)*(E143+F143)</f>
        <v>0</v>
      </c>
      <c r="N143" s="52">
        <f>R143+V143+Z143+AD143+AH143+AL143+AP143+AT143+AX143+BB143+BF143+BJ143</f>
        <v>0</v>
      </c>
      <c r="O143" s="52">
        <f>R143+W143+AA143+AE143+AI143+AM143+AQ143+AU143+AY143+BC143+BG143+BK143</f>
        <v>0</v>
      </c>
      <c r="P143" s="53">
        <f>T143+X143+AB143+AF143+AJ143+AN143+AR143+AV143+AZ143+BD143+BH143+BL143</f>
        <v>0</v>
      </c>
      <c r="Q143" s="54" t="e">
        <f>P143/(I143+M143)</f>
        <v>#DIV/0!</v>
      </c>
      <c r="R143" s="55"/>
      <c r="S143" s="55"/>
      <c r="T143" s="56">
        <f>(R143*$E143)+(S143*$F143)</f>
        <v>0</v>
      </c>
      <c r="U143" s="296"/>
      <c r="V143" s="58"/>
      <c r="W143" s="58"/>
      <c r="X143" s="56">
        <f>(V143*$E143)+(W143*$F143)</f>
        <v>0</v>
      </c>
      <c r="Y143" s="58"/>
      <c r="Z143" s="58"/>
      <c r="AA143" s="58"/>
      <c r="AB143" s="56">
        <f>(Z143*E143)+(F143*AA143)</f>
        <v>0</v>
      </c>
      <c r="AC143" s="57"/>
      <c r="AD143" s="59"/>
      <c r="AE143" s="59"/>
      <c r="AF143" s="56">
        <f>(AD143*E143)+(AE143*F143)</f>
        <v>0</v>
      </c>
      <c r="AG143" s="297"/>
      <c r="AH143" s="60"/>
      <c r="AI143" s="58"/>
      <c r="AJ143" s="56">
        <f>(E143*AH143)+(F143*AI143)</f>
        <v>0</v>
      </c>
      <c r="AK143" s="58"/>
      <c r="AL143" s="201"/>
      <c r="AM143" s="62"/>
      <c r="AN143" s="56">
        <f>(E143*AL143)+(F143*AM143)</f>
        <v>0</v>
      </c>
      <c r="AO143" s="57"/>
      <c r="AP143" s="58"/>
      <c r="AQ143" s="58"/>
      <c r="AR143" s="56">
        <f>(E143*AP143)+(F143*AQ143)</f>
        <v>0</v>
      </c>
      <c r="AS143" s="296"/>
      <c r="AT143" s="58"/>
      <c r="AU143" s="58"/>
      <c r="AV143" s="56">
        <f>(E143*AT143)+(F143*AU143)</f>
        <v>0</v>
      </c>
      <c r="AW143" s="57"/>
      <c r="AX143" s="58"/>
      <c r="AY143" s="58"/>
      <c r="AZ143" s="56">
        <f>(E143*AX143)+(F143*AY143)</f>
        <v>0</v>
      </c>
      <c r="BA143" s="57"/>
      <c r="BB143" s="58"/>
      <c r="BC143" s="58"/>
      <c r="BD143" s="56">
        <f>(E143*BB143)+(F143*BC143)</f>
        <v>0</v>
      </c>
      <c r="BE143" s="20"/>
      <c r="BF143" s="58"/>
      <c r="BG143" s="58"/>
      <c r="BH143" s="56">
        <f>(E143*BF143)+(F143*BG143)</f>
        <v>0</v>
      </c>
      <c r="BI143" s="20"/>
      <c r="BJ143" s="58"/>
      <c r="BK143" s="58"/>
      <c r="BL143" s="56">
        <f>(E143*BJ143)+(F143*BK143)</f>
        <v>0</v>
      </c>
      <c r="BN143" s="21"/>
      <c r="BO143" s="21"/>
      <c r="BP143" s="21"/>
      <c r="BQ143" s="21"/>
      <c r="BR143" s="21"/>
      <c r="BS143" s="21"/>
      <c r="BT143" s="21"/>
      <c r="BU143" s="21"/>
      <c r="BV143" s="21"/>
      <c r="BW143" s="21"/>
      <c r="BX143" s="21"/>
    </row>
    <row r="144" spans="1:76" ht="16" hidden="1" customHeight="1" x14ac:dyDescent="0.45">
      <c r="A144" s="69" t="s">
        <v>928</v>
      </c>
      <c r="B144" s="70" t="s">
        <v>993</v>
      </c>
      <c r="C144" s="65" t="s">
        <v>95</v>
      </c>
      <c r="D144" s="196">
        <v>0</v>
      </c>
      <c r="E144" s="203"/>
      <c r="F144" s="200"/>
      <c r="G144" s="66"/>
      <c r="H144" s="196">
        <v>0</v>
      </c>
      <c r="I144" s="74">
        <f>(H144)*(E144+F144)</f>
        <v>0</v>
      </c>
      <c r="J144" s="199">
        <f>H144-D144</f>
        <v>0</v>
      </c>
      <c r="K144" s="76">
        <f>G144-I144</f>
        <v>0</v>
      </c>
      <c r="L144" s="232"/>
      <c r="M144" s="74">
        <f>(L144)*(E144+F144)</f>
        <v>0</v>
      </c>
      <c r="N144" s="52">
        <f>R144+V144+Z144+AD144+AH144+AL144+AP144+AT144+AX144+BB144+BF144+BJ144</f>
        <v>0</v>
      </c>
      <c r="O144" s="52">
        <f>R144+W144+AA144+AE144+AI144+AM144+AQ144+AU144+AY144+BC144+BG144+BK144</f>
        <v>0</v>
      </c>
      <c r="P144" s="53">
        <f>T144+X144+AB144+AF144+AJ144+AN144+AR144+AV144+AZ144+BD144+BH144+BL144</f>
        <v>0</v>
      </c>
      <c r="Q144" s="54" t="e">
        <f>P144/(I144+M144)</f>
        <v>#DIV/0!</v>
      </c>
      <c r="R144" s="55"/>
      <c r="S144" s="55"/>
      <c r="T144" s="56">
        <f>(R144*$E144)+(S144*$F144)</f>
        <v>0</v>
      </c>
      <c r="U144" s="57"/>
      <c r="V144" s="58"/>
      <c r="W144" s="58"/>
      <c r="X144" s="56">
        <f>(V144*$E144)+(W144*$F144)</f>
        <v>0</v>
      </c>
      <c r="Y144" s="57"/>
      <c r="Z144" s="58"/>
      <c r="AA144" s="58"/>
      <c r="AB144" s="56">
        <f>(Z144*E144)+(F144*AA144)</f>
        <v>0</v>
      </c>
      <c r="AC144" s="57"/>
      <c r="AD144" s="59"/>
      <c r="AE144" s="59"/>
      <c r="AF144" s="56">
        <f>(AD144*E144)+(AE144*F144)</f>
        <v>0</v>
      </c>
      <c r="AG144" s="57"/>
      <c r="AH144" s="60"/>
      <c r="AI144" s="58"/>
      <c r="AJ144" s="56">
        <f>(E144*AH144)+(F144*AI144)</f>
        <v>0</v>
      </c>
      <c r="AK144" s="57"/>
      <c r="AL144" s="201"/>
      <c r="AM144" s="62"/>
      <c r="AN144" s="56">
        <f>(E144*AL144)+(F144*AM144)</f>
        <v>0</v>
      </c>
      <c r="AO144" s="57"/>
      <c r="AP144" s="58"/>
      <c r="AQ144" s="58"/>
      <c r="AR144" s="56">
        <f>(E144*AP144)+(F144*AQ144)</f>
        <v>0</v>
      </c>
      <c r="AS144" s="57"/>
      <c r="AT144" s="58"/>
      <c r="AU144" s="58"/>
      <c r="AV144" s="56">
        <f>(E144*AT144)+(F144*AU144)</f>
        <v>0</v>
      </c>
      <c r="AW144" s="57"/>
      <c r="AX144" s="58"/>
      <c r="AY144" s="58"/>
      <c r="AZ144" s="56">
        <f>(E144*AX144)+(F144*AY144)</f>
        <v>0</v>
      </c>
      <c r="BA144" s="57"/>
      <c r="BB144" s="58"/>
      <c r="BC144" s="58"/>
      <c r="BD144" s="56">
        <f>(E144*BB144)+(F144*BC144)</f>
        <v>0</v>
      </c>
      <c r="BE144" s="57"/>
      <c r="BF144" s="58"/>
      <c r="BG144" s="58"/>
      <c r="BH144" s="56">
        <f>(E144*BF144)+(F144*BG144)</f>
        <v>0</v>
      </c>
      <c r="BI144" s="57"/>
      <c r="BJ144" s="58"/>
      <c r="BK144" s="58"/>
      <c r="BL144" s="56">
        <f>(E144*BJ144)+(F144*BK144)</f>
        <v>0</v>
      </c>
      <c r="BP144" s="172"/>
    </row>
    <row r="145" spans="1:76" s="299" customFormat="1" ht="18.5" x14ac:dyDescent="0.45">
      <c r="A145" s="78"/>
      <c r="B145" s="79"/>
      <c r="C145" s="80"/>
      <c r="D145" s="234"/>
      <c r="E145" s="204"/>
      <c r="F145" s="205"/>
      <c r="G145" s="83"/>
      <c r="H145" s="116"/>
      <c r="I145" s="230"/>
      <c r="J145" s="116"/>
      <c r="K145" s="230"/>
      <c r="L145" s="116"/>
      <c r="M145" s="230"/>
      <c r="N145" s="119"/>
      <c r="O145" s="119"/>
      <c r="P145" s="120"/>
      <c r="Q145" s="89"/>
      <c r="R145" s="121"/>
      <c r="S145" s="121"/>
      <c r="T145" s="122"/>
      <c r="U145" s="122"/>
      <c r="V145" s="125"/>
      <c r="W145" s="125"/>
      <c r="X145" s="122"/>
      <c r="Y145" s="122"/>
      <c r="Z145" s="125"/>
      <c r="AA145" s="125"/>
      <c r="AB145" s="122"/>
      <c r="AC145" s="122"/>
      <c r="AD145" s="126"/>
      <c r="AE145" s="126"/>
      <c r="AF145" s="122"/>
      <c r="AG145" s="122"/>
      <c r="AH145" s="159"/>
      <c r="AI145" s="125"/>
      <c r="AJ145" s="122"/>
      <c r="AK145" s="122"/>
      <c r="AL145" s="206"/>
      <c r="AM145" s="128"/>
      <c r="AN145" s="122"/>
      <c r="AO145" s="122"/>
      <c r="AP145" s="125"/>
      <c r="AQ145" s="125"/>
      <c r="AR145" s="122"/>
      <c r="AS145" s="122"/>
      <c r="AT145" s="125"/>
      <c r="AU145" s="125"/>
      <c r="AV145" s="122"/>
      <c r="AW145" s="122"/>
      <c r="AX145" s="125"/>
      <c r="AY145" s="125"/>
      <c r="AZ145" s="122"/>
      <c r="BA145" s="122"/>
      <c r="BB145" s="125"/>
      <c r="BC145" s="125"/>
      <c r="BD145" s="122"/>
      <c r="BE145" s="122"/>
      <c r="BF145" s="125"/>
      <c r="BG145" s="125"/>
      <c r="BH145" s="122"/>
      <c r="BI145" s="122"/>
      <c r="BJ145" s="125"/>
      <c r="BK145" s="125"/>
      <c r="BL145" s="122"/>
      <c r="BM145" s="298"/>
      <c r="BN145" s="298"/>
      <c r="BO145" s="298"/>
      <c r="BP145" s="172"/>
      <c r="BQ145" s="298"/>
      <c r="BR145" s="298"/>
      <c r="BS145" s="298"/>
      <c r="BT145" s="298"/>
      <c r="BU145" s="298"/>
      <c r="BV145" s="298"/>
      <c r="BW145" s="298"/>
      <c r="BX145" s="298"/>
    </row>
    <row r="146" spans="1:76" s="301" customFormat="1" ht="18.5" x14ac:dyDescent="0.45">
      <c r="A146" s="63">
        <v>7</v>
      </c>
      <c r="B146" s="64" t="s">
        <v>994</v>
      </c>
      <c r="C146" s="65"/>
      <c r="D146" s="268"/>
      <c r="E146" s="203"/>
      <c r="F146" s="200"/>
      <c r="G146" s="97"/>
      <c r="H146" s="49"/>
      <c r="I146" s="191"/>
      <c r="J146" s="49"/>
      <c r="K146" s="191"/>
      <c r="L146" s="49"/>
      <c r="M146" s="191"/>
      <c r="N146" s="52"/>
      <c r="O146" s="52"/>
      <c r="P146" s="53"/>
      <c r="Q146" s="54"/>
      <c r="R146" s="55"/>
      <c r="S146" s="55"/>
      <c r="T146" s="56"/>
      <c r="U146" s="57"/>
      <c r="V146" s="58"/>
      <c r="W146" s="58"/>
      <c r="X146" s="56"/>
      <c r="Y146" s="57"/>
      <c r="Z146" s="58"/>
      <c r="AA146" s="58"/>
      <c r="AB146" s="56"/>
      <c r="AC146" s="57"/>
      <c r="AD146" s="59"/>
      <c r="AE146" s="59"/>
      <c r="AF146" s="56"/>
      <c r="AG146" s="57"/>
      <c r="AH146" s="60"/>
      <c r="AI146" s="58"/>
      <c r="AJ146" s="56"/>
      <c r="AK146" s="57"/>
      <c r="AL146" s="201"/>
      <c r="AM146" s="62"/>
      <c r="AN146" s="56"/>
      <c r="AO146" s="57"/>
      <c r="AP146" s="58"/>
      <c r="AQ146" s="58"/>
      <c r="AR146" s="56"/>
      <c r="AS146" s="57"/>
      <c r="AT146" s="58"/>
      <c r="AU146" s="58"/>
      <c r="AV146" s="56"/>
      <c r="AW146" s="57"/>
      <c r="AX146" s="58"/>
      <c r="AY146" s="58"/>
      <c r="AZ146" s="56"/>
      <c r="BA146" s="57"/>
      <c r="BB146" s="58"/>
      <c r="BC146" s="58"/>
      <c r="BD146" s="56"/>
      <c r="BE146" s="57"/>
      <c r="BF146" s="58"/>
      <c r="BG146" s="58"/>
      <c r="BH146" s="56"/>
      <c r="BI146" s="57"/>
      <c r="BJ146" s="58"/>
      <c r="BK146" s="58"/>
      <c r="BL146" s="56"/>
      <c r="BM146" s="300"/>
      <c r="BN146" s="300"/>
      <c r="BO146" s="300"/>
      <c r="BP146" s="172"/>
      <c r="BQ146" s="300"/>
      <c r="BR146" s="300"/>
      <c r="BS146" s="300"/>
      <c r="BT146" s="300"/>
      <c r="BU146" s="300"/>
      <c r="BV146" s="300"/>
      <c r="BW146" s="300"/>
      <c r="BX146" s="300"/>
    </row>
    <row r="147" spans="1:76" s="301" customFormat="1" ht="27.5" x14ac:dyDescent="0.45">
      <c r="A147" s="63"/>
      <c r="B147" s="209" t="s">
        <v>990</v>
      </c>
      <c r="C147" s="65"/>
      <c r="D147" s="268"/>
      <c r="E147" s="203"/>
      <c r="F147" s="200"/>
      <c r="G147" s="295"/>
      <c r="H147" s="196"/>
      <c r="I147" s="74"/>
      <c r="J147" s="199"/>
      <c r="K147" s="76"/>
      <c r="L147" s="232"/>
      <c r="M147" s="74"/>
      <c r="N147" s="52"/>
      <c r="O147" s="52"/>
      <c r="P147" s="53"/>
      <c r="Q147" s="54"/>
      <c r="R147" s="55"/>
      <c r="S147" s="55"/>
      <c r="T147" s="56"/>
      <c r="U147" s="57"/>
      <c r="V147" s="58"/>
      <c r="W147" s="58"/>
      <c r="X147" s="56"/>
      <c r="Y147" s="57"/>
      <c r="Z147" s="58"/>
      <c r="AA147" s="58"/>
      <c r="AB147" s="56"/>
      <c r="AC147" s="57"/>
      <c r="AD147" s="59"/>
      <c r="AE147" s="59"/>
      <c r="AF147" s="56"/>
      <c r="AG147" s="57"/>
      <c r="AH147" s="60"/>
      <c r="AI147" s="58"/>
      <c r="AJ147" s="56"/>
      <c r="AK147" s="57"/>
      <c r="AL147" s="201"/>
      <c r="AM147" s="62"/>
      <c r="AN147" s="56"/>
      <c r="AO147" s="57"/>
      <c r="AP147" s="58"/>
      <c r="AQ147" s="58"/>
      <c r="AR147" s="56"/>
      <c r="AS147" s="57"/>
      <c r="AT147" s="58"/>
      <c r="AU147" s="58"/>
      <c r="AV147" s="56"/>
      <c r="AW147" s="57"/>
      <c r="AX147" s="58"/>
      <c r="AY147" s="58"/>
      <c r="AZ147" s="56"/>
      <c r="BA147" s="57"/>
      <c r="BB147" s="58"/>
      <c r="BC147" s="58"/>
      <c r="BD147" s="56"/>
      <c r="BE147" s="57"/>
      <c r="BF147" s="58"/>
      <c r="BG147" s="58"/>
      <c r="BH147" s="56"/>
      <c r="BI147" s="57"/>
      <c r="BJ147" s="58"/>
      <c r="BK147" s="58"/>
      <c r="BL147" s="56"/>
      <c r="BM147" s="300"/>
      <c r="BN147" s="300"/>
      <c r="BO147" s="300"/>
      <c r="BP147" s="172"/>
      <c r="BQ147" s="300"/>
      <c r="BR147" s="300"/>
      <c r="BS147" s="300"/>
      <c r="BT147" s="300"/>
      <c r="BU147" s="300"/>
      <c r="BV147" s="300"/>
      <c r="BW147" s="300"/>
      <c r="BX147" s="300"/>
    </row>
    <row r="148" spans="1:76" s="301" customFormat="1" ht="18.5" x14ac:dyDescent="0.45">
      <c r="A148" s="69" t="s">
        <v>995</v>
      </c>
      <c r="B148" s="70" t="s">
        <v>996</v>
      </c>
      <c r="C148" s="65" t="s">
        <v>95</v>
      </c>
      <c r="D148" s="196">
        <v>200</v>
      </c>
      <c r="E148" s="203"/>
      <c r="F148" s="200"/>
      <c r="G148" s="66"/>
      <c r="H148" s="196">
        <v>200</v>
      </c>
      <c r="I148" s="74">
        <f>(H148)*(E148+F148)</f>
        <v>0</v>
      </c>
      <c r="J148" s="199">
        <f>H148-D148</f>
        <v>0</v>
      </c>
      <c r="K148" s="76">
        <f>G148-I148</f>
        <v>0</v>
      </c>
      <c r="L148" s="232"/>
      <c r="M148" s="74">
        <f>(L148)*(E148+F148)</f>
        <v>0</v>
      </c>
      <c r="N148" s="52">
        <f>R148+V148+Z148+AD148+AH148+AL148+AP148+AT148+AX148+BB148+BF148+BJ148</f>
        <v>0</v>
      </c>
      <c r="O148" s="52">
        <f>R148+W148+AA148+AE148+AI148+AM148+AQ148+AU148+AY148+BC148+BG148+BK148</f>
        <v>0</v>
      </c>
      <c r="P148" s="53">
        <f>T148+X148+AB148+AF148+AJ148+AN148+AR148+AV148+AZ148+BD148+BH148+BL148</f>
        <v>0</v>
      </c>
      <c r="Q148" s="54"/>
      <c r="R148" s="55"/>
      <c r="S148" s="55"/>
      <c r="T148" s="56">
        <f>(R148*$E148)+(S148*$F148)</f>
        <v>0</v>
      </c>
      <c r="U148" s="57"/>
      <c r="V148" s="58"/>
      <c r="W148" s="58"/>
      <c r="X148" s="56">
        <f>(V148*$E148)+(W148*$F148)</f>
        <v>0</v>
      </c>
      <c r="Y148" s="57"/>
      <c r="Z148" s="58"/>
      <c r="AA148" s="58"/>
      <c r="AB148" s="56">
        <f>(Z148*E148)+(F148*AA148)</f>
        <v>0</v>
      </c>
      <c r="AC148" s="57"/>
      <c r="AD148" s="59"/>
      <c r="AE148" s="59"/>
      <c r="AF148" s="56">
        <f>(AD148*E148)+(AE148*F148)</f>
        <v>0</v>
      </c>
      <c r="AG148" s="57"/>
      <c r="AH148" s="60"/>
      <c r="AI148" s="58"/>
      <c r="AJ148" s="56">
        <f>(E148*AH148)+(F148*AI148)</f>
        <v>0</v>
      </c>
      <c r="AK148" s="57"/>
      <c r="AL148" s="201">
        <v>0</v>
      </c>
      <c r="AM148" s="62"/>
      <c r="AN148" s="56">
        <f>(E148*AL148)+(F148*AM148)</f>
        <v>0</v>
      </c>
      <c r="AO148" s="57"/>
      <c r="AP148" s="58"/>
      <c r="AQ148" s="58"/>
      <c r="AR148" s="56">
        <f>(E148*AP148)+(F148*AQ148)</f>
        <v>0</v>
      </c>
      <c r="AS148" s="57"/>
      <c r="AT148" s="58"/>
      <c r="AU148" s="58"/>
      <c r="AV148" s="56">
        <f>(E148*AT148)+(F148*AU148)</f>
        <v>0</v>
      </c>
      <c r="AW148" s="57"/>
      <c r="AX148" s="58">
        <v>0</v>
      </c>
      <c r="AY148" s="58"/>
      <c r="AZ148" s="56">
        <f>(E148*AX148)+(F148*AY148)</f>
        <v>0</v>
      </c>
      <c r="BA148" s="57"/>
      <c r="BB148" s="58"/>
      <c r="BC148" s="58"/>
      <c r="BD148" s="56">
        <f>(E148*BB148)+(F148*BC148)</f>
        <v>0</v>
      </c>
      <c r="BE148" s="57"/>
      <c r="BF148" s="58">
        <v>0</v>
      </c>
      <c r="BG148" s="58"/>
      <c r="BH148" s="56">
        <f>(E148*BF148)+(F148*BG148)</f>
        <v>0</v>
      </c>
      <c r="BI148" s="57"/>
      <c r="BJ148" s="58">
        <v>0</v>
      </c>
      <c r="BK148" s="58"/>
      <c r="BL148" s="56">
        <f>(E148*BJ148)+(F148*BK148)</f>
        <v>0</v>
      </c>
      <c r="BM148" s="300"/>
      <c r="BN148" s="300"/>
      <c r="BO148" s="300"/>
      <c r="BP148" s="172"/>
      <c r="BQ148" s="300"/>
      <c r="BR148" s="300"/>
      <c r="BS148" s="300"/>
      <c r="BT148" s="300"/>
      <c r="BU148" s="300"/>
      <c r="BV148" s="300"/>
      <c r="BW148" s="300"/>
      <c r="BX148" s="300"/>
    </row>
    <row r="149" spans="1:76" s="301" customFormat="1" ht="18.5" x14ac:dyDescent="0.45">
      <c r="A149" s="69" t="s">
        <v>997</v>
      </c>
      <c r="B149" s="70" t="s">
        <v>993</v>
      </c>
      <c r="C149" s="65" t="s">
        <v>95</v>
      </c>
      <c r="D149" s="196">
        <v>0</v>
      </c>
      <c r="E149" s="203"/>
      <c r="F149" s="200"/>
      <c r="G149" s="66"/>
      <c r="H149" s="196">
        <v>0</v>
      </c>
      <c r="I149" s="74">
        <f>(H149)*(E149+F149)</f>
        <v>0</v>
      </c>
      <c r="J149" s="199">
        <f>H149-D149</f>
        <v>0</v>
      </c>
      <c r="K149" s="76">
        <f>G149-I149</f>
        <v>0</v>
      </c>
      <c r="L149" s="232"/>
      <c r="M149" s="74">
        <f>(L149)*(E149+F149)</f>
        <v>0</v>
      </c>
      <c r="N149" s="52">
        <f>R149+V149+Z149+AD149+AH149+AL149+AP149+AT149+AX149+BB149+BF149+BJ149</f>
        <v>0</v>
      </c>
      <c r="O149" s="52">
        <f>R149+W149+AA149+AE149+AI149+AM149+AQ149+AU149+AY149+BC149+BG149+BK149</f>
        <v>0</v>
      </c>
      <c r="P149" s="53">
        <f>T149+X149+AB149+AF149+AJ149+AN149+AR149+AV149+AZ149+BD149+BH149+BL149</f>
        <v>0</v>
      </c>
      <c r="Q149" s="54" t="e">
        <f>P149/(I149+M149)</f>
        <v>#DIV/0!</v>
      </c>
      <c r="R149" s="55"/>
      <c r="S149" s="55"/>
      <c r="T149" s="56">
        <f>(R149*$E149)+(S149*$F149)</f>
        <v>0</v>
      </c>
      <c r="U149" s="57"/>
      <c r="V149" s="58"/>
      <c r="W149" s="58"/>
      <c r="X149" s="56">
        <f>(V149*$E149)+(W149*$F149)</f>
        <v>0</v>
      </c>
      <c r="Y149" s="57"/>
      <c r="Z149" s="58"/>
      <c r="AA149" s="58"/>
      <c r="AB149" s="56">
        <f>(Z149*E149)+(F149*AA149)</f>
        <v>0</v>
      </c>
      <c r="AC149" s="57"/>
      <c r="AD149" s="59"/>
      <c r="AE149" s="59"/>
      <c r="AF149" s="56">
        <f>(AD149*E149)+(AE149*F149)</f>
        <v>0</v>
      </c>
      <c r="AG149" s="57"/>
      <c r="AH149" s="60"/>
      <c r="AI149" s="58"/>
      <c r="AJ149" s="56">
        <f>(E149*AH149)+(F149*AI149)</f>
        <v>0</v>
      </c>
      <c r="AK149" s="57"/>
      <c r="AL149" s="201"/>
      <c r="AM149" s="62"/>
      <c r="AN149" s="56">
        <f>(E149*AL149)+(F149*AM149)</f>
        <v>0</v>
      </c>
      <c r="AO149" s="57"/>
      <c r="AP149" s="58"/>
      <c r="AQ149" s="58"/>
      <c r="AR149" s="56">
        <f>(E149*AP149)+(F149*AQ149)</f>
        <v>0</v>
      </c>
      <c r="AS149" s="57"/>
      <c r="AT149" s="58"/>
      <c r="AU149" s="58"/>
      <c r="AV149" s="56">
        <f>(E149*AT149)+(F149*AU149)</f>
        <v>0</v>
      </c>
      <c r="AW149" s="57"/>
      <c r="AX149" s="58">
        <v>0</v>
      </c>
      <c r="AY149" s="58"/>
      <c r="AZ149" s="56">
        <f>(E149*AX149)+(F149*AY149)</f>
        <v>0</v>
      </c>
      <c r="BA149" s="57"/>
      <c r="BB149" s="58">
        <v>0</v>
      </c>
      <c r="BC149" s="58"/>
      <c r="BD149" s="56">
        <f>(E149*BB149)+(F149*BC149)</f>
        <v>0</v>
      </c>
      <c r="BE149" s="57"/>
      <c r="BF149" s="58">
        <v>0</v>
      </c>
      <c r="BG149" s="58"/>
      <c r="BH149" s="56">
        <f>(E149*BF149)+(F149*BG149)</f>
        <v>0</v>
      </c>
      <c r="BI149" s="57"/>
      <c r="BJ149" s="58">
        <v>0</v>
      </c>
      <c r="BK149" s="58"/>
      <c r="BL149" s="56">
        <f>(E149*BJ149)+(F149*BK149)</f>
        <v>0</v>
      </c>
      <c r="BM149" s="300"/>
      <c r="BN149" s="300"/>
      <c r="BO149" s="300"/>
      <c r="BP149" s="172"/>
      <c r="BQ149" s="300"/>
      <c r="BR149" s="300"/>
      <c r="BS149" s="300"/>
      <c r="BT149" s="300"/>
      <c r="BU149" s="300"/>
      <c r="BV149" s="300"/>
      <c r="BW149" s="300"/>
      <c r="BX149" s="300"/>
    </row>
    <row r="150" spans="1:76" s="299" customFormat="1" ht="18.5" x14ac:dyDescent="0.45">
      <c r="A150" s="78"/>
      <c r="B150" s="79"/>
      <c r="C150" s="80"/>
      <c r="D150" s="234"/>
      <c r="E150" s="204"/>
      <c r="F150" s="205"/>
      <c r="G150" s="83"/>
      <c r="H150" s="116"/>
      <c r="I150" s="230"/>
      <c r="J150" s="116"/>
      <c r="K150" s="230"/>
      <c r="L150" s="116"/>
      <c r="M150" s="230"/>
      <c r="N150" s="119"/>
      <c r="O150" s="119"/>
      <c r="P150" s="120"/>
      <c r="Q150" s="89"/>
      <c r="R150" s="121"/>
      <c r="S150" s="121"/>
      <c r="T150" s="122"/>
      <c r="U150" s="122"/>
      <c r="V150" s="125"/>
      <c r="W150" s="125"/>
      <c r="X150" s="122"/>
      <c r="Y150" s="122"/>
      <c r="Z150" s="125"/>
      <c r="AA150" s="125"/>
      <c r="AB150" s="122"/>
      <c r="AC150" s="122"/>
      <c r="AD150" s="126"/>
      <c r="AE150" s="126"/>
      <c r="AF150" s="122"/>
      <c r="AG150" s="122"/>
      <c r="AH150" s="159"/>
      <c r="AI150" s="125"/>
      <c r="AJ150" s="122"/>
      <c r="AK150" s="122"/>
      <c r="AL150" s="206"/>
      <c r="AM150" s="128"/>
      <c r="AN150" s="122"/>
      <c r="AO150" s="122"/>
      <c r="AP150" s="125"/>
      <c r="AQ150" s="125"/>
      <c r="AR150" s="122"/>
      <c r="AS150" s="122"/>
      <c r="AT150" s="125"/>
      <c r="AU150" s="125"/>
      <c r="AV150" s="122"/>
      <c r="AW150" s="122"/>
      <c r="AX150" s="125"/>
      <c r="AY150" s="125"/>
      <c r="AZ150" s="122"/>
      <c r="BA150" s="122"/>
      <c r="BB150" s="125"/>
      <c r="BC150" s="125"/>
      <c r="BD150" s="122"/>
      <c r="BE150" s="122"/>
      <c r="BF150" s="125"/>
      <c r="BG150" s="125"/>
      <c r="BH150" s="122"/>
      <c r="BI150" s="122"/>
      <c r="BJ150" s="125"/>
      <c r="BK150" s="125"/>
      <c r="BL150" s="122"/>
      <c r="BM150" s="298"/>
      <c r="BN150" s="298"/>
      <c r="BO150" s="298"/>
      <c r="BP150" s="172"/>
      <c r="BQ150" s="298"/>
      <c r="BR150" s="298"/>
      <c r="BS150" s="298"/>
      <c r="BT150" s="298"/>
      <c r="BU150" s="298"/>
      <c r="BV150" s="298"/>
      <c r="BW150" s="298"/>
      <c r="BX150" s="298"/>
    </row>
    <row r="151" spans="1:76" s="301" customFormat="1" ht="18.5" x14ac:dyDescent="0.45">
      <c r="A151" s="63">
        <v>8</v>
      </c>
      <c r="B151" s="133" t="s">
        <v>998</v>
      </c>
      <c r="C151" s="65"/>
      <c r="D151" s="268"/>
      <c r="E151" s="203"/>
      <c r="F151" s="200"/>
      <c r="G151" s="97"/>
      <c r="H151" s="49"/>
      <c r="I151" s="191"/>
      <c r="J151" s="49"/>
      <c r="K151" s="191"/>
      <c r="L151" s="49"/>
      <c r="M151" s="191"/>
      <c r="N151" s="52"/>
      <c r="O151" s="52"/>
      <c r="P151" s="53"/>
      <c r="Q151" s="54"/>
      <c r="R151" s="55"/>
      <c r="S151" s="55"/>
      <c r="T151" s="56"/>
      <c r="U151" s="57"/>
      <c r="V151" s="58"/>
      <c r="W151" s="58"/>
      <c r="X151" s="56"/>
      <c r="Y151" s="57"/>
      <c r="Z151" s="58"/>
      <c r="AA151" s="58"/>
      <c r="AB151" s="56"/>
      <c r="AC151" s="57"/>
      <c r="AD151" s="59"/>
      <c r="AE151" s="59"/>
      <c r="AF151" s="56"/>
      <c r="AG151" s="57"/>
      <c r="AH151" s="60"/>
      <c r="AI151" s="58"/>
      <c r="AJ151" s="56"/>
      <c r="AK151" s="57"/>
      <c r="AL151" s="201"/>
      <c r="AM151" s="62"/>
      <c r="AN151" s="56"/>
      <c r="AO151" s="57"/>
      <c r="AP151" s="58"/>
      <c r="AQ151" s="58"/>
      <c r="AR151" s="56"/>
      <c r="AS151" s="57"/>
      <c r="AT151" s="58"/>
      <c r="AU151" s="58"/>
      <c r="AV151" s="56"/>
      <c r="AW151" s="57"/>
      <c r="AX151" s="58"/>
      <c r="AY151" s="58"/>
      <c r="AZ151" s="56"/>
      <c r="BA151" s="57"/>
      <c r="BB151" s="58"/>
      <c r="BC151" s="58"/>
      <c r="BD151" s="56"/>
      <c r="BE151" s="57"/>
      <c r="BF151" s="58"/>
      <c r="BG151" s="58"/>
      <c r="BH151" s="56"/>
      <c r="BI151" s="57"/>
      <c r="BJ151" s="58"/>
      <c r="BK151" s="58"/>
      <c r="BL151" s="56"/>
      <c r="BM151" s="300"/>
      <c r="BN151" s="300"/>
      <c r="BO151" s="300"/>
      <c r="BP151" s="172"/>
      <c r="BQ151" s="300"/>
      <c r="BR151" s="300"/>
      <c r="BS151" s="300"/>
      <c r="BT151" s="300"/>
      <c r="BU151" s="300"/>
      <c r="BV151" s="300"/>
      <c r="BW151" s="300"/>
      <c r="BX151" s="300"/>
    </row>
    <row r="152" spans="1:76" s="301" customFormat="1" ht="18.5" x14ac:dyDescent="0.45">
      <c r="A152" s="69"/>
      <c r="B152" s="302" t="s">
        <v>999</v>
      </c>
      <c r="C152" s="65"/>
      <c r="D152" s="268"/>
      <c r="E152" s="203"/>
      <c r="F152" s="200"/>
      <c r="G152" s="97"/>
      <c r="H152" s="49"/>
      <c r="I152" s="191"/>
      <c r="J152" s="49"/>
      <c r="K152" s="191"/>
      <c r="L152" s="49"/>
      <c r="M152" s="191"/>
      <c r="N152" s="52"/>
      <c r="O152" s="52"/>
      <c r="P152" s="53"/>
      <c r="Q152" s="54"/>
      <c r="R152" s="55"/>
      <c r="S152" s="55"/>
      <c r="T152" s="56"/>
      <c r="U152" s="57"/>
      <c r="V152" s="58"/>
      <c r="W152" s="58"/>
      <c r="X152" s="56"/>
      <c r="Y152" s="57"/>
      <c r="Z152" s="58"/>
      <c r="AA152" s="58"/>
      <c r="AB152" s="56"/>
      <c r="AC152" s="57"/>
      <c r="AD152" s="59"/>
      <c r="AE152" s="59"/>
      <c r="AF152" s="56"/>
      <c r="AG152" s="57"/>
      <c r="AH152" s="60"/>
      <c r="AI152" s="58"/>
      <c r="AJ152" s="56"/>
      <c r="AK152" s="57"/>
      <c r="AL152" s="201"/>
      <c r="AM152" s="62"/>
      <c r="AN152" s="56"/>
      <c r="AO152" s="57"/>
      <c r="AP152" s="58"/>
      <c r="AQ152" s="58"/>
      <c r="AR152" s="56"/>
      <c r="AS152" s="57"/>
      <c r="AT152" s="58"/>
      <c r="AU152" s="58"/>
      <c r="AV152" s="56"/>
      <c r="AW152" s="57"/>
      <c r="AX152" s="58"/>
      <c r="AY152" s="58"/>
      <c r="AZ152" s="56"/>
      <c r="BA152" s="57"/>
      <c r="BB152" s="58"/>
      <c r="BC152" s="58"/>
      <c r="BD152" s="56"/>
      <c r="BE152" s="57"/>
      <c r="BF152" s="58"/>
      <c r="BG152" s="58"/>
      <c r="BH152" s="56"/>
      <c r="BI152" s="57"/>
      <c r="BJ152" s="58"/>
      <c r="BK152" s="58"/>
      <c r="BL152" s="56"/>
      <c r="BM152" s="300"/>
      <c r="BN152" s="300"/>
      <c r="BO152" s="300"/>
      <c r="BP152" s="172"/>
      <c r="BQ152" s="300"/>
      <c r="BR152" s="300"/>
      <c r="BS152" s="300"/>
      <c r="BT152" s="300"/>
      <c r="BU152" s="300"/>
      <c r="BV152" s="300"/>
      <c r="BW152" s="300"/>
      <c r="BX152" s="300"/>
    </row>
    <row r="153" spans="1:76" s="307" customFormat="1" ht="26" x14ac:dyDescent="0.35">
      <c r="A153" s="210" t="s">
        <v>1000</v>
      </c>
      <c r="B153" s="114" t="s">
        <v>1001</v>
      </c>
      <c r="C153" s="115" t="s">
        <v>889</v>
      </c>
      <c r="D153" s="303">
        <v>51</v>
      </c>
      <c r="E153" s="275"/>
      <c r="F153" s="304"/>
      <c r="G153" s="282"/>
      <c r="H153" s="303">
        <v>51</v>
      </c>
      <c r="I153" s="74">
        <f>(H153)*(E153+F153)</f>
        <v>0</v>
      </c>
      <c r="J153" s="199">
        <f>H153-D153</f>
        <v>0</v>
      </c>
      <c r="K153" s="76">
        <f>G153-I153</f>
        <v>0</v>
      </c>
      <c r="L153" s="305"/>
      <c r="M153" s="74">
        <f>(L153)*(E153+F153)</f>
        <v>0</v>
      </c>
      <c r="N153" s="52">
        <f>R153+V153+Z153+AD153+AH153+AL153+AP153+AT153+AX153+BB153+BF153+BJ153</f>
        <v>0</v>
      </c>
      <c r="O153" s="52">
        <f>R153+W153+AA153+AE153+AI153+AM153+AQ153+AU153+AY153+BC153+BG153+BK153</f>
        <v>0</v>
      </c>
      <c r="P153" s="139">
        <f>T153+X153+AB153+AF153+AJ153+AN153+AR153+AV153+AZ153+BD153+BH153+BL153</f>
        <v>0</v>
      </c>
      <c r="Q153" s="77" t="e">
        <f>P153/(I153+M153)</f>
        <v>#DIV/0!</v>
      </c>
      <c r="R153" s="140"/>
      <c r="S153" s="140"/>
      <c r="T153" s="141">
        <f>(R153*$E153)+(S153*$F153)</f>
        <v>0</v>
      </c>
      <c r="U153" s="142"/>
      <c r="V153" s="144"/>
      <c r="W153" s="144"/>
      <c r="X153" s="141">
        <f>(V153*$E153)+(W153*$F153)</f>
        <v>0</v>
      </c>
      <c r="Y153" s="142"/>
      <c r="Z153" s="144"/>
      <c r="AA153" s="144"/>
      <c r="AB153" s="141">
        <f>(Z153*E153)+(F153*AA153)</f>
        <v>0</v>
      </c>
      <c r="AC153" s="142"/>
      <c r="AD153" s="145"/>
      <c r="AE153" s="145"/>
      <c r="AF153" s="141">
        <f>(AD153*E153)+(AE153*F153)</f>
        <v>0</v>
      </c>
      <c r="AG153" s="142"/>
      <c r="AH153" s="216"/>
      <c r="AI153" s="144"/>
      <c r="AJ153" s="141">
        <f>(E153*AH153)+(F153*AI153)</f>
        <v>0</v>
      </c>
      <c r="AK153" s="142"/>
      <c r="AL153" s="217"/>
      <c r="AM153" s="147"/>
      <c r="AN153" s="141">
        <f>(E153*AL153)+(F153*AM153)</f>
        <v>0</v>
      </c>
      <c r="AO153" s="142"/>
      <c r="AP153" s="144"/>
      <c r="AQ153" s="144"/>
      <c r="AR153" s="141">
        <f>(E153*AP153)+(F153*AQ153)</f>
        <v>0</v>
      </c>
      <c r="AS153" s="142"/>
      <c r="AT153" s="144"/>
      <c r="AU153" s="144"/>
      <c r="AV153" s="141">
        <f>(E153*AT153)+(F153*AU153)</f>
        <v>0</v>
      </c>
      <c r="AW153" s="142"/>
      <c r="AX153" s="144">
        <v>0</v>
      </c>
      <c r="AY153" s="144"/>
      <c r="AZ153" s="141">
        <f>(E153*AX153)+(F153*AY153)</f>
        <v>0</v>
      </c>
      <c r="BA153" s="142"/>
      <c r="BB153" s="144"/>
      <c r="BC153" s="144"/>
      <c r="BD153" s="141">
        <f>(E153*BB153)+(F153*BC153)</f>
        <v>0</v>
      </c>
      <c r="BE153" s="142"/>
      <c r="BF153" s="144">
        <v>0</v>
      </c>
      <c r="BG153" s="144"/>
      <c r="BH153" s="141">
        <f>(E153*BF153)+(F153*BG153)</f>
        <v>0</v>
      </c>
      <c r="BI153" s="142"/>
      <c r="BJ153" s="144">
        <v>0</v>
      </c>
      <c r="BK153" s="144"/>
      <c r="BL153" s="141">
        <f>(E153*BJ153)+(F153*BK153)</f>
        <v>0</v>
      </c>
      <c r="BM153" s="306"/>
      <c r="BN153" s="306"/>
      <c r="BO153" s="306"/>
      <c r="BP153" s="279"/>
      <c r="BQ153" s="306"/>
      <c r="BR153" s="306"/>
      <c r="BS153" s="306"/>
      <c r="BT153" s="306"/>
      <c r="BU153" s="306"/>
      <c r="BV153" s="306"/>
      <c r="BW153" s="306"/>
      <c r="BX153" s="306"/>
    </row>
    <row r="154" spans="1:76" s="307" customFormat="1" ht="18.5" x14ac:dyDescent="0.35">
      <c r="A154" s="210" t="s">
        <v>1002</v>
      </c>
      <c r="B154" s="114" t="s">
        <v>1003</v>
      </c>
      <c r="C154" s="115" t="s">
        <v>889</v>
      </c>
      <c r="D154" s="308">
        <v>14</v>
      </c>
      <c r="E154" s="275"/>
      <c r="F154" s="304"/>
      <c r="G154" s="282"/>
      <c r="H154" s="308">
        <v>14</v>
      </c>
      <c r="I154" s="74">
        <f>(H154)*(E154+F154)</f>
        <v>0</v>
      </c>
      <c r="J154" s="199">
        <f>H154-D154</f>
        <v>0</v>
      </c>
      <c r="K154" s="76">
        <f>G154-I154</f>
        <v>0</v>
      </c>
      <c r="L154" s="305"/>
      <c r="M154" s="74">
        <f>(L154)*(E154+F154)</f>
        <v>0</v>
      </c>
      <c r="N154" s="52">
        <f>R154+V154+Z154+AD154+AH154+AL154+AP154+AT154+AX154+BB154+BF154+BJ154</f>
        <v>0</v>
      </c>
      <c r="O154" s="52">
        <f>R154+W154+AA154+AE154+AI154+AM154+AQ154+AU154+AY154+BC154+BG154+BK154</f>
        <v>0</v>
      </c>
      <c r="P154" s="139">
        <f>T154+X154+AB154+AF154+AJ154+AN154+AR154+AV154+AZ154+BD154+BH154+BL154</f>
        <v>0</v>
      </c>
      <c r="Q154" s="77" t="e">
        <f>P154/(I154+M154)</f>
        <v>#DIV/0!</v>
      </c>
      <c r="R154" s="140"/>
      <c r="S154" s="140"/>
      <c r="T154" s="141">
        <f>(R154*$E154)+(S154*$F154)</f>
        <v>0</v>
      </c>
      <c r="U154" s="142"/>
      <c r="V154" s="144"/>
      <c r="W154" s="144"/>
      <c r="X154" s="141">
        <f>(V154*$E154)+(W154*$F154)</f>
        <v>0</v>
      </c>
      <c r="Y154" s="142"/>
      <c r="Z154" s="144"/>
      <c r="AA154" s="144"/>
      <c r="AB154" s="141">
        <f>(Z154*E154)+(F154*AA154)</f>
        <v>0</v>
      </c>
      <c r="AC154" s="142"/>
      <c r="AD154" s="145"/>
      <c r="AE154" s="145"/>
      <c r="AF154" s="141">
        <f>(AD154*E154)+(AE154*F154)</f>
        <v>0</v>
      </c>
      <c r="AG154" s="142"/>
      <c r="AH154" s="216"/>
      <c r="AI154" s="144"/>
      <c r="AJ154" s="141">
        <f>(E154*AH154)+(F154*AI154)</f>
        <v>0</v>
      </c>
      <c r="AK154" s="142"/>
      <c r="AL154" s="217"/>
      <c r="AM154" s="147"/>
      <c r="AN154" s="141">
        <f>(E154*AL154)+(F154*AM154)</f>
        <v>0</v>
      </c>
      <c r="AO154" s="142"/>
      <c r="AP154" s="144"/>
      <c r="AQ154" s="144"/>
      <c r="AR154" s="141">
        <f>(E154*AP154)+(F154*AQ154)</f>
        <v>0</v>
      </c>
      <c r="AS154" s="142"/>
      <c r="AT154" s="144"/>
      <c r="AU154" s="144"/>
      <c r="AV154" s="141">
        <f>(E154*AT154)+(F154*AU154)</f>
        <v>0</v>
      </c>
      <c r="AW154" s="142"/>
      <c r="AX154" s="144">
        <v>0</v>
      </c>
      <c r="AY154" s="144"/>
      <c r="AZ154" s="141">
        <f>(E154*AX154)+(F154*AY154)</f>
        <v>0</v>
      </c>
      <c r="BA154" s="142"/>
      <c r="BB154" s="144"/>
      <c r="BC154" s="144"/>
      <c r="BD154" s="141">
        <f>(E154*BB154)+(F154*BC154)</f>
        <v>0</v>
      </c>
      <c r="BE154" s="142"/>
      <c r="BF154" s="144">
        <v>0</v>
      </c>
      <c r="BG154" s="144"/>
      <c r="BH154" s="141">
        <f>(E154*BF154)+(F154*BG154)</f>
        <v>0</v>
      </c>
      <c r="BI154" s="142"/>
      <c r="BJ154" s="144">
        <v>0</v>
      </c>
      <c r="BK154" s="144"/>
      <c r="BL154" s="141">
        <f>(E154*BJ154)+(F154*BK154)</f>
        <v>0</v>
      </c>
      <c r="BM154" s="306"/>
      <c r="BN154" s="306"/>
      <c r="BO154" s="306"/>
      <c r="BP154" s="279"/>
      <c r="BQ154" s="306"/>
      <c r="BR154" s="306"/>
      <c r="BS154" s="306"/>
      <c r="BT154" s="306"/>
      <c r="BU154" s="306"/>
      <c r="BV154" s="306"/>
      <c r="BW154" s="306"/>
      <c r="BX154" s="306"/>
    </row>
    <row r="155" spans="1:76" s="299" customFormat="1" ht="19" thickBot="1" x14ac:dyDescent="0.5">
      <c r="A155" s="78"/>
      <c r="B155" s="79"/>
      <c r="C155" s="80"/>
      <c r="D155" s="234"/>
      <c r="E155" s="204"/>
      <c r="F155" s="205"/>
      <c r="G155" s="83"/>
      <c r="H155" s="309"/>
      <c r="I155" s="310"/>
      <c r="J155" s="309"/>
      <c r="K155" s="310"/>
      <c r="L155" s="116"/>
      <c r="M155" s="310"/>
      <c r="N155" s="311"/>
      <c r="O155" s="311"/>
      <c r="P155" s="312"/>
      <c r="Q155" s="313"/>
      <c r="R155" s="314"/>
      <c r="S155" s="314"/>
      <c r="T155" s="315"/>
      <c r="U155" s="312"/>
      <c r="V155" s="316"/>
      <c r="W155" s="316"/>
      <c r="X155" s="315"/>
      <c r="Y155" s="312"/>
      <c r="Z155" s="316"/>
      <c r="AA155" s="316"/>
      <c r="AB155" s="315"/>
      <c r="AC155" s="312"/>
      <c r="AD155" s="317"/>
      <c r="AE155" s="317"/>
      <c r="AF155" s="315"/>
      <c r="AG155" s="312"/>
      <c r="AH155" s="318"/>
      <c r="AI155" s="316"/>
      <c r="AJ155" s="315"/>
      <c r="AK155" s="312"/>
      <c r="AL155" s="319"/>
      <c r="AM155" s="320"/>
      <c r="AN155" s="315"/>
      <c r="AO155" s="312"/>
      <c r="AP155" s="316"/>
      <c r="AQ155" s="316"/>
      <c r="AR155" s="315"/>
      <c r="AS155" s="312"/>
      <c r="AT155" s="316"/>
      <c r="AU155" s="316"/>
      <c r="AV155" s="315"/>
      <c r="AW155" s="312"/>
      <c r="AX155" s="316"/>
      <c r="AY155" s="316"/>
      <c r="AZ155" s="315"/>
      <c r="BA155" s="312"/>
      <c r="BB155" s="316"/>
      <c r="BC155" s="316"/>
      <c r="BD155" s="315"/>
      <c r="BE155" s="312"/>
      <c r="BF155" s="316"/>
      <c r="BG155" s="316"/>
      <c r="BH155" s="315"/>
      <c r="BI155" s="312"/>
      <c r="BJ155" s="316"/>
      <c r="BK155" s="316"/>
      <c r="BL155" s="315"/>
      <c r="BM155" s="298"/>
      <c r="BN155" s="298"/>
      <c r="BO155" s="298"/>
      <c r="BP155" s="298"/>
      <c r="BQ155" s="298"/>
      <c r="BR155" s="298"/>
      <c r="BS155" s="298"/>
      <c r="BT155" s="298"/>
      <c r="BU155" s="298"/>
      <c r="BV155" s="298"/>
      <c r="BW155" s="298"/>
      <c r="BX155" s="298"/>
    </row>
    <row r="156" spans="1:76" ht="16" customHeight="1" thickBot="1" x14ac:dyDescent="0.5">
      <c r="A156" s="321" t="s">
        <v>1004</v>
      </c>
      <c r="B156" s="322"/>
      <c r="C156" s="323"/>
      <c r="D156" s="324"/>
      <c r="E156" s="325"/>
      <c r="F156" s="326"/>
      <c r="G156" s="327"/>
      <c r="H156" s="328"/>
      <c r="I156" s="327">
        <f>SUM(I103:I154)</f>
        <v>0</v>
      </c>
      <c r="J156" s="328"/>
      <c r="K156" s="327">
        <f>SUM(K103:K154)</f>
        <v>0</v>
      </c>
      <c r="L156" s="329"/>
      <c r="M156" s="327">
        <f>SUM(M103:M154)</f>
        <v>0</v>
      </c>
      <c r="N156" s="330"/>
      <c r="O156" s="331"/>
      <c r="P156" s="327">
        <f>SUM(P103:P154)</f>
        <v>0</v>
      </c>
      <c r="Q156" s="332"/>
      <c r="R156" s="333"/>
      <c r="S156" s="334"/>
      <c r="T156" s="327">
        <f>SUM(T103:T154)</f>
        <v>0</v>
      </c>
      <c r="U156" s="335"/>
      <c r="V156" s="336"/>
      <c r="W156" s="337"/>
      <c r="X156" s="327">
        <f>SUM(X103:X154)</f>
        <v>0</v>
      </c>
      <c r="Y156" s="335"/>
      <c r="Z156" s="338"/>
      <c r="AA156" s="339"/>
      <c r="AB156" s="327">
        <f>SUM(AB103:AB154)</f>
        <v>0</v>
      </c>
      <c r="AC156" s="335"/>
      <c r="AD156" s="340"/>
      <c r="AE156" s="341"/>
      <c r="AF156" s="327">
        <f>SUM(AF103:AF154)</f>
        <v>0</v>
      </c>
      <c r="AG156" s="335"/>
      <c r="AH156" s="342"/>
      <c r="AI156" s="339"/>
      <c r="AJ156" s="327">
        <f>SUM(AJ103:AJ154)</f>
        <v>0</v>
      </c>
      <c r="AK156" s="335"/>
      <c r="AL156" s="342"/>
      <c r="AM156" s="339"/>
      <c r="AN156" s="327">
        <f>SUM(AN103:AN154)</f>
        <v>0</v>
      </c>
      <c r="AO156" s="335"/>
      <c r="AP156" s="338"/>
      <c r="AQ156" s="339"/>
      <c r="AR156" s="327">
        <f>SUM(AR103:AR154)</f>
        <v>0</v>
      </c>
      <c r="AS156" s="335"/>
      <c r="AT156" s="338"/>
      <c r="AU156" s="339"/>
      <c r="AV156" s="327">
        <f>SUM(AV103:AV154)</f>
        <v>0</v>
      </c>
      <c r="AW156" s="335"/>
      <c r="AX156" s="338"/>
      <c r="AY156" s="339"/>
      <c r="AZ156" s="327">
        <f>SUM(AZ103:AZ154)</f>
        <v>0</v>
      </c>
      <c r="BA156" s="335"/>
      <c r="BB156" s="338"/>
      <c r="BC156" s="339"/>
      <c r="BD156" s="327">
        <f>SUM(BD103:BD154)</f>
        <v>0</v>
      </c>
      <c r="BE156" s="335"/>
      <c r="BF156" s="338"/>
      <c r="BG156" s="339"/>
      <c r="BH156" s="327">
        <f>SUM(BH103:BH154)</f>
        <v>0</v>
      </c>
      <c r="BI156" s="335"/>
      <c r="BJ156" s="338"/>
      <c r="BK156" s="339"/>
      <c r="BL156" s="327">
        <f>SUM(BL103:BL154)</f>
        <v>0</v>
      </c>
    </row>
    <row r="157" spans="1:76" ht="16" customHeight="1" x14ac:dyDescent="0.45">
      <c r="A157" s="173"/>
      <c r="B157" s="343"/>
      <c r="D157" s="176"/>
      <c r="E157" s="255"/>
      <c r="F157" s="256"/>
      <c r="G157" s="246"/>
      <c r="H157" s="344"/>
      <c r="I157" s="335"/>
      <c r="J157" s="344"/>
      <c r="K157" s="335"/>
      <c r="L157" s="344"/>
      <c r="M157" s="335"/>
      <c r="N157" s="345"/>
      <c r="O157" s="345"/>
      <c r="P157" s="335"/>
      <c r="Q157" s="346"/>
      <c r="R157" s="347"/>
      <c r="S157" s="347"/>
      <c r="T157" s="335"/>
      <c r="U157" s="335"/>
      <c r="V157" s="347"/>
      <c r="W157" s="347"/>
      <c r="X157" s="335"/>
      <c r="Y157" s="335"/>
      <c r="Z157" s="348"/>
      <c r="AA157" s="348"/>
      <c r="AB157" s="335"/>
      <c r="AC157" s="335"/>
      <c r="AD157" s="349"/>
      <c r="AE157" s="349"/>
      <c r="AF157" s="335"/>
      <c r="AG157" s="335"/>
      <c r="AH157" s="350"/>
      <c r="AI157" s="348"/>
      <c r="AJ157" s="335"/>
      <c r="AK157" s="335"/>
      <c r="AL157" s="350"/>
      <c r="AM157" s="348"/>
      <c r="AN157" s="335"/>
      <c r="AO157" s="335"/>
      <c r="AP157" s="348"/>
      <c r="AQ157" s="348"/>
      <c r="AR157" s="335"/>
      <c r="AS157" s="335"/>
      <c r="AT157" s="348"/>
      <c r="AU157" s="348"/>
      <c r="AV157" s="335"/>
      <c r="AW157" s="335"/>
      <c r="AX157" s="348"/>
      <c r="AY157" s="348"/>
      <c r="AZ157" s="335"/>
      <c r="BA157" s="335"/>
      <c r="BB157" s="348"/>
      <c r="BC157" s="348"/>
      <c r="BD157" s="335"/>
      <c r="BE157" s="335"/>
      <c r="BF157" s="348"/>
      <c r="BG157" s="348"/>
      <c r="BH157" s="335"/>
      <c r="BI157" s="335"/>
      <c r="BJ157" s="348"/>
      <c r="BK157" s="348"/>
      <c r="BL157" s="335"/>
    </row>
    <row r="158" spans="1:76" ht="16" customHeight="1" x14ac:dyDescent="0.45">
      <c r="A158" s="173"/>
      <c r="B158" s="343"/>
      <c r="D158" s="176"/>
      <c r="E158" s="255"/>
      <c r="F158" s="256"/>
      <c r="G158" s="246"/>
      <c r="H158" s="344"/>
      <c r="I158" s="335"/>
      <c r="J158" s="344"/>
      <c r="K158" s="335"/>
      <c r="L158" s="344"/>
      <c r="M158" s="335"/>
      <c r="N158" s="345"/>
      <c r="O158" s="345"/>
      <c r="P158" s="335"/>
      <c r="Q158" s="346"/>
      <c r="R158" s="347"/>
      <c r="S158" s="347"/>
      <c r="T158" s="335"/>
      <c r="U158" s="335"/>
      <c r="V158" s="347"/>
      <c r="W158" s="347"/>
      <c r="X158" s="335"/>
      <c r="Y158" s="335"/>
      <c r="Z158" s="348"/>
      <c r="AA158" s="348"/>
      <c r="AB158" s="335"/>
      <c r="AC158" s="335"/>
      <c r="AD158" s="349"/>
      <c r="AE158" s="349"/>
      <c r="AF158" s="335"/>
      <c r="AG158" s="335"/>
      <c r="AH158" s="350"/>
      <c r="AI158" s="348"/>
      <c r="AJ158" s="335"/>
      <c r="AK158" s="335"/>
      <c r="AL158" s="350"/>
      <c r="AM158" s="348"/>
      <c r="AN158" s="335"/>
      <c r="AO158" s="335"/>
      <c r="AP158" s="348"/>
      <c r="AQ158" s="348"/>
      <c r="AR158" s="335"/>
      <c r="AS158" s="335"/>
      <c r="AT158" s="348"/>
      <c r="AU158" s="348"/>
      <c r="AV158" s="335"/>
      <c r="AW158" s="335"/>
      <c r="AX158" s="348"/>
      <c r="AY158" s="348"/>
      <c r="AZ158" s="335"/>
      <c r="BA158" s="335"/>
      <c r="BB158" s="348"/>
      <c r="BC158" s="348"/>
      <c r="BD158" s="335"/>
      <c r="BE158" s="335"/>
      <c r="BF158" s="348"/>
      <c r="BG158" s="348"/>
      <c r="BH158" s="335"/>
      <c r="BI158" s="335"/>
      <c r="BJ158" s="348"/>
      <c r="BK158" s="348"/>
      <c r="BL158" s="335"/>
    </row>
    <row r="159" spans="1:76" ht="16" customHeight="1" x14ac:dyDescent="0.45">
      <c r="A159" s="173"/>
      <c r="B159" s="343"/>
      <c r="D159" s="176"/>
      <c r="E159" s="255"/>
      <c r="F159" s="256"/>
      <c r="G159" s="246"/>
      <c r="H159" s="344"/>
      <c r="I159" s="335"/>
      <c r="J159" s="344"/>
      <c r="K159" s="335"/>
      <c r="L159" s="344"/>
      <c r="M159" s="335"/>
      <c r="N159" s="345"/>
      <c r="O159" s="345"/>
      <c r="P159" s="335"/>
      <c r="Q159" s="346"/>
      <c r="R159" s="347"/>
      <c r="S159" s="347"/>
      <c r="T159" s="335"/>
      <c r="U159" s="335"/>
      <c r="V159" s="347"/>
      <c r="W159" s="347"/>
      <c r="X159" s="335"/>
      <c r="Y159" s="335"/>
      <c r="Z159" s="348"/>
      <c r="AA159" s="348"/>
      <c r="AB159" s="335"/>
      <c r="AC159" s="335"/>
      <c r="AD159" s="349"/>
      <c r="AE159" s="349"/>
      <c r="AF159" s="335"/>
      <c r="AG159" s="335"/>
      <c r="AH159" s="350"/>
      <c r="AI159" s="348"/>
      <c r="AJ159" s="335"/>
      <c r="AK159" s="335"/>
      <c r="AL159" s="350"/>
      <c r="AM159" s="348"/>
      <c r="AN159" s="335"/>
      <c r="AO159" s="335"/>
      <c r="AP159" s="348"/>
      <c r="AQ159" s="348"/>
      <c r="AR159" s="335"/>
      <c r="AS159" s="335"/>
      <c r="AT159" s="348"/>
      <c r="AU159" s="348"/>
      <c r="AV159" s="335"/>
      <c r="AW159" s="335"/>
      <c r="AX159" s="348"/>
      <c r="AY159" s="348"/>
      <c r="AZ159" s="335"/>
      <c r="BA159" s="335"/>
      <c r="BB159" s="348"/>
      <c r="BC159" s="348"/>
      <c r="BD159" s="335"/>
      <c r="BE159" s="335"/>
      <c r="BF159" s="348"/>
      <c r="BG159" s="348"/>
      <c r="BH159" s="335"/>
      <c r="BI159" s="335"/>
      <c r="BJ159" s="348"/>
      <c r="BK159" s="348"/>
      <c r="BL159" s="335"/>
    </row>
    <row r="160" spans="1:76" ht="16" customHeight="1" thickBot="1" x14ac:dyDescent="0.5">
      <c r="A160" s="173"/>
      <c r="B160" s="343" t="s">
        <v>1054</v>
      </c>
      <c r="D160" s="176"/>
      <c r="E160" s="255"/>
      <c r="F160" s="256"/>
      <c r="G160" s="246"/>
      <c r="H160" s="344"/>
      <c r="I160" s="335"/>
      <c r="J160" s="344"/>
      <c r="K160" s="335"/>
      <c r="L160" s="344"/>
      <c r="M160" s="335"/>
      <c r="N160" s="345"/>
      <c r="O160" s="345"/>
      <c r="P160" s="335"/>
      <c r="Q160" s="346"/>
      <c r="R160" s="347"/>
      <c r="S160" s="347"/>
      <c r="T160" s="335"/>
      <c r="U160" s="335"/>
      <c r="V160" s="347"/>
      <c r="W160" s="347"/>
      <c r="X160" s="335"/>
      <c r="Y160" s="335"/>
      <c r="Z160" s="348"/>
      <c r="AA160" s="348"/>
      <c r="AB160" s="335"/>
      <c r="AC160" s="335"/>
      <c r="AD160" s="349"/>
      <c r="AE160" s="349"/>
      <c r="AF160" s="335"/>
      <c r="AG160" s="335"/>
      <c r="AH160" s="350"/>
      <c r="AI160" s="348"/>
      <c r="AJ160" s="335"/>
      <c r="AK160" s="335"/>
      <c r="AL160" s="350"/>
      <c r="AM160" s="348"/>
      <c r="AN160" s="335"/>
      <c r="AO160" s="335"/>
      <c r="AP160" s="348"/>
      <c r="AQ160" s="348"/>
      <c r="AR160" s="335"/>
      <c r="AS160" s="335"/>
      <c r="AT160" s="348"/>
      <c r="AU160" s="348"/>
      <c r="AV160" s="335"/>
      <c r="AW160" s="335"/>
      <c r="AX160" s="348"/>
      <c r="AY160" s="348"/>
      <c r="AZ160" s="335"/>
      <c r="BA160" s="335"/>
      <c r="BB160" s="348"/>
      <c r="BC160" s="348"/>
      <c r="BD160" s="335"/>
      <c r="BE160" s="335"/>
      <c r="BF160" s="348"/>
      <c r="BG160" s="348"/>
      <c r="BH160" s="335"/>
      <c r="BI160" s="335"/>
      <c r="BJ160" s="348"/>
      <c r="BK160" s="348"/>
      <c r="BL160" s="335"/>
    </row>
    <row r="161" spans="1:76" ht="16" customHeight="1" x14ac:dyDescent="0.45">
      <c r="A161" s="544" t="s">
        <v>1052</v>
      </c>
      <c r="B161" s="546" t="s">
        <v>801</v>
      </c>
      <c r="C161" s="494"/>
      <c r="D161" s="495"/>
      <c r="E161" s="496"/>
      <c r="F161" s="497"/>
      <c r="G161" s="548" t="s">
        <v>806</v>
      </c>
      <c r="H161" s="344"/>
      <c r="I161" s="335"/>
      <c r="J161" s="344"/>
      <c r="K161" s="335"/>
      <c r="L161" s="344"/>
      <c r="M161" s="335"/>
      <c r="N161" s="345"/>
      <c r="O161" s="345"/>
      <c r="P161" s="335"/>
      <c r="Q161" s="346"/>
      <c r="R161" s="347"/>
      <c r="S161" s="347"/>
      <c r="T161" s="335"/>
      <c r="U161" s="335"/>
      <c r="V161" s="347"/>
      <c r="W161" s="347"/>
      <c r="X161" s="335"/>
      <c r="Y161" s="335"/>
      <c r="Z161" s="348"/>
      <c r="AA161" s="348"/>
      <c r="AB161" s="335"/>
      <c r="AC161" s="335"/>
      <c r="AD161" s="349"/>
      <c r="AE161" s="349"/>
      <c r="AF161" s="335"/>
      <c r="AG161" s="335"/>
      <c r="AH161" s="350"/>
      <c r="AI161" s="348"/>
      <c r="AJ161" s="335"/>
      <c r="AK161" s="335"/>
      <c r="AL161" s="350"/>
      <c r="AM161" s="348"/>
      <c r="AN161" s="335"/>
      <c r="AO161" s="335"/>
      <c r="AP161" s="348"/>
      <c r="AQ161" s="348"/>
      <c r="AR161" s="335"/>
      <c r="AS161" s="335"/>
      <c r="AT161" s="348"/>
      <c r="AU161" s="348"/>
      <c r="AV161" s="335"/>
      <c r="AW161" s="335"/>
      <c r="AX161" s="348"/>
      <c r="AY161" s="348"/>
      <c r="AZ161" s="335"/>
      <c r="BA161" s="335"/>
      <c r="BB161" s="348"/>
      <c r="BC161" s="348"/>
      <c r="BD161" s="335"/>
      <c r="BE161" s="335"/>
      <c r="BF161" s="348"/>
      <c r="BG161" s="348"/>
      <c r="BH161" s="335"/>
      <c r="BI161" s="335"/>
      <c r="BJ161" s="348"/>
      <c r="BK161" s="348"/>
      <c r="BL161" s="335"/>
    </row>
    <row r="162" spans="1:76" ht="19" thickBot="1" x14ac:dyDescent="0.5">
      <c r="A162" s="545"/>
      <c r="B162" s="547"/>
      <c r="C162" s="498"/>
      <c r="D162" s="499"/>
      <c r="E162" s="500"/>
      <c r="F162" s="501"/>
      <c r="G162" s="549"/>
      <c r="R162" s="175"/>
      <c r="S162" s="175"/>
      <c r="T162" s="174"/>
      <c r="V162" s="174"/>
      <c r="W162" s="174"/>
      <c r="X162" s="174"/>
      <c r="Z162" s="174"/>
      <c r="AA162" s="174"/>
      <c r="AB162" s="174"/>
      <c r="AD162" s="180"/>
      <c r="AE162" s="180"/>
      <c r="AF162" s="174"/>
      <c r="AH162" s="181"/>
      <c r="AI162" s="174"/>
      <c r="AJ162" s="174"/>
      <c r="AL162" s="181"/>
      <c r="AM162" s="174"/>
      <c r="AN162" s="174"/>
      <c r="AP162" s="174"/>
      <c r="AQ162" s="174"/>
      <c r="AR162" s="174"/>
      <c r="AT162" s="174"/>
      <c r="AU162" s="174"/>
      <c r="AV162" s="174"/>
      <c r="AX162" s="174"/>
      <c r="AY162" s="174"/>
      <c r="AZ162" s="174"/>
      <c r="BB162" s="174"/>
      <c r="BC162" s="174"/>
      <c r="BD162" s="174"/>
      <c r="BF162" s="174"/>
      <c r="BG162" s="174"/>
      <c r="BH162" s="174"/>
      <c r="BJ162" s="174"/>
      <c r="BK162" s="174"/>
      <c r="BL162" s="174"/>
    </row>
    <row r="163" spans="1:76" ht="20.25" hidden="1" customHeight="1" thickBot="1" x14ac:dyDescent="0.5">
      <c r="A163" s="261" t="s">
        <v>1005</v>
      </c>
      <c r="B163" s="351"/>
      <c r="C163" s="351"/>
      <c r="D163" s="351"/>
      <c r="E163" s="351"/>
      <c r="F163" s="351"/>
      <c r="G163" s="352"/>
      <c r="R163" s="175"/>
      <c r="S163" s="175"/>
      <c r="T163" s="174"/>
      <c r="V163" s="174"/>
      <c r="W163" s="174"/>
      <c r="X163" s="174"/>
      <c r="Z163" s="174"/>
      <c r="AA163" s="174"/>
      <c r="AB163" s="174"/>
      <c r="AD163" s="180"/>
      <c r="AE163" s="180"/>
      <c r="AF163" s="174"/>
      <c r="AH163" s="181"/>
      <c r="AI163" s="174"/>
      <c r="AJ163" s="174"/>
      <c r="AL163" s="181"/>
      <c r="AM163" s="174"/>
      <c r="AN163" s="174"/>
      <c r="AP163" s="174"/>
      <c r="AQ163" s="174"/>
      <c r="AR163" s="174"/>
      <c r="AT163" s="174"/>
      <c r="AU163" s="174"/>
      <c r="AV163" s="174"/>
      <c r="AX163" s="174"/>
      <c r="AY163" s="174"/>
      <c r="AZ163" s="174"/>
      <c r="BB163" s="174"/>
      <c r="BC163" s="174"/>
      <c r="BD163" s="174"/>
      <c r="BF163" s="174"/>
      <c r="BG163" s="174"/>
      <c r="BH163" s="174"/>
      <c r="BJ163" s="174"/>
      <c r="BK163" s="174"/>
      <c r="BL163" s="174"/>
    </row>
    <row r="164" spans="1:76" ht="20.25" hidden="1" customHeight="1" thickBot="1" x14ac:dyDescent="0.5">
      <c r="A164" s="183" t="s">
        <v>784</v>
      </c>
      <c r="B164" s="353"/>
      <c r="C164" s="353"/>
      <c r="D164" s="353"/>
      <c r="E164" s="353"/>
      <c r="F164" s="353"/>
      <c r="G164" s="354"/>
      <c r="H164" s="550" t="s">
        <v>785</v>
      </c>
      <c r="I164" s="551"/>
      <c r="J164" s="552" t="s">
        <v>786</v>
      </c>
      <c r="K164" s="554"/>
      <c r="L164" s="551" t="s">
        <v>787</v>
      </c>
      <c r="M164" s="551"/>
      <c r="N164" s="553" t="s">
        <v>788</v>
      </c>
      <c r="O164" s="553"/>
      <c r="P164" s="553"/>
      <c r="R164" s="175"/>
      <c r="S164" s="175"/>
      <c r="T164" s="174"/>
      <c r="V164" s="174"/>
      <c r="W164" s="174"/>
      <c r="X164" s="174"/>
      <c r="Z164" s="174"/>
      <c r="AA164" s="174"/>
      <c r="AB164" s="174"/>
      <c r="AD164" s="180"/>
      <c r="AE164" s="180"/>
      <c r="AF164" s="174"/>
      <c r="AH164" s="181"/>
      <c r="AI164" s="174"/>
      <c r="AJ164" s="174"/>
      <c r="AL164" s="181"/>
      <c r="AM164" s="174"/>
      <c r="AN164" s="174"/>
      <c r="AP164" s="174"/>
      <c r="AQ164" s="174"/>
      <c r="AR164" s="174"/>
      <c r="AT164" s="174"/>
      <c r="AU164" s="174"/>
      <c r="AV164" s="174"/>
      <c r="AX164" s="174"/>
      <c r="AY164" s="174"/>
      <c r="AZ164" s="174"/>
      <c r="BB164" s="174"/>
      <c r="BC164" s="174"/>
      <c r="BD164" s="174"/>
      <c r="BF164" s="174"/>
      <c r="BG164" s="174"/>
      <c r="BH164" s="174"/>
      <c r="BJ164" s="174"/>
      <c r="BK164" s="174"/>
      <c r="BL164" s="174"/>
    </row>
    <row r="165" spans="1:76" ht="16" hidden="1" customHeight="1" thickBot="1" x14ac:dyDescent="0.5">
      <c r="A165" s="24" t="s">
        <v>39</v>
      </c>
      <c r="B165" s="355" t="s">
        <v>801</v>
      </c>
      <c r="C165" s="355" t="s">
        <v>802</v>
      </c>
      <c r="D165" s="356" t="s">
        <v>803</v>
      </c>
      <c r="E165" s="357" t="s">
        <v>804</v>
      </c>
      <c r="F165" s="358" t="s">
        <v>805</v>
      </c>
      <c r="G165" s="359" t="s">
        <v>806</v>
      </c>
      <c r="H165" s="30" t="s">
        <v>803</v>
      </c>
      <c r="I165" s="31" t="s">
        <v>806</v>
      </c>
      <c r="J165" s="32" t="s">
        <v>803</v>
      </c>
      <c r="K165" s="33" t="s">
        <v>806</v>
      </c>
      <c r="L165" s="30"/>
      <c r="M165" s="31" t="s">
        <v>806</v>
      </c>
      <c r="N165" s="34" t="s">
        <v>807</v>
      </c>
      <c r="O165" s="34" t="s">
        <v>808</v>
      </c>
      <c r="P165" s="35" t="s">
        <v>806</v>
      </c>
      <c r="Q165" s="36" t="s">
        <v>809</v>
      </c>
      <c r="R165" s="37" t="s">
        <v>807</v>
      </c>
      <c r="S165" s="38" t="s">
        <v>808</v>
      </c>
      <c r="T165" s="38" t="s">
        <v>806</v>
      </c>
      <c r="U165" s="39"/>
      <c r="V165" s="38" t="s">
        <v>807</v>
      </c>
      <c r="W165" s="38" t="s">
        <v>808</v>
      </c>
      <c r="X165" s="38" t="s">
        <v>806</v>
      </c>
      <c r="Y165" s="39"/>
      <c r="Z165" s="38" t="s">
        <v>807</v>
      </c>
      <c r="AA165" s="38" t="s">
        <v>808</v>
      </c>
      <c r="AB165" s="38" t="s">
        <v>806</v>
      </c>
      <c r="AC165" s="39"/>
      <c r="AD165" s="40" t="s">
        <v>803</v>
      </c>
      <c r="AE165" s="40" t="s">
        <v>808</v>
      </c>
      <c r="AF165" s="38" t="s">
        <v>806</v>
      </c>
      <c r="AG165" s="39"/>
      <c r="AH165" s="41" t="s">
        <v>807</v>
      </c>
      <c r="AI165" s="38" t="s">
        <v>808</v>
      </c>
      <c r="AJ165" s="38" t="s">
        <v>806</v>
      </c>
      <c r="AK165" s="39"/>
      <c r="AL165" s="266" t="s">
        <v>807</v>
      </c>
      <c r="AM165" s="43" t="s">
        <v>808</v>
      </c>
      <c r="AN165" s="38" t="s">
        <v>806</v>
      </c>
      <c r="AO165" s="39"/>
      <c r="AP165" s="38" t="s">
        <v>807</v>
      </c>
      <c r="AQ165" s="38" t="s">
        <v>808</v>
      </c>
      <c r="AR165" s="38" t="s">
        <v>806</v>
      </c>
      <c r="AS165" s="39"/>
      <c r="AT165" s="38" t="s">
        <v>807</v>
      </c>
      <c r="AU165" s="38" t="s">
        <v>808</v>
      </c>
      <c r="AV165" s="38" t="s">
        <v>806</v>
      </c>
      <c r="AW165" s="39"/>
      <c r="AX165" s="38" t="s">
        <v>807</v>
      </c>
      <c r="AY165" s="38" t="s">
        <v>808</v>
      </c>
      <c r="AZ165" s="38" t="s">
        <v>806</v>
      </c>
      <c r="BA165" s="39"/>
      <c r="BB165" s="38" t="s">
        <v>807</v>
      </c>
      <c r="BC165" s="38" t="s">
        <v>808</v>
      </c>
      <c r="BD165" s="38" t="s">
        <v>806</v>
      </c>
      <c r="BE165" s="39"/>
      <c r="BF165" s="38" t="s">
        <v>807</v>
      </c>
      <c r="BG165" s="38" t="s">
        <v>808</v>
      </c>
      <c r="BH165" s="38" t="s">
        <v>806</v>
      </c>
      <c r="BI165" s="39"/>
      <c r="BJ165" s="38" t="s">
        <v>807</v>
      </c>
      <c r="BK165" s="38" t="s">
        <v>808</v>
      </c>
      <c r="BL165" s="38" t="s">
        <v>806</v>
      </c>
    </row>
    <row r="166" spans="1:76" ht="16" hidden="1" customHeight="1" x14ac:dyDescent="0.45">
      <c r="A166" s="360"/>
      <c r="B166" s="361"/>
      <c r="C166" s="361"/>
      <c r="D166" s="70"/>
      <c r="E166" s="200"/>
      <c r="F166" s="200"/>
      <c r="G166" s="362"/>
      <c r="H166" s="49"/>
      <c r="I166" s="191"/>
      <c r="J166" s="49"/>
      <c r="K166" s="191"/>
      <c r="L166" s="49"/>
      <c r="M166" s="191"/>
      <c r="N166" s="52"/>
      <c r="O166" s="52"/>
      <c r="P166" s="53"/>
      <c r="Q166" s="54"/>
      <c r="R166" s="55"/>
      <c r="S166" s="55"/>
      <c r="T166" s="56"/>
      <c r="U166" s="57"/>
      <c r="V166" s="58"/>
      <c r="W166" s="58"/>
      <c r="X166" s="56"/>
      <c r="Y166" s="57"/>
      <c r="Z166" s="58"/>
      <c r="AA166" s="58"/>
      <c r="AB166" s="56"/>
      <c r="AC166" s="57"/>
      <c r="AD166" s="59"/>
      <c r="AE166" s="59"/>
      <c r="AF166" s="56"/>
      <c r="AG166" s="57"/>
      <c r="AH166" s="60"/>
      <c r="AI166" s="58"/>
      <c r="AJ166" s="56"/>
      <c r="AK166" s="57"/>
      <c r="AL166" s="201"/>
      <c r="AM166" s="62"/>
      <c r="AN166" s="56"/>
      <c r="AO166" s="57"/>
      <c r="AP166" s="58"/>
      <c r="AQ166" s="58"/>
      <c r="AR166" s="56"/>
      <c r="AS166" s="57"/>
      <c r="AT166" s="58"/>
      <c r="AU166" s="58"/>
      <c r="AV166" s="56"/>
      <c r="AW166" s="57"/>
      <c r="AX166" s="58"/>
      <c r="AY166" s="58"/>
      <c r="AZ166" s="56"/>
      <c r="BA166" s="57"/>
      <c r="BB166" s="58"/>
      <c r="BC166" s="58"/>
      <c r="BD166" s="56"/>
      <c r="BE166" s="57"/>
      <c r="BF166" s="58"/>
      <c r="BG166" s="58"/>
      <c r="BH166" s="56"/>
      <c r="BI166" s="57"/>
      <c r="BJ166" s="58"/>
      <c r="BK166" s="58"/>
      <c r="BL166" s="56"/>
    </row>
    <row r="167" spans="1:76" ht="16" hidden="1" customHeight="1" x14ac:dyDescent="0.45">
      <c r="A167" s="63">
        <v>1</v>
      </c>
      <c r="B167" s="133" t="s">
        <v>947</v>
      </c>
      <c r="C167" s="361"/>
      <c r="D167" s="70"/>
      <c r="E167" s="200"/>
      <c r="F167" s="200"/>
      <c r="G167" s="362"/>
      <c r="H167" s="49"/>
      <c r="I167" s="191"/>
      <c r="J167" s="49"/>
      <c r="K167" s="191"/>
      <c r="L167" s="49"/>
      <c r="M167" s="191"/>
      <c r="N167" s="52"/>
      <c r="O167" s="52"/>
      <c r="P167" s="53"/>
      <c r="Q167" s="54"/>
      <c r="R167" s="55"/>
      <c r="S167" s="55"/>
      <c r="T167" s="56"/>
      <c r="U167" s="57"/>
      <c r="V167" s="58"/>
      <c r="W167" s="58"/>
      <c r="X167" s="56"/>
      <c r="Y167" s="57"/>
      <c r="Z167" s="58"/>
      <c r="AA167" s="58"/>
      <c r="AB167" s="56"/>
      <c r="AC167" s="57"/>
      <c r="AD167" s="59"/>
      <c r="AE167" s="59"/>
      <c r="AF167" s="56"/>
      <c r="AG167" s="57"/>
      <c r="AH167" s="60"/>
      <c r="AI167" s="58"/>
      <c r="AJ167" s="56"/>
      <c r="AK167" s="57"/>
      <c r="AL167" s="201"/>
      <c r="AM167" s="62"/>
      <c r="AN167" s="56"/>
      <c r="AO167" s="57"/>
      <c r="AP167" s="58"/>
      <c r="AQ167" s="58"/>
      <c r="AR167" s="56"/>
      <c r="AS167" s="57"/>
      <c r="AT167" s="58"/>
      <c r="AU167" s="58"/>
      <c r="AV167" s="56"/>
      <c r="AW167" s="57"/>
      <c r="AX167" s="58"/>
      <c r="AY167" s="58"/>
      <c r="AZ167" s="56"/>
      <c r="BA167" s="57"/>
      <c r="BB167" s="58"/>
      <c r="BC167" s="58"/>
      <c r="BD167" s="56"/>
      <c r="BE167" s="57"/>
      <c r="BF167" s="58"/>
      <c r="BG167" s="58"/>
      <c r="BH167" s="56"/>
      <c r="BI167" s="57"/>
      <c r="BJ167" s="58"/>
      <c r="BK167" s="58"/>
      <c r="BL167" s="56"/>
    </row>
    <row r="168" spans="1:76" ht="16" hidden="1" customHeight="1" x14ac:dyDescent="0.45">
      <c r="A168" s="363"/>
      <c r="B168" s="209" t="s">
        <v>1006</v>
      </c>
      <c r="C168" s="361"/>
      <c r="D168" s="70"/>
      <c r="E168" s="200"/>
      <c r="F168" s="200"/>
      <c r="G168" s="362"/>
      <c r="H168" s="49"/>
      <c r="I168" s="191"/>
      <c r="J168" s="49"/>
      <c r="K168" s="191"/>
      <c r="L168" s="51"/>
      <c r="M168" s="191"/>
      <c r="N168" s="52"/>
      <c r="O168" s="52"/>
      <c r="P168" s="53"/>
      <c r="Q168" s="54"/>
      <c r="R168" s="55"/>
      <c r="S168" s="55"/>
      <c r="T168" s="56"/>
      <c r="U168" s="57"/>
      <c r="V168" s="58"/>
      <c r="W168" s="58"/>
      <c r="X168" s="56"/>
      <c r="Y168" s="57"/>
      <c r="Z168" s="58"/>
      <c r="AA168" s="58"/>
      <c r="AB168" s="56"/>
      <c r="AC168" s="57"/>
      <c r="AD168" s="59"/>
      <c r="AE168" s="59"/>
      <c r="AF168" s="56"/>
      <c r="AG168" s="57"/>
      <c r="AH168" s="60"/>
      <c r="AI168" s="58"/>
      <c r="AJ168" s="56"/>
      <c r="AK168" s="57"/>
      <c r="AL168" s="201"/>
      <c r="AM168" s="62"/>
      <c r="AN168" s="56"/>
      <c r="AO168" s="57"/>
      <c r="AP168" s="58"/>
      <c r="AQ168" s="58"/>
      <c r="AR168" s="56"/>
      <c r="AS168" s="57"/>
      <c r="AT168" s="58"/>
      <c r="AU168" s="58"/>
      <c r="AV168" s="56"/>
      <c r="AW168" s="57"/>
      <c r="AX168" s="58"/>
      <c r="AY168" s="58"/>
      <c r="AZ168" s="56"/>
      <c r="BA168" s="57"/>
      <c r="BB168" s="58"/>
      <c r="BC168" s="58"/>
      <c r="BD168" s="56"/>
      <c r="BE168" s="57"/>
      <c r="BF168" s="58"/>
      <c r="BG168" s="58"/>
      <c r="BH168" s="56"/>
      <c r="BI168" s="57"/>
      <c r="BJ168" s="58"/>
      <c r="BK168" s="58"/>
      <c r="BL168" s="56"/>
    </row>
    <row r="169" spans="1:76" ht="16" hidden="1" customHeight="1" x14ac:dyDescent="0.45">
      <c r="A169" s="69" t="s">
        <v>813</v>
      </c>
      <c r="B169" s="70" t="s">
        <v>1007</v>
      </c>
      <c r="C169" s="65" t="s">
        <v>95</v>
      </c>
      <c r="D169" s="65"/>
      <c r="E169" s="200"/>
      <c r="F169" s="200"/>
      <c r="G169" s="66">
        <f>SUM(E169:F169)*D169</f>
        <v>0</v>
      </c>
      <c r="H169" s="196"/>
      <c r="I169" s="74">
        <f>(H169)*(E169+F169)</f>
        <v>0</v>
      </c>
      <c r="J169" s="199">
        <f>H169-D169</f>
        <v>0</v>
      </c>
      <c r="K169" s="76">
        <f>G169-I169</f>
        <v>0</v>
      </c>
      <c r="L169" s="232"/>
      <c r="M169" s="74">
        <f>(L169)*(E169+F169)</f>
        <v>0</v>
      </c>
      <c r="N169" s="52">
        <f>R169+V169+Z169+AD169+AH169+AL169+AP169+AT169+AX169+BB169+BF169+BJ169</f>
        <v>0</v>
      </c>
      <c r="O169" s="52">
        <f>R169+W169+AA169+AE169+AI169+AM169+AQ169+AU169+AY169+BC169+BG169+BK169</f>
        <v>0</v>
      </c>
      <c r="P169" s="53">
        <f>T169+X169+AB169+AF169+AJ169+AN169+AR169+AV169+AZ169+BD169+BH169+BL169</f>
        <v>0</v>
      </c>
      <c r="Q169" s="77" t="e">
        <f>P169/(I169+M169)</f>
        <v>#DIV/0!</v>
      </c>
      <c r="R169" s="55"/>
      <c r="S169" s="55"/>
      <c r="T169" s="56">
        <f>(R169*$E169)+(S169*$F169)</f>
        <v>0</v>
      </c>
      <c r="U169" s="57"/>
      <c r="V169" s="58"/>
      <c r="W169" s="58"/>
      <c r="X169" s="56">
        <f>(V169*$E169)+(W169*$F169)</f>
        <v>0</v>
      </c>
      <c r="Y169" s="57"/>
      <c r="Z169" s="58"/>
      <c r="AA169" s="58"/>
      <c r="AB169" s="56">
        <f>(Z169*E169)+(F169*AA169)</f>
        <v>0</v>
      </c>
      <c r="AC169" s="57"/>
      <c r="AD169" s="59"/>
      <c r="AE169" s="59"/>
      <c r="AF169" s="56">
        <f>(AD169*E169)+(AE169*F169)</f>
        <v>0</v>
      </c>
      <c r="AG169" s="57"/>
      <c r="AH169" s="60"/>
      <c r="AI169" s="58"/>
      <c r="AJ169" s="56">
        <f>(E169*AH169)+(F169*AI169)</f>
        <v>0</v>
      </c>
      <c r="AK169" s="57"/>
      <c r="AL169" s="201"/>
      <c r="AM169" s="62"/>
      <c r="AN169" s="56">
        <f>(E169*AL169)+(F169*AM169)</f>
        <v>0</v>
      </c>
      <c r="AO169" s="57"/>
      <c r="AP169" s="58"/>
      <c r="AQ169" s="58"/>
      <c r="AR169" s="56">
        <f>(E169*AP169)+(F169*AQ169)</f>
        <v>0</v>
      </c>
      <c r="AS169" s="57"/>
      <c r="AT169" s="58">
        <v>0</v>
      </c>
      <c r="AU169" s="58">
        <v>0</v>
      </c>
      <c r="AV169" s="56">
        <f>(E169*AT169)+(F169*AU169)</f>
        <v>0</v>
      </c>
      <c r="AW169" s="57"/>
      <c r="AX169" s="58"/>
      <c r="AY169" s="58"/>
      <c r="AZ169" s="56">
        <f>(E169*AX169)+(F169*AY169)</f>
        <v>0</v>
      </c>
      <c r="BA169" s="57"/>
      <c r="BB169" s="58"/>
      <c r="BC169" s="58"/>
      <c r="BD169" s="56">
        <f>(E169*BB169)+(F169*BC169)</f>
        <v>0</v>
      </c>
      <c r="BE169" s="57"/>
      <c r="BF169" s="58">
        <v>0</v>
      </c>
      <c r="BG169" s="58"/>
      <c r="BH169" s="56">
        <f>(E169*BF169)+(F169*BG169)</f>
        <v>0</v>
      </c>
      <c r="BI169" s="57"/>
      <c r="BJ169" s="58">
        <v>0</v>
      </c>
      <c r="BK169" s="58"/>
      <c r="BL169" s="56">
        <f>(E169*BJ169)+(F169*BK169)</f>
        <v>0</v>
      </c>
      <c r="BP169" s="172"/>
    </row>
    <row r="170" spans="1:76" ht="16" hidden="1" customHeight="1" x14ac:dyDescent="0.45">
      <c r="A170" s="69" t="s">
        <v>816</v>
      </c>
      <c r="B170" s="70" t="s">
        <v>1008</v>
      </c>
      <c r="C170" s="65" t="s">
        <v>95</v>
      </c>
      <c r="D170" s="65"/>
      <c r="E170" s="200"/>
      <c r="F170" s="200"/>
      <c r="G170" s="66">
        <f>SUM(E170:F170)*D170</f>
        <v>0</v>
      </c>
      <c r="H170" s="196"/>
      <c r="I170" s="74">
        <f>(H170)*(E170+F170)</f>
        <v>0</v>
      </c>
      <c r="J170" s="199">
        <f>H170-D170</f>
        <v>0</v>
      </c>
      <c r="K170" s="76">
        <f>G170-I170</f>
        <v>0</v>
      </c>
      <c r="L170" s="232"/>
      <c r="M170" s="74">
        <f>(L170)*(E170+F170)</f>
        <v>0</v>
      </c>
      <c r="N170" s="52">
        <f>R170+V170+Z170+AD170+AH170+AL170+AP170+AT170+AX170+BB170+BF170+BJ170</f>
        <v>0</v>
      </c>
      <c r="O170" s="52">
        <f>R170+W170+AA170+AE170+AI170+AM170+AQ170+AU170+AY170+BC170+BG170+BK170</f>
        <v>0</v>
      </c>
      <c r="P170" s="53">
        <f>T170+X170+AB170+AF170+AJ170+AN170+AR170+AV170+AZ170+BD170+BH170+BL170</f>
        <v>0</v>
      </c>
      <c r="Q170" s="77" t="e">
        <f>P170/(I170+M170)</f>
        <v>#DIV/0!</v>
      </c>
      <c r="R170" s="55"/>
      <c r="S170" s="55"/>
      <c r="T170" s="56">
        <f>(R170*$E170)+(S170*$F170)</f>
        <v>0</v>
      </c>
      <c r="U170" s="57"/>
      <c r="V170" s="58"/>
      <c r="W170" s="58"/>
      <c r="X170" s="56">
        <f>(V170*$E170)+(W170*$F170)</f>
        <v>0</v>
      </c>
      <c r="Y170" s="57"/>
      <c r="Z170" s="58"/>
      <c r="AA170" s="58"/>
      <c r="AB170" s="56">
        <f>(Z170*E170)+(F170*AA170)</f>
        <v>0</v>
      </c>
      <c r="AC170" s="57"/>
      <c r="AD170" s="59"/>
      <c r="AE170" s="59"/>
      <c r="AF170" s="56">
        <f>(AD170*E170)+(AE170*F170)</f>
        <v>0</v>
      </c>
      <c r="AG170" s="57"/>
      <c r="AH170" s="60"/>
      <c r="AI170" s="58"/>
      <c r="AJ170" s="56">
        <f>(E170*AH170)+(F170*AI170)</f>
        <v>0</v>
      </c>
      <c r="AK170" s="57"/>
      <c r="AL170" s="201"/>
      <c r="AM170" s="62"/>
      <c r="AN170" s="56">
        <f>(E170*AL170)+(F170*AM170)</f>
        <v>0</v>
      </c>
      <c r="AO170" s="57"/>
      <c r="AP170" s="58"/>
      <c r="AQ170" s="58"/>
      <c r="AR170" s="56">
        <f>(E170*AP170)+(F170*AQ170)</f>
        <v>0</v>
      </c>
      <c r="AS170" s="57"/>
      <c r="AT170" s="58"/>
      <c r="AU170" s="58"/>
      <c r="AV170" s="56">
        <f>(E170*AT170)+(F170*AU170)</f>
        <v>0</v>
      </c>
      <c r="AW170" s="57"/>
      <c r="AX170" s="58"/>
      <c r="AY170" s="58"/>
      <c r="AZ170" s="56">
        <f>(E170*AX170)+(F170*AY170)</f>
        <v>0</v>
      </c>
      <c r="BA170" s="57"/>
      <c r="BB170" s="58"/>
      <c r="BC170" s="58"/>
      <c r="BD170" s="56">
        <f>(E170*BB170)+(F170*BC170)</f>
        <v>0</v>
      </c>
      <c r="BE170" s="57"/>
      <c r="BF170" s="58">
        <v>0</v>
      </c>
      <c r="BG170" s="58"/>
      <c r="BH170" s="56">
        <f>(E170*BF170)+(F170*BG170)</f>
        <v>0</v>
      </c>
      <c r="BI170" s="57"/>
      <c r="BJ170" s="58">
        <v>0</v>
      </c>
      <c r="BK170" s="58"/>
      <c r="BL170" s="56">
        <f>(E170*BJ170)+(F170*BK170)</f>
        <v>0</v>
      </c>
      <c r="BP170" s="172"/>
    </row>
    <row r="171" spans="1:76" ht="16" hidden="1" customHeight="1" x14ac:dyDescent="0.45">
      <c r="A171" s="69" t="s">
        <v>818</v>
      </c>
      <c r="B171" s="70" t="s">
        <v>1009</v>
      </c>
      <c r="C171" s="65" t="s">
        <v>95</v>
      </c>
      <c r="D171" s="65"/>
      <c r="E171" s="200"/>
      <c r="F171" s="200"/>
      <c r="G171" s="66">
        <f>SUM(E171:F171)*D171</f>
        <v>0</v>
      </c>
      <c r="H171" s="196"/>
      <c r="I171" s="74">
        <f>(H171)*(E171+F171)</f>
        <v>0</v>
      </c>
      <c r="J171" s="199">
        <f>H171-D171</f>
        <v>0</v>
      </c>
      <c r="K171" s="76">
        <f>G171-I171</f>
        <v>0</v>
      </c>
      <c r="L171" s="232"/>
      <c r="M171" s="74">
        <f>(L171)*(E171+F171)</f>
        <v>0</v>
      </c>
      <c r="N171" s="52">
        <f>R171+V171+Z171+AD171+AH171+AL171+AP171+AT171+AX171+BB171+BF171+BJ171</f>
        <v>0</v>
      </c>
      <c r="O171" s="52">
        <f>R171+W171+AA171+AE171+AI171+AM171+AQ171+AU171+AY171+BC171+BG171+BK171</f>
        <v>0</v>
      </c>
      <c r="P171" s="53">
        <f>T171+X171+AB171+AF171+AJ171+AN171+AR171+AV171+AZ171+BD171+BH171+BL171</f>
        <v>0</v>
      </c>
      <c r="Q171" s="77" t="e">
        <f>P171/(I171+M171)</f>
        <v>#DIV/0!</v>
      </c>
      <c r="R171" s="55"/>
      <c r="S171" s="55"/>
      <c r="T171" s="56">
        <f>(R171*$E171)+(S171*$F171)</f>
        <v>0</v>
      </c>
      <c r="U171" s="57"/>
      <c r="V171" s="58"/>
      <c r="W171" s="58"/>
      <c r="X171" s="56">
        <f>(V171*$E171)+(W171*$F171)</f>
        <v>0</v>
      </c>
      <c r="Y171" s="57"/>
      <c r="Z171" s="58"/>
      <c r="AA171" s="58"/>
      <c r="AB171" s="56">
        <f>(Z171*E171)+(F171*AA171)</f>
        <v>0</v>
      </c>
      <c r="AC171" s="57"/>
      <c r="AD171" s="59"/>
      <c r="AE171" s="59"/>
      <c r="AF171" s="56">
        <f>(AD171*E171)+(AE171*F171)</f>
        <v>0</v>
      </c>
      <c r="AG171" s="57"/>
      <c r="AH171" s="60"/>
      <c r="AI171" s="58"/>
      <c r="AJ171" s="56">
        <f>(E171*AH171)+(F171*AI171)</f>
        <v>0</v>
      </c>
      <c r="AK171" s="57"/>
      <c r="AL171" s="201"/>
      <c r="AM171" s="62"/>
      <c r="AN171" s="56">
        <f>(E171*AL171)+(F171*AM171)</f>
        <v>0</v>
      </c>
      <c r="AO171" s="57"/>
      <c r="AP171" s="58"/>
      <c r="AQ171" s="58"/>
      <c r="AR171" s="56">
        <f>(E171*AP171)+(F171*AQ171)</f>
        <v>0</v>
      </c>
      <c r="AS171" s="57"/>
      <c r="AT171" s="58"/>
      <c r="AU171" s="58"/>
      <c r="AV171" s="56">
        <f>(E171*AT171)+(F171*AU171)</f>
        <v>0</v>
      </c>
      <c r="AW171" s="57"/>
      <c r="AX171" s="58"/>
      <c r="AY171" s="58"/>
      <c r="AZ171" s="56">
        <f>(E171*AX171)+(F171*AY171)</f>
        <v>0</v>
      </c>
      <c r="BA171" s="57"/>
      <c r="BB171" s="58"/>
      <c r="BC171" s="58"/>
      <c r="BD171" s="56">
        <f>(E171*BB171)+(F171*BC171)</f>
        <v>0</v>
      </c>
      <c r="BE171" s="57"/>
      <c r="BF171" s="58">
        <v>0</v>
      </c>
      <c r="BG171" s="58"/>
      <c r="BH171" s="56">
        <f>(E171*BF171)+(F171*BG171)</f>
        <v>0</v>
      </c>
      <c r="BI171" s="57"/>
      <c r="BJ171" s="58">
        <v>0</v>
      </c>
      <c r="BK171" s="58"/>
      <c r="BL171" s="56">
        <f>(E171*BJ171)+(F171*BK171)</f>
        <v>0</v>
      </c>
      <c r="BP171" s="172"/>
    </row>
    <row r="172" spans="1:76" s="131" customFormat="1" ht="16" hidden="1" customHeight="1" x14ac:dyDescent="0.45">
      <c r="A172" s="364"/>
      <c r="B172" s="79"/>
      <c r="C172" s="365"/>
      <c r="D172" s="80"/>
      <c r="E172" s="205"/>
      <c r="F172" s="205"/>
      <c r="G172" s="366"/>
      <c r="H172" s="116"/>
      <c r="I172" s="230"/>
      <c r="J172" s="116"/>
      <c r="K172" s="230"/>
      <c r="L172" s="116"/>
      <c r="M172" s="230"/>
      <c r="N172" s="119"/>
      <c r="O172" s="119"/>
      <c r="P172" s="120"/>
      <c r="Q172" s="89"/>
      <c r="R172" s="121"/>
      <c r="S172" s="121"/>
      <c r="T172" s="122"/>
      <c r="U172" s="122"/>
      <c r="V172" s="125"/>
      <c r="W172" s="125"/>
      <c r="X172" s="122"/>
      <c r="Y172" s="122"/>
      <c r="Z172" s="125"/>
      <c r="AA172" s="125"/>
      <c r="AB172" s="122"/>
      <c r="AC172" s="122"/>
      <c r="AD172" s="126"/>
      <c r="AE172" s="126"/>
      <c r="AF172" s="122"/>
      <c r="AG172" s="122"/>
      <c r="AH172" s="159"/>
      <c r="AI172" s="125"/>
      <c r="AJ172" s="122"/>
      <c r="AK172" s="122"/>
      <c r="AL172" s="206"/>
      <c r="AM172" s="128"/>
      <c r="AN172" s="122"/>
      <c r="AO172" s="122"/>
      <c r="AP172" s="125"/>
      <c r="AQ172" s="125"/>
      <c r="AR172" s="122"/>
      <c r="AS172" s="122"/>
      <c r="AT172" s="125"/>
      <c r="AU172" s="125"/>
      <c r="AV172" s="122"/>
      <c r="AW172" s="122"/>
      <c r="AX172" s="125"/>
      <c r="AY172" s="125"/>
      <c r="AZ172" s="122"/>
      <c r="BA172" s="122"/>
      <c r="BB172" s="125"/>
      <c r="BC172" s="125"/>
      <c r="BD172" s="122"/>
      <c r="BE172" s="122"/>
      <c r="BF172" s="125"/>
      <c r="BG172" s="125"/>
      <c r="BH172" s="122"/>
      <c r="BI172" s="122"/>
      <c r="BJ172" s="125"/>
      <c r="BK172" s="125"/>
      <c r="BL172" s="122"/>
      <c r="BM172" s="130"/>
      <c r="BN172" s="130"/>
      <c r="BO172" s="130"/>
      <c r="BP172" s="172"/>
      <c r="BQ172" s="130"/>
      <c r="BR172" s="130"/>
      <c r="BS172" s="130"/>
      <c r="BT172" s="130"/>
      <c r="BU172" s="130"/>
      <c r="BV172" s="130"/>
      <c r="BW172" s="130"/>
      <c r="BX172" s="130"/>
    </row>
    <row r="173" spans="1:76" ht="16" hidden="1" customHeight="1" x14ac:dyDescent="0.45">
      <c r="A173" s="63">
        <v>2</v>
      </c>
      <c r="B173" s="133" t="s">
        <v>1010</v>
      </c>
      <c r="C173" s="361"/>
      <c r="D173" s="65"/>
      <c r="E173" s="200"/>
      <c r="F173" s="200"/>
      <c r="G173" s="362"/>
      <c r="H173" s="49"/>
      <c r="I173" s="191"/>
      <c r="J173" s="49"/>
      <c r="K173" s="191"/>
      <c r="L173" s="49"/>
      <c r="M173" s="191"/>
      <c r="N173" s="52"/>
      <c r="O173" s="52"/>
      <c r="P173" s="53"/>
      <c r="Q173" s="54"/>
      <c r="R173" s="55"/>
      <c r="S173" s="55"/>
      <c r="T173" s="56"/>
      <c r="U173" s="57"/>
      <c r="V173" s="58"/>
      <c r="W173" s="58"/>
      <c r="X173" s="56"/>
      <c r="Y173" s="57"/>
      <c r="Z173" s="58"/>
      <c r="AA173" s="58"/>
      <c r="AB173" s="56"/>
      <c r="AC173" s="57"/>
      <c r="AD173" s="59"/>
      <c r="AE173" s="59"/>
      <c r="AF173" s="56"/>
      <c r="AG173" s="57"/>
      <c r="AH173" s="60"/>
      <c r="AI173" s="58"/>
      <c r="AJ173" s="56"/>
      <c r="AK173" s="57"/>
      <c r="AL173" s="201"/>
      <c r="AM173" s="62"/>
      <c r="AN173" s="56"/>
      <c r="AO173" s="57"/>
      <c r="AP173" s="58"/>
      <c r="AQ173" s="58"/>
      <c r="AR173" s="56"/>
      <c r="AS173" s="57"/>
      <c r="AT173" s="58"/>
      <c r="AU173" s="58"/>
      <c r="AV173" s="56"/>
      <c r="AW173" s="57"/>
      <c r="AX173" s="58"/>
      <c r="AY173" s="58"/>
      <c r="AZ173" s="56"/>
      <c r="BA173" s="57"/>
      <c r="BB173" s="58"/>
      <c r="BC173" s="58"/>
      <c r="BD173" s="56"/>
      <c r="BE173" s="57"/>
      <c r="BF173" s="58"/>
      <c r="BG173" s="58"/>
      <c r="BH173" s="56"/>
      <c r="BI173" s="57"/>
      <c r="BJ173" s="58"/>
      <c r="BK173" s="58"/>
      <c r="BL173" s="56"/>
      <c r="BP173" s="172"/>
    </row>
    <row r="174" spans="1:76" ht="27.5" hidden="1" x14ac:dyDescent="0.45">
      <c r="A174" s="360"/>
      <c r="B174" s="209" t="s">
        <v>1011</v>
      </c>
      <c r="C174" s="361"/>
      <c r="D174" s="65"/>
      <c r="E174" s="200"/>
      <c r="F174" s="200"/>
      <c r="G174" s="362"/>
      <c r="H174" s="49"/>
      <c r="I174" s="191"/>
      <c r="J174" s="49"/>
      <c r="K174" s="191"/>
      <c r="L174" s="49"/>
      <c r="M174" s="191"/>
      <c r="N174" s="52"/>
      <c r="O174" s="52"/>
      <c r="P174" s="53"/>
      <c r="Q174" s="54"/>
      <c r="R174" s="55"/>
      <c r="S174" s="55"/>
      <c r="T174" s="56"/>
      <c r="U174" s="57"/>
      <c r="V174" s="58"/>
      <c r="W174" s="58"/>
      <c r="X174" s="56"/>
      <c r="Y174" s="57"/>
      <c r="Z174" s="58"/>
      <c r="AA174" s="58"/>
      <c r="AB174" s="56"/>
      <c r="AC174" s="57"/>
      <c r="AD174" s="59"/>
      <c r="AE174" s="59"/>
      <c r="AF174" s="56"/>
      <c r="AG174" s="57"/>
      <c r="AH174" s="60"/>
      <c r="AI174" s="58"/>
      <c r="AJ174" s="56"/>
      <c r="AK174" s="57"/>
      <c r="AL174" s="201"/>
      <c r="AM174" s="62"/>
      <c r="AN174" s="56"/>
      <c r="AO174" s="57"/>
      <c r="AP174" s="58"/>
      <c r="AQ174" s="58"/>
      <c r="AR174" s="56"/>
      <c r="AS174" s="57"/>
      <c r="AT174" s="58"/>
      <c r="AU174" s="58"/>
      <c r="AV174" s="56"/>
      <c r="AW174" s="57"/>
      <c r="AX174" s="58"/>
      <c r="AY174" s="58"/>
      <c r="AZ174" s="56"/>
      <c r="BA174" s="57"/>
      <c r="BB174" s="58"/>
      <c r="BC174" s="58"/>
      <c r="BD174" s="56"/>
      <c r="BE174" s="57"/>
      <c r="BF174" s="58"/>
      <c r="BG174" s="58"/>
      <c r="BH174" s="56"/>
      <c r="BI174" s="57"/>
      <c r="BJ174" s="58"/>
      <c r="BK174" s="58"/>
      <c r="BL174" s="56"/>
      <c r="BP174" s="172"/>
    </row>
    <row r="175" spans="1:76" ht="18.5" hidden="1" x14ac:dyDescent="0.45">
      <c r="A175" s="69" t="s">
        <v>827</v>
      </c>
      <c r="B175" s="367" t="s">
        <v>1012</v>
      </c>
      <c r="C175" s="65" t="s">
        <v>889</v>
      </c>
      <c r="D175" s="65"/>
      <c r="E175" s="200"/>
      <c r="F175" s="200"/>
      <c r="G175" s="66">
        <f>SUM(E175:F175)*D175</f>
        <v>0</v>
      </c>
      <c r="H175" s="65"/>
      <c r="I175" s="74">
        <f>(H175)*(E175+F175)</f>
        <v>0</v>
      </c>
      <c r="J175" s="199">
        <f>H175-D175</f>
        <v>0</v>
      </c>
      <c r="K175" s="76">
        <f>G175-I175</f>
        <v>0</v>
      </c>
      <c r="L175" s="137"/>
      <c r="M175" s="74">
        <f>(L175)*(E175+F175)</f>
        <v>0</v>
      </c>
      <c r="N175" s="52">
        <f>R175+V175+Z175+AD175+AH175+AL175+AP175+AT175+AX175+BB175+BF175+BJ175</f>
        <v>0</v>
      </c>
      <c r="O175" s="52">
        <f>R175+W175+AA175+AE175+AI175+AM175+AQ175+AU175+AY175+BC175+BG175+BK175</f>
        <v>0</v>
      </c>
      <c r="P175" s="53">
        <f>T175+X175+AB175+AF175+AJ175+AN175+AR175+AV175+AZ175+BD175+BH175+BL175</f>
        <v>0</v>
      </c>
      <c r="Q175" s="77" t="e">
        <f>P175/(I175+M175)</f>
        <v>#DIV/0!</v>
      </c>
      <c r="R175" s="55"/>
      <c r="S175" s="55"/>
      <c r="T175" s="56">
        <f>(R175*$E175)+(S175*$F175)</f>
        <v>0</v>
      </c>
      <c r="U175" s="57"/>
      <c r="V175" s="58"/>
      <c r="W175" s="58"/>
      <c r="X175" s="56">
        <f>(V175*$E175)+(W175*$F175)</f>
        <v>0</v>
      </c>
      <c r="Y175" s="57"/>
      <c r="Z175" s="58"/>
      <c r="AA175" s="58"/>
      <c r="AB175" s="56">
        <f>(Z175*E175)+(F175*AA175)</f>
        <v>0</v>
      </c>
      <c r="AC175" s="57"/>
      <c r="AD175" s="59"/>
      <c r="AE175" s="59"/>
      <c r="AF175" s="56">
        <f>(AD175*E175)+(AE175*F175)</f>
        <v>0</v>
      </c>
      <c r="AG175" s="57"/>
      <c r="AH175" s="60"/>
      <c r="AI175" s="58"/>
      <c r="AJ175" s="56">
        <f>(E175*AH175)+(F175*AI175)</f>
        <v>0</v>
      </c>
      <c r="AK175" s="57"/>
      <c r="AL175" s="201"/>
      <c r="AM175" s="62"/>
      <c r="AN175" s="56">
        <f>(E175*AL175)+(F175*AM175)</f>
        <v>0</v>
      </c>
      <c r="AO175" s="57"/>
      <c r="AP175" s="58"/>
      <c r="AQ175" s="58"/>
      <c r="AR175" s="56">
        <f>(E175*AP175)+(F175*AQ175)</f>
        <v>0</v>
      </c>
      <c r="AS175" s="57"/>
      <c r="AT175" s="58">
        <v>0</v>
      </c>
      <c r="AU175" s="58">
        <v>0</v>
      </c>
      <c r="AV175" s="56">
        <f>(E175*AT175)+(F175*AU175)</f>
        <v>0</v>
      </c>
      <c r="AW175" s="57"/>
      <c r="AX175" s="58"/>
      <c r="AY175" s="58"/>
      <c r="AZ175" s="56">
        <f>(E175*AX175)+(F175*AY175)</f>
        <v>0</v>
      </c>
      <c r="BA175" s="57"/>
      <c r="BB175" s="58"/>
      <c r="BC175" s="58"/>
      <c r="BD175" s="56">
        <f>(E175*BB175)+(F175*BC175)</f>
        <v>0</v>
      </c>
      <c r="BE175" s="57"/>
      <c r="BF175" s="58">
        <v>0</v>
      </c>
      <c r="BG175" s="58"/>
      <c r="BH175" s="56">
        <f>(E175*BF175)+(F175*BG175)</f>
        <v>0</v>
      </c>
      <c r="BI175" s="57"/>
      <c r="BJ175" s="58">
        <v>0</v>
      </c>
      <c r="BK175" s="58"/>
      <c r="BL175" s="56">
        <f>(E175*BJ175)+(F175*BK175)</f>
        <v>0</v>
      </c>
      <c r="BP175" s="172"/>
    </row>
    <row r="176" spans="1:76" ht="18.5" hidden="1" x14ac:dyDescent="0.45">
      <c r="A176" s="69" t="s">
        <v>829</v>
      </c>
      <c r="B176" s="70" t="s">
        <v>1013</v>
      </c>
      <c r="C176" s="65" t="s">
        <v>889</v>
      </c>
      <c r="D176" s="65"/>
      <c r="E176" s="200"/>
      <c r="F176" s="200"/>
      <c r="G176" s="66">
        <f>SUM(E176:F176)*D176</f>
        <v>0</v>
      </c>
      <c r="H176" s="65"/>
      <c r="I176" s="74">
        <f>(H176)*(E176+F176)</f>
        <v>0</v>
      </c>
      <c r="J176" s="199">
        <f>H176-D176</f>
        <v>0</v>
      </c>
      <c r="K176" s="76">
        <f>G176-I176</f>
        <v>0</v>
      </c>
      <c r="L176" s="137"/>
      <c r="M176" s="74">
        <f>(L176)*(E176+F176)</f>
        <v>0</v>
      </c>
      <c r="N176" s="52">
        <f>R176+V176+Z176+AD176+AH176+AL176+AP176+AT176+AX176+BB176+BF176+BJ176</f>
        <v>0</v>
      </c>
      <c r="O176" s="52">
        <f>R176+W176+AA176+AE176+AI176+AM176+AQ176+AU176+AY176+BC176+BG176+BK176</f>
        <v>0</v>
      </c>
      <c r="P176" s="53">
        <f>T176+X176+AB176+AF176+AJ176+AN176+AR176+AV176+AZ176+BD176+BH176+BL176</f>
        <v>0</v>
      </c>
      <c r="Q176" s="77" t="e">
        <f>P176/(I176+M176)</f>
        <v>#DIV/0!</v>
      </c>
      <c r="R176" s="55"/>
      <c r="S176" s="55"/>
      <c r="T176" s="56">
        <f>(R176*$E176)+(S176*$F176)</f>
        <v>0</v>
      </c>
      <c r="U176" s="57"/>
      <c r="V176" s="58"/>
      <c r="W176" s="58"/>
      <c r="X176" s="56">
        <f>(V176*$E176)+(W176*$F176)</f>
        <v>0</v>
      </c>
      <c r="Y176" s="57"/>
      <c r="Z176" s="58"/>
      <c r="AA176" s="58"/>
      <c r="AB176" s="56">
        <f>(Z176*E176)+(F176*AA176)</f>
        <v>0</v>
      </c>
      <c r="AC176" s="57"/>
      <c r="AD176" s="59"/>
      <c r="AE176" s="59"/>
      <c r="AF176" s="56">
        <f>(AD176*E176)+(AE176*F176)</f>
        <v>0</v>
      </c>
      <c r="AG176" s="57"/>
      <c r="AH176" s="60"/>
      <c r="AI176" s="58"/>
      <c r="AJ176" s="56">
        <f>(E176*AH176)+(F176*AI176)</f>
        <v>0</v>
      </c>
      <c r="AK176" s="57"/>
      <c r="AL176" s="201"/>
      <c r="AM176" s="62"/>
      <c r="AN176" s="56">
        <f>(E176*AL176)+(F176*AM176)</f>
        <v>0</v>
      </c>
      <c r="AO176" s="57"/>
      <c r="AP176" s="58"/>
      <c r="AQ176" s="58"/>
      <c r="AR176" s="56">
        <f>(E176*AP176)+(F176*AQ176)</f>
        <v>0</v>
      </c>
      <c r="AS176" s="57"/>
      <c r="AT176" s="58"/>
      <c r="AU176" s="58"/>
      <c r="AV176" s="56">
        <f>(E176*AT176)+(F176*AU176)</f>
        <v>0</v>
      </c>
      <c r="AW176" s="57"/>
      <c r="AX176" s="58"/>
      <c r="AY176" s="58"/>
      <c r="AZ176" s="56">
        <f>(E176*AX176)+(F176*AY176)</f>
        <v>0</v>
      </c>
      <c r="BA176" s="57"/>
      <c r="BB176" s="58"/>
      <c r="BC176" s="58"/>
      <c r="BD176" s="56">
        <f>(E176*BB176)+(F176*BC176)</f>
        <v>0</v>
      </c>
      <c r="BE176" s="57"/>
      <c r="BF176" s="58">
        <v>0</v>
      </c>
      <c r="BG176" s="58"/>
      <c r="BH176" s="56">
        <f>(E176*BF176)+(F176*BG176)</f>
        <v>0</v>
      </c>
      <c r="BI176" s="57"/>
      <c r="BJ176" s="58">
        <v>0</v>
      </c>
      <c r="BK176" s="58"/>
      <c r="BL176" s="56">
        <f>(E176*BJ176)+(F176*BK176)</f>
        <v>0</v>
      </c>
      <c r="BP176" s="172"/>
    </row>
    <row r="177" spans="1:76" ht="18.5" hidden="1" x14ac:dyDescent="0.45">
      <c r="A177" s="69" t="s">
        <v>837</v>
      </c>
      <c r="B177" s="70" t="s">
        <v>1014</v>
      </c>
      <c r="C177" s="65" t="s">
        <v>889</v>
      </c>
      <c r="D177" s="65"/>
      <c r="E177" s="203"/>
      <c r="F177" s="200"/>
      <c r="G177" s="66">
        <f>SUM(E177:F177)*D177</f>
        <v>0</v>
      </c>
      <c r="H177" s="65"/>
      <c r="I177" s="74">
        <f>(H177)*(E177+F177)</f>
        <v>0</v>
      </c>
      <c r="J177" s="199">
        <f>H177-D177</f>
        <v>0</v>
      </c>
      <c r="K177" s="76">
        <f>G177-I177</f>
        <v>0</v>
      </c>
      <c r="L177" s="137"/>
      <c r="M177" s="74">
        <f>(L177)*(E177+F177)</f>
        <v>0</v>
      </c>
      <c r="N177" s="52">
        <f>R177+V177+Z177+AD177+AH177+AL177+AP177+AT177+AX177+BB177+BF177+BJ177</f>
        <v>0</v>
      </c>
      <c r="O177" s="52">
        <f>R177+W177+AA177+AE177+AI177+AM177+AQ177+AU177+AY177+BC177+BG177+BK177</f>
        <v>0</v>
      </c>
      <c r="P177" s="53">
        <f>T177+X177+AB177+AF177+AJ177+AN177+AR177+AV177+AZ177+BD177+BH177+BL177</f>
        <v>0</v>
      </c>
      <c r="Q177" s="77" t="e">
        <f>P177/(I177+M177)</f>
        <v>#DIV/0!</v>
      </c>
      <c r="R177" s="55"/>
      <c r="S177" s="55"/>
      <c r="T177" s="56">
        <f>(R177*$E177)+(S177*$F177)</f>
        <v>0</v>
      </c>
      <c r="U177" s="57"/>
      <c r="V177" s="58"/>
      <c r="W177" s="58"/>
      <c r="X177" s="56">
        <f>(V177*$E177)+(W177*$F177)</f>
        <v>0</v>
      </c>
      <c r="Y177" s="57"/>
      <c r="Z177" s="58"/>
      <c r="AA177" s="58"/>
      <c r="AB177" s="56">
        <f>(Z177*E177)+(F177*AA177)</f>
        <v>0</v>
      </c>
      <c r="AC177" s="57"/>
      <c r="AD177" s="59"/>
      <c r="AE177" s="59"/>
      <c r="AF177" s="56">
        <f>(AD177*E177)+(AE177*F177)</f>
        <v>0</v>
      </c>
      <c r="AG177" s="57"/>
      <c r="AH177" s="60"/>
      <c r="AI177" s="58"/>
      <c r="AJ177" s="56">
        <f>(E177*AH177)+(F177*AI177)</f>
        <v>0</v>
      </c>
      <c r="AK177" s="57"/>
      <c r="AL177" s="201"/>
      <c r="AM177" s="62"/>
      <c r="AN177" s="56">
        <f>(E177*AL177)+(F177*AM177)</f>
        <v>0</v>
      </c>
      <c r="AO177" s="57"/>
      <c r="AP177" s="58"/>
      <c r="AQ177" s="58"/>
      <c r="AR177" s="56">
        <f>(E177*AP177)+(F177*AQ177)</f>
        <v>0</v>
      </c>
      <c r="AS177" s="57"/>
      <c r="AT177" s="58"/>
      <c r="AU177" s="58"/>
      <c r="AV177" s="56">
        <f>(E177*AT177)+(F177*AU177)</f>
        <v>0</v>
      </c>
      <c r="AW177" s="57"/>
      <c r="AX177" s="58"/>
      <c r="AY177" s="58"/>
      <c r="AZ177" s="56">
        <f>(E177*AX177)+(F177*AY177)</f>
        <v>0</v>
      </c>
      <c r="BA177" s="57"/>
      <c r="BB177" s="58"/>
      <c r="BC177" s="58"/>
      <c r="BD177" s="56">
        <f>(E177*BB177)+(F177*BC177)</f>
        <v>0</v>
      </c>
      <c r="BE177" s="57"/>
      <c r="BF177" s="58">
        <v>0</v>
      </c>
      <c r="BG177" s="58"/>
      <c r="BH177" s="56">
        <f>(E177*BF177)+(F177*BG177)</f>
        <v>0</v>
      </c>
      <c r="BI177" s="57"/>
      <c r="BJ177" s="58">
        <v>0</v>
      </c>
      <c r="BK177" s="58"/>
      <c r="BL177" s="56">
        <f>(E177*BJ177)+(F177*BK177)</f>
        <v>0</v>
      </c>
      <c r="BP177" s="172"/>
    </row>
    <row r="178" spans="1:76" ht="18.5" hidden="1" x14ac:dyDescent="0.45">
      <c r="A178" s="69" t="s">
        <v>839</v>
      </c>
      <c r="B178" s="70" t="s">
        <v>1015</v>
      </c>
      <c r="C178" s="65" t="s">
        <v>889</v>
      </c>
      <c r="D178" s="65"/>
      <c r="E178" s="203"/>
      <c r="F178" s="200"/>
      <c r="G178" s="66">
        <f>SUM(E178:F178)*D178</f>
        <v>0</v>
      </c>
      <c r="H178" s="65"/>
      <c r="I178" s="74">
        <f>(H178)*(E178+F178)</f>
        <v>0</v>
      </c>
      <c r="J178" s="199">
        <f>H178-D178</f>
        <v>0</v>
      </c>
      <c r="K178" s="76">
        <f>G178-I178</f>
        <v>0</v>
      </c>
      <c r="L178" s="137"/>
      <c r="M178" s="74">
        <f>(L178)*(E178+F178)</f>
        <v>0</v>
      </c>
      <c r="N178" s="52">
        <f>R178+V178+Z178+AD178+AH178+AL178+AP178+AT178+AX178+BB178+BF178+BJ178</f>
        <v>0</v>
      </c>
      <c r="O178" s="52">
        <f>R178+W178+AA178+AE178+AI178+AM178+AQ178+AU178+AY178+BC178+BG178+BK178</f>
        <v>0</v>
      </c>
      <c r="P178" s="53">
        <f>T178+X178+AB178+AF178+AJ178+AN178+AR178+AV178+AZ178+BD178+BH178+BL178</f>
        <v>0</v>
      </c>
      <c r="Q178" s="77" t="e">
        <f>P178/(I178+M178)</f>
        <v>#DIV/0!</v>
      </c>
      <c r="R178" s="55"/>
      <c r="S178" s="55"/>
      <c r="T178" s="56">
        <f>(R178*$E178)+(S178*$F178)</f>
        <v>0</v>
      </c>
      <c r="U178" s="57"/>
      <c r="V178" s="58"/>
      <c r="W178" s="58"/>
      <c r="X178" s="56">
        <f>(V178*$E178)+(W178*$F178)</f>
        <v>0</v>
      </c>
      <c r="Y178" s="57"/>
      <c r="Z178" s="58"/>
      <c r="AA178" s="58"/>
      <c r="AB178" s="56">
        <f>(Z178*E178)+(F178*AA178)</f>
        <v>0</v>
      </c>
      <c r="AC178" s="57"/>
      <c r="AD178" s="59"/>
      <c r="AE178" s="59"/>
      <c r="AF178" s="56">
        <f>(AD178*E178)+(AE178*F178)</f>
        <v>0</v>
      </c>
      <c r="AG178" s="57"/>
      <c r="AH178" s="60"/>
      <c r="AI178" s="58"/>
      <c r="AJ178" s="56">
        <f>(E178*AH178)+(F178*AI178)</f>
        <v>0</v>
      </c>
      <c r="AK178" s="57"/>
      <c r="AL178" s="201"/>
      <c r="AM178" s="62"/>
      <c r="AN178" s="56">
        <f>(E178*AL178)+(F178*AM178)</f>
        <v>0</v>
      </c>
      <c r="AO178" s="57"/>
      <c r="AP178" s="58"/>
      <c r="AQ178" s="58"/>
      <c r="AR178" s="56">
        <f>(E178*AP178)+(F178*AQ178)</f>
        <v>0</v>
      </c>
      <c r="AS178" s="57"/>
      <c r="AT178" s="58"/>
      <c r="AU178" s="58"/>
      <c r="AV178" s="56">
        <f>(E178*AT178)+(F178*AU178)</f>
        <v>0</v>
      </c>
      <c r="AW178" s="57"/>
      <c r="AX178" s="58"/>
      <c r="AY178" s="58"/>
      <c r="AZ178" s="56">
        <f>(E178*AX178)+(F178*AY178)</f>
        <v>0</v>
      </c>
      <c r="BA178" s="57"/>
      <c r="BB178" s="58"/>
      <c r="BC178" s="58"/>
      <c r="BD178" s="56">
        <f>(E178*BB178)+(F178*BC178)</f>
        <v>0</v>
      </c>
      <c r="BE178" s="57"/>
      <c r="BF178" s="58">
        <v>0</v>
      </c>
      <c r="BG178" s="58"/>
      <c r="BH178" s="56">
        <f>(E178*BF178)+(F178*BG178)</f>
        <v>0</v>
      </c>
      <c r="BI178" s="57"/>
      <c r="BJ178" s="58">
        <v>0</v>
      </c>
      <c r="BK178" s="58"/>
      <c r="BL178" s="56">
        <f>(E178*BJ178)+(F178*BK178)</f>
        <v>0</v>
      </c>
      <c r="BP178" s="172"/>
    </row>
    <row r="179" spans="1:76" s="131" customFormat="1" ht="18.5" hidden="1" x14ac:dyDescent="0.45">
      <c r="A179" s="78"/>
      <c r="B179" s="79"/>
      <c r="C179" s="365"/>
      <c r="D179" s="79"/>
      <c r="E179" s="205"/>
      <c r="F179" s="205"/>
      <c r="G179" s="368"/>
      <c r="H179" s="116"/>
      <c r="I179" s="230"/>
      <c r="J179" s="116"/>
      <c r="K179" s="230"/>
      <c r="L179" s="116"/>
      <c r="M179" s="230"/>
      <c r="N179" s="119"/>
      <c r="O179" s="119"/>
      <c r="P179" s="120"/>
      <c r="Q179" s="89"/>
      <c r="R179" s="121"/>
      <c r="S179" s="121"/>
      <c r="T179" s="122"/>
      <c r="U179" s="122"/>
      <c r="V179" s="122"/>
      <c r="W179" s="122"/>
      <c r="X179" s="122"/>
      <c r="Y179" s="122"/>
      <c r="Z179" s="125"/>
      <c r="AA179" s="125"/>
      <c r="AB179" s="122"/>
      <c r="AC179" s="122"/>
      <c r="AD179" s="126"/>
      <c r="AE179" s="126"/>
      <c r="AF179" s="122"/>
      <c r="AG179" s="122"/>
      <c r="AH179" s="159"/>
      <c r="AI179" s="125"/>
      <c r="AJ179" s="122"/>
      <c r="AK179" s="122"/>
      <c r="AL179" s="127"/>
      <c r="AM179" s="128"/>
      <c r="AN179" s="122"/>
      <c r="AO179" s="122"/>
      <c r="AP179" s="125"/>
      <c r="AQ179" s="125"/>
      <c r="AR179" s="122"/>
      <c r="AS179" s="122"/>
      <c r="AT179" s="125"/>
      <c r="AU179" s="125"/>
      <c r="AV179" s="122"/>
      <c r="AW179" s="122"/>
      <c r="AX179" s="125"/>
      <c r="AY179" s="125"/>
      <c r="AZ179" s="122"/>
      <c r="BA179" s="122"/>
      <c r="BB179" s="125"/>
      <c r="BC179" s="125"/>
      <c r="BD179" s="122"/>
      <c r="BE179" s="122"/>
      <c r="BF179" s="125"/>
      <c r="BG179" s="125"/>
      <c r="BH179" s="122"/>
      <c r="BI179" s="122"/>
      <c r="BJ179" s="125"/>
      <c r="BK179" s="125"/>
      <c r="BL179" s="122"/>
      <c r="BM179" s="130"/>
      <c r="BN179" s="130"/>
      <c r="BO179" s="130"/>
      <c r="BP179" s="172"/>
      <c r="BQ179" s="130"/>
      <c r="BR179" s="130"/>
      <c r="BS179" s="130"/>
      <c r="BT179" s="130"/>
      <c r="BU179" s="130"/>
      <c r="BV179" s="130"/>
      <c r="BW179" s="130"/>
      <c r="BX179" s="130"/>
    </row>
    <row r="180" spans="1:76" ht="18.5" hidden="1" x14ac:dyDescent="0.45">
      <c r="A180" s="63">
        <v>3</v>
      </c>
      <c r="B180" s="133" t="s">
        <v>1016</v>
      </c>
      <c r="C180" s="369"/>
      <c r="D180" s="367"/>
      <c r="E180" s="370"/>
      <c r="F180" s="200"/>
      <c r="G180" s="362"/>
      <c r="H180" s="49"/>
      <c r="I180" s="191"/>
      <c r="J180" s="49"/>
      <c r="K180" s="191"/>
      <c r="L180" s="49"/>
      <c r="M180" s="191"/>
      <c r="N180" s="52"/>
      <c r="O180" s="52"/>
      <c r="P180" s="53"/>
      <c r="Q180" s="54"/>
      <c r="R180" s="55"/>
      <c r="S180" s="55"/>
      <c r="T180" s="56"/>
      <c r="U180" s="57"/>
      <c r="V180" s="58"/>
      <c r="W180" s="58"/>
      <c r="X180" s="56"/>
      <c r="Y180" s="57"/>
      <c r="Z180" s="58"/>
      <c r="AA180" s="58"/>
      <c r="AB180" s="56"/>
      <c r="AC180" s="57"/>
      <c r="AD180" s="59"/>
      <c r="AE180" s="59"/>
      <c r="AF180" s="56"/>
      <c r="AG180" s="57"/>
      <c r="AH180" s="60"/>
      <c r="AI180" s="58"/>
      <c r="AJ180" s="56"/>
      <c r="AK180" s="57"/>
      <c r="AL180" s="61"/>
      <c r="AM180" s="62"/>
      <c r="AN180" s="56"/>
      <c r="AO180" s="57"/>
      <c r="AP180" s="58"/>
      <c r="AQ180" s="58"/>
      <c r="AR180" s="56"/>
      <c r="AS180" s="57"/>
      <c r="AT180" s="58"/>
      <c r="AU180" s="58"/>
      <c r="AV180" s="56"/>
      <c r="AW180" s="57"/>
      <c r="AX180" s="58"/>
      <c r="AY180" s="58"/>
      <c r="AZ180" s="56"/>
      <c r="BA180" s="57"/>
      <c r="BB180" s="58"/>
      <c r="BC180" s="58"/>
      <c r="BD180" s="56"/>
      <c r="BE180" s="57"/>
      <c r="BF180" s="58"/>
      <c r="BG180" s="58"/>
      <c r="BH180" s="56"/>
      <c r="BI180" s="57"/>
      <c r="BJ180" s="58"/>
      <c r="BK180" s="58"/>
      <c r="BL180" s="56"/>
      <c r="BP180" s="172"/>
    </row>
    <row r="181" spans="1:76" ht="27.5" hidden="1" x14ac:dyDescent="0.45">
      <c r="A181" s="69"/>
      <c r="B181" s="209" t="s">
        <v>1017</v>
      </c>
      <c r="C181" s="369"/>
      <c r="D181" s="70"/>
      <c r="E181" s="370"/>
      <c r="F181" s="200"/>
      <c r="G181" s="362"/>
      <c r="H181" s="49"/>
      <c r="I181" s="191"/>
      <c r="J181" s="49"/>
      <c r="K181" s="191"/>
      <c r="L181" s="49"/>
      <c r="M181" s="191"/>
      <c r="N181" s="52"/>
      <c r="O181" s="52"/>
      <c r="P181" s="53"/>
      <c r="Q181" s="54"/>
      <c r="R181" s="55"/>
      <c r="S181" s="55"/>
      <c r="T181" s="56"/>
      <c r="U181" s="57"/>
      <c r="V181" s="58"/>
      <c r="W181" s="58"/>
      <c r="X181" s="56"/>
      <c r="Y181" s="57"/>
      <c r="Z181" s="58"/>
      <c r="AA181" s="58"/>
      <c r="AB181" s="56"/>
      <c r="AC181" s="57"/>
      <c r="AD181" s="59"/>
      <c r="AE181" s="59"/>
      <c r="AF181" s="56"/>
      <c r="AG181" s="57"/>
      <c r="AH181" s="60"/>
      <c r="AI181" s="58"/>
      <c r="AJ181" s="56"/>
      <c r="AK181" s="57"/>
      <c r="AL181" s="61"/>
      <c r="AM181" s="62"/>
      <c r="AN181" s="56"/>
      <c r="AO181" s="57"/>
      <c r="AP181" s="58"/>
      <c r="AQ181" s="58"/>
      <c r="AR181" s="56"/>
      <c r="AS181" s="57"/>
      <c r="AT181" s="58"/>
      <c r="AU181" s="58"/>
      <c r="AV181" s="56"/>
      <c r="AW181" s="57"/>
      <c r="AX181" s="58"/>
      <c r="AY181" s="58"/>
      <c r="AZ181" s="56"/>
      <c r="BA181" s="57"/>
      <c r="BB181" s="58"/>
      <c r="BC181" s="58"/>
      <c r="BD181" s="56"/>
      <c r="BE181" s="57"/>
      <c r="BF181" s="58"/>
      <c r="BG181" s="58"/>
      <c r="BH181" s="56"/>
      <c r="BI181" s="57"/>
      <c r="BJ181" s="58"/>
      <c r="BK181" s="58"/>
      <c r="BL181" s="56"/>
      <c r="BP181" s="172"/>
    </row>
    <row r="182" spans="1:76" ht="13.5" hidden="1" customHeight="1" x14ac:dyDescent="0.45">
      <c r="A182" s="69"/>
      <c r="B182" s="367"/>
      <c r="C182" s="369"/>
      <c r="D182" s="65"/>
      <c r="E182" s="203"/>
      <c r="F182" s="203"/>
      <c r="G182" s="97"/>
      <c r="H182" s="65"/>
      <c r="I182" s="74"/>
      <c r="J182" s="199"/>
      <c r="K182" s="76"/>
      <c r="L182" s="137"/>
      <c r="M182" s="74">
        <f t="shared" ref="M182:M188" si="139">(L182)*(E182+F182)</f>
        <v>0</v>
      </c>
      <c r="N182" s="52"/>
      <c r="O182" s="52"/>
      <c r="P182" s="53"/>
      <c r="Q182" s="77" t="e">
        <f t="shared" ref="Q182:Q188" si="140">P182/(I182+M182)</f>
        <v>#DIV/0!</v>
      </c>
      <c r="R182" s="55"/>
      <c r="S182" s="55"/>
      <c r="T182" s="56"/>
      <c r="U182" s="57"/>
      <c r="V182" s="58"/>
      <c r="W182" s="58"/>
      <c r="X182" s="56"/>
      <c r="Y182" s="57"/>
      <c r="Z182" s="58"/>
      <c r="AA182" s="58"/>
      <c r="AB182" s="56"/>
      <c r="AC182" s="57"/>
      <c r="AD182" s="59"/>
      <c r="AE182" s="59"/>
      <c r="AF182" s="56"/>
      <c r="AG182" s="57"/>
      <c r="AH182" s="60"/>
      <c r="AI182" s="58"/>
      <c r="AJ182" s="56"/>
      <c r="AK182" s="57"/>
      <c r="AL182" s="61"/>
      <c r="AM182" s="62"/>
      <c r="AN182" s="56"/>
      <c r="AO182" s="57"/>
      <c r="AP182" s="58"/>
      <c r="AQ182" s="58"/>
      <c r="AR182" s="56"/>
      <c r="AS182" s="57"/>
      <c r="AT182" s="58"/>
      <c r="AU182" s="58"/>
      <c r="AV182" s="56"/>
      <c r="AW182" s="57"/>
      <c r="AX182" s="58"/>
      <c r="AY182" s="58"/>
      <c r="AZ182" s="56"/>
      <c r="BA182" s="57"/>
      <c r="BB182" s="58"/>
      <c r="BC182" s="58"/>
      <c r="BD182" s="56"/>
      <c r="BE182" s="57"/>
      <c r="BF182" s="58"/>
      <c r="BG182" s="58"/>
      <c r="BH182" s="56"/>
      <c r="BI182" s="57"/>
      <c r="BJ182" s="58"/>
      <c r="BK182" s="58"/>
      <c r="BL182" s="56"/>
      <c r="BP182" s="172"/>
    </row>
    <row r="183" spans="1:76" ht="18.5" hidden="1" x14ac:dyDescent="0.45">
      <c r="A183" s="69" t="s">
        <v>848</v>
      </c>
      <c r="B183" s="367" t="s">
        <v>1018</v>
      </c>
      <c r="C183" s="369" t="s">
        <v>95</v>
      </c>
      <c r="D183" s="65"/>
      <c r="E183" s="203"/>
      <c r="F183" s="203"/>
      <c r="G183" s="97">
        <f t="shared" ref="G183:G188" si="141">SUM(E183:F183) * D183</f>
        <v>0</v>
      </c>
      <c r="H183" s="65"/>
      <c r="I183" s="74">
        <f t="shared" ref="I183:I188" si="142">(H183)*(E183+F183)</f>
        <v>0</v>
      </c>
      <c r="J183" s="199">
        <f t="shared" ref="J183:J188" si="143">H183-D183</f>
        <v>0</v>
      </c>
      <c r="K183" s="76">
        <f t="shared" ref="K183:K188" si="144">G183-I183</f>
        <v>0</v>
      </c>
      <c r="L183" s="137"/>
      <c r="M183" s="74">
        <f t="shared" si="139"/>
        <v>0</v>
      </c>
      <c r="N183" s="52">
        <f t="shared" ref="N183:N188" si="145">R183+V183+Z183+AD183+AH183+AL183+AP183+AT183+AX183+BB183+BF183+BJ183</f>
        <v>0</v>
      </c>
      <c r="O183" s="52">
        <f t="shared" ref="O183:O188" si="146">R183+W183+AA183+AE183+AI183+AM183+AQ183+AU183+AY183+BC183+BG183+BK183</f>
        <v>0</v>
      </c>
      <c r="P183" s="53">
        <f t="shared" ref="P183:P188" si="147">T183+X183+AB183+AF183+AJ183+AN183+AR183+AV183+AZ183+BD183+BH183+BL183</f>
        <v>0</v>
      </c>
      <c r="Q183" s="77" t="e">
        <f t="shared" si="140"/>
        <v>#DIV/0!</v>
      </c>
      <c r="R183" s="55"/>
      <c r="S183" s="55"/>
      <c r="T183" s="56">
        <f t="shared" ref="T183:T188" si="148">(R183*$E183)+(S183*$F183)</f>
        <v>0</v>
      </c>
      <c r="U183" s="57"/>
      <c r="V183" s="58"/>
      <c r="W183" s="58"/>
      <c r="X183" s="56">
        <f t="shared" ref="X183:X188" si="149">(V183*$E183)+(W183*$F183)</f>
        <v>0</v>
      </c>
      <c r="Y183" s="57"/>
      <c r="Z183" s="58"/>
      <c r="AA183" s="58"/>
      <c r="AB183" s="56">
        <f t="shared" ref="AB183:AB188" si="150">(Z183*E183)+(F183*AA183)</f>
        <v>0</v>
      </c>
      <c r="AC183" s="57"/>
      <c r="AD183" s="59"/>
      <c r="AE183" s="59"/>
      <c r="AF183" s="56">
        <f t="shared" ref="AF183:AF188" si="151">(AD183*E183)+(AE183*F183)</f>
        <v>0</v>
      </c>
      <c r="AG183" s="57"/>
      <c r="AH183" s="60"/>
      <c r="AI183" s="58"/>
      <c r="AJ183" s="56">
        <f t="shared" ref="AJ183:AJ188" si="152">(E183*AH183)+(F183*AI183)</f>
        <v>0</v>
      </c>
      <c r="AK183" s="57"/>
      <c r="AL183" s="61">
        <v>0</v>
      </c>
      <c r="AM183" s="62"/>
      <c r="AN183" s="56">
        <f t="shared" ref="AN183:AN188" si="153">(E183*AL183)+(F183*AM183)</f>
        <v>0</v>
      </c>
      <c r="AO183" s="57"/>
      <c r="AP183" s="58"/>
      <c r="AQ183" s="58"/>
      <c r="AR183" s="56">
        <f t="shared" ref="AR183:AR188" si="154">(E183*AP183)+(F183*AQ183)</f>
        <v>0</v>
      </c>
      <c r="AS183" s="57"/>
      <c r="AT183" s="58"/>
      <c r="AU183" s="58"/>
      <c r="AV183" s="56">
        <f t="shared" ref="AV183:AV188" si="155">(E183*AT183)+(F183*AU183)</f>
        <v>0</v>
      </c>
      <c r="AW183" s="57"/>
      <c r="AX183" s="58"/>
      <c r="AY183" s="58"/>
      <c r="AZ183" s="56">
        <f t="shared" ref="AZ183:AZ188" si="156">(E183*AX183)+(F183*AY183)</f>
        <v>0</v>
      </c>
      <c r="BA183" s="57"/>
      <c r="BB183" s="58"/>
      <c r="BC183" s="58"/>
      <c r="BD183" s="56">
        <f t="shared" ref="BD183:BD188" si="157">(E183*BB183)+(F183*BC183)</f>
        <v>0</v>
      </c>
      <c r="BE183" s="57"/>
      <c r="BF183" s="58">
        <v>0</v>
      </c>
      <c r="BG183" s="58"/>
      <c r="BH183" s="56">
        <f t="shared" ref="BH183:BH188" si="158">(E183*BF183)+(F183*BG183)</f>
        <v>0</v>
      </c>
      <c r="BI183" s="57"/>
      <c r="BJ183" s="58">
        <v>0</v>
      </c>
      <c r="BK183" s="58"/>
      <c r="BL183" s="56">
        <f t="shared" ref="BL183:BL188" si="159">(E183*BJ183)+(F183*BK183)</f>
        <v>0</v>
      </c>
      <c r="BP183" s="172"/>
    </row>
    <row r="184" spans="1:76" ht="18.5" hidden="1" x14ac:dyDescent="0.45">
      <c r="A184" s="69" t="s">
        <v>851</v>
      </c>
      <c r="B184" s="367" t="s">
        <v>1019</v>
      </c>
      <c r="C184" s="369" t="s">
        <v>889</v>
      </c>
      <c r="D184" s="65"/>
      <c r="E184" s="203"/>
      <c r="F184" s="203"/>
      <c r="G184" s="97">
        <f t="shared" si="141"/>
        <v>0</v>
      </c>
      <c r="H184" s="65"/>
      <c r="I184" s="74">
        <f t="shared" si="142"/>
        <v>0</v>
      </c>
      <c r="J184" s="199">
        <f t="shared" si="143"/>
        <v>0</v>
      </c>
      <c r="K184" s="76">
        <f t="shared" si="144"/>
        <v>0</v>
      </c>
      <c r="L184" s="137"/>
      <c r="M184" s="74">
        <f t="shared" si="139"/>
        <v>0</v>
      </c>
      <c r="N184" s="52">
        <f t="shared" si="145"/>
        <v>0</v>
      </c>
      <c r="O184" s="52">
        <f t="shared" si="146"/>
        <v>0</v>
      </c>
      <c r="P184" s="53">
        <f t="shared" si="147"/>
        <v>0</v>
      </c>
      <c r="Q184" s="77" t="e">
        <f t="shared" si="140"/>
        <v>#DIV/0!</v>
      </c>
      <c r="R184" s="55"/>
      <c r="S184" s="55"/>
      <c r="T184" s="56">
        <f t="shared" si="148"/>
        <v>0</v>
      </c>
      <c r="U184" s="57"/>
      <c r="V184" s="58"/>
      <c r="W184" s="58"/>
      <c r="X184" s="56">
        <f t="shared" si="149"/>
        <v>0</v>
      </c>
      <c r="Y184" s="57"/>
      <c r="Z184" s="58"/>
      <c r="AA184" s="58"/>
      <c r="AB184" s="56">
        <f t="shared" si="150"/>
        <v>0</v>
      </c>
      <c r="AC184" s="57"/>
      <c r="AD184" s="59"/>
      <c r="AE184" s="59"/>
      <c r="AF184" s="56">
        <f t="shared" si="151"/>
        <v>0</v>
      </c>
      <c r="AG184" s="57"/>
      <c r="AH184" s="60"/>
      <c r="AI184" s="58"/>
      <c r="AJ184" s="56">
        <f t="shared" si="152"/>
        <v>0</v>
      </c>
      <c r="AK184" s="57"/>
      <c r="AL184" s="61">
        <v>0</v>
      </c>
      <c r="AM184" s="62"/>
      <c r="AN184" s="56">
        <f t="shared" si="153"/>
        <v>0</v>
      </c>
      <c r="AO184" s="57"/>
      <c r="AP184" s="58">
        <v>0</v>
      </c>
      <c r="AQ184" s="58"/>
      <c r="AR184" s="56">
        <f t="shared" si="154"/>
        <v>0</v>
      </c>
      <c r="AS184" s="57"/>
      <c r="AT184" s="58"/>
      <c r="AU184" s="58"/>
      <c r="AV184" s="56">
        <f t="shared" si="155"/>
        <v>0</v>
      </c>
      <c r="AW184" s="57"/>
      <c r="AX184" s="58"/>
      <c r="AY184" s="58"/>
      <c r="AZ184" s="56">
        <f t="shared" si="156"/>
        <v>0</v>
      </c>
      <c r="BA184" s="57"/>
      <c r="BB184" s="58"/>
      <c r="BC184" s="58"/>
      <c r="BD184" s="56">
        <f t="shared" si="157"/>
        <v>0</v>
      </c>
      <c r="BE184" s="57"/>
      <c r="BF184" s="58">
        <v>0</v>
      </c>
      <c r="BG184" s="58"/>
      <c r="BH184" s="56">
        <f t="shared" si="158"/>
        <v>0</v>
      </c>
      <c r="BI184" s="57"/>
      <c r="BJ184" s="58">
        <v>0</v>
      </c>
      <c r="BK184" s="58"/>
      <c r="BL184" s="56">
        <f t="shared" si="159"/>
        <v>0</v>
      </c>
      <c r="BP184" s="172"/>
    </row>
    <row r="185" spans="1:76" ht="18.5" hidden="1" x14ac:dyDescent="0.45">
      <c r="A185" s="69" t="s">
        <v>853</v>
      </c>
      <c r="B185" s="367" t="s">
        <v>1020</v>
      </c>
      <c r="C185" s="369" t="s">
        <v>889</v>
      </c>
      <c r="D185" s="371"/>
      <c r="E185" s="203"/>
      <c r="F185" s="203"/>
      <c r="G185" s="97">
        <f t="shared" si="141"/>
        <v>0</v>
      </c>
      <c r="H185" s="371"/>
      <c r="I185" s="74">
        <f t="shared" si="142"/>
        <v>0</v>
      </c>
      <c r="J185" s="199">
        <f t="shared" si="143"/>
        <v>0</v>
      </c>
      <c r="K185" s="76">
        <f t="shared" si="144"/>
        <v>0</v>
      </c>
      <c r="L185" s="372"/>
      <c r="M185" s="74">
        <f t="shared" si="139"/>
        <v>0</v>
      </c>
      <c r="N185" s="52">
        <f t="shared" si="145"/>
        <v>0</v>
      </c>
      <c r="O185" s="52">
        <f t="shared" si="146"/>
        <v>0</v>
      </c>
      <c r="P185" s="53">
        <f t="shared" si="147"/>
        <v>0</v>
      </c>
      <c r="Q185" s="77" t="e">
        <f t="shared" si="140"/>
        <v>#DIV/0!</v>
      </c>
      <c r="R185" s="55"/>
      <c r="S185" s="55"/>
      <c r="T185" s="56">
        <f t="shared" si="148"/>
        <v>0</v>
      </c>
      <c r="U185" s="57"/>
      <c r="V185" s="58"/>
      <c r="W185" s="58"/>
      <c r="X185" s="56">
        <f t="shared" si="149"/>
        <v>0</v>
      </c>
      <c r="Y185" s="57"/>
      <c r="Z185" s="58"/>
      <c r="AA185" s="58"/>
      <c r="AB185" s="56">
        <f t="shared" si="150"/>
        <v>0</v>
      </c>
      <c r="AC185" s="57"/>
      <c r="AD185" s="59"/>
      <c r="AE185" s="59"/>
      <c r="AF185" s="56">
        <f t="shared" si="151"/>
        <v>0</v>
      </c>
      <c r="AG185" s="57"/>
      <c r="AH185" s="60"/>
      <c r="AI185" s="58"/>
      <c r="AJ185" s="56">
        <f t="shared" si="152"/>
        <v>0</v>
      </c>
      <c r="AK185" s="57"/>
      <c r="AL185" s="61">
        <v>0</v>
      </c>
      <c r="AM185" s="62"/>
      <c r="AN185" s="56">
        <f t="shared" si="153"/>
        <v>0</v>
      </c>
      <c r="AO185" s="57"/>
      <c r="AP185" s="58">
        <v>0</v>
      </c>
      <c r="AQ185" s="58"/>
      <c r="AR185" s="56">
        <f t="shared" si="154"/>
        <v>0</v>
      </c>
      <c r="AS185" s="57"/>
      <c r="AT185" s="58"/>
      <c r="AU185" s="58"/>
      <c r="AV185" s="56">
        <f t="shared" si="155"/>
        <v>0</v>
      </c>
      <c r="AW185" s="57"/>
      <c r="AX185" s="58"/>
      <c r="AY185" s="58"/>
      <c r="AZ185" s="56">
        <f t="shared" si="156"/>
        <v>0</v>
      </c>
      <c r="BA185" s="57"/>
      <c r="BB185" s="58"/>
      <c r="BC185" s="58"/>
      <c r="BD185" s="56">
        <f t="shared" si="157"/>
        <v>0</v>
      </c>
      <c r="BE185" s="57"/>
      <c r="BF185" s="58">
        <v>0</v>
      </c>
      <c r="BG185" s="58"/>
      <c r="BH185" s="56">
        <f t="shared" si="158"/>
        <v>0</v>
      </c>
      <c r="BI185" s="57"/>
      <c r="BJ185" s="58">
        <v>0</v>
      </c>
      <c r="BK185" s="58"/>
      <c r="BL185" s="56">
        <f t="shared" si="159"/>
        <v>0</v>
      </c>
      <c r="BP185" s="172"/>
    </row>
    <row r="186" spans="1:76" ht="18.5" hidden="1" x14ac:dyDescent="0.45">
      <c r="A186" s="69" t="s">
        <v>855</v>
      </c>
      <c r="B186" s="367" t="s">
        <v>1021</v>
      </c>
      <c r="C186" s="369" t="s">
        <v>889</v>
      </c>
      <c r="D186" s="65"/>
      <c r="E186" s="203"/>
      <c r="F186" s="203"/>
      <c r="G186" s="97">
        <f t="shared" si="141"/>
        <v>0</v>
      </c>
      <c r="H186" s="65"/>
      <c r="I186" s="74">
        <f t="shared" si="142"/>
        <v>0</v>
      </c>
      <c r="J186" s="199">
        <f t="shared" si="143"/>
        <v>0</v>
      </c>
      <c r="K186" s="76">
        <f t="shared" si="144"/>
        <v>0</v>
      </c>
      <c r="L186" s="137"/>
      <c r="M186" s="74">
        <f t="shared" si="139"/>
        <v>0</v>
      </c>
      <c r="N186" s="52">
        <f t="shared" si="145"/>
        <v>0</v>
      </c>
      <c r="O186" s="52">
        <f t="shared" si="146"/>
        <v>0</v>
      </c>
      <c r="P186" s="53">
        <f t="shared" si="147"/>
        <v>0</v>
      </c>
      <c r="Q186" s="77" t="e">
        <f t="shared" si="140"/>
        <v>#DIV/0!</v>
      </c>
      <c r="R186" s="55"/>
      <c r="S186" s="55"/>
      <c r="T186" s="56">
        <f t="shared" si="148"/>
        <v>0</v>
      </c>
      <c r="U186" s="57"/>
      <c r="V186" s="58"/>
      <c r="W186" s="58"/>
      <c r="X186" s="56">
        <f t="shared" si="149"/>
        <v>0</v>
      </c>
      <c r="Y186" s="57"/>
      <c r="Z186" s="58"/>
      <c r="AA186" s="58"/>
      <c r="AB186" s="56">
        <f t="shared" si="150"/>
        <v>0</v>
      </c>
      <c r="AC186" s="57"/>
      <c r="AD186" s="59"/>
      <c r="AE186" s="59"/>
      <c r="AF186" s="56">
        <f t="shared" si="151"/>
        <v>0</v>
      </c>
      <c r="AG186" s="57"/>
      <c r="AH186" s="60"/>
      <c r="AI186" s="58"/>
      <c r="AJ186" s="56">
        <f t="shared" si="152"/>
        <v>0</v>
      </c>
      <c r="AK186" s="57"/>
      <c r="AL186" s="61">
        <v>0</v>
      </c>
      <c r="AM186" s="62"/>
      <c r="AN186" s="56">
        <f t="shared" si="153"/>
        <v>0</v>
      </c>
      <c r="AO186" s="57"/>
      <c r="AP186" s="58">
        <v>0</v>
      </c>
      <c r="AQ186" s="58"/>
      <c r="AR186" s="56">
        <f t="shared" si="154"/>
        <v>0</v>
      </c>
      <c r="AS186" s="57"/>
      <c r="AT186" s="58"/>
      <c r="AU186" s="58"/>
      <c r="AV186" s="56">
        <f t="shared" si="155"/>
        <v>0</v>
      </c>
      <c r="AW186" s="57"/>
      <c r="AX186" s="58"/>
      <c r="AY186" s="58"/>
      <c r="AZ186" s="56">
        <f t="shared" si="156"/>
        <v>0</v>
      </c>
      <c r="BA186" s="57"/>
      <c r="BB186" s="58"/>
      <c r="BC186" s="58"/>
      <c r="BD186" s="56">
        <f t="shared" si="157"/>
        <v>0</v>
      </c>
      <c r="BE186" s="57"/>
      <c r="BF186" s="58">
        <v>0</v>
      </c>
      <c r="BG186" s="58"/>
      <c r="BH186" s="56">
        <f t="shared" si="158"/>
        <v>0</v>
      </c>
      <c r="BI186" s="57"/>
      <c r="BJ186" s="58">
        <v>0</v>
      </c>
      <c r="BK186" s="58"/>
      <c r="BL186" s="56">
        <f t="shared" si="159"/>
        <v>0</v>
      </c>
      <c r="BP186" s="172"/>
    </row>
    <row r="187" spans="1:76" ht="16" hidden="1" customHeight="1" x14ac:dyDescent="0.45">
      <c r="A187" s="69" t="s">
        <v>857</v>
      </c>
      <c r="B187" s="70" t="s">
        <v>1022</v>
      </c>
      <c r="C187" s="65" t="s">
        <v>889</v>
      </c>
      <c r="D187" s="71"/>
      <c r="E187" s="203"/>
      <c r="F187" s="200"/>
      <c r="G187" s="97">
        <f t="shared" si="141"/>
        <v>0</v>
      </c>
      <c r="H187" s="71"/>
      <c r="I187" s="74">
        <f t="shared" si="142"/>
        <v>0</v>
      </c>
      <c r="J187" s="199">
        <f t="shared" si="143"/>
        <v>0</v>
      </c>
      <c r="K187" s="76">
        <f t="shared" si="144"/>
        <v>0</v>
      </c>
      <c r="L187" s="208"/>
      <c r="M187" s="74">
        <f t="shared" si="139"/>
        <v>0</v>
      </c>
      <c r="N187" s="52">
        <f t="shared" si="145"/>
        <v>0</v>
      </c>
      <c r="O187" s="52">
        <f t="shared" si="146"/>
        <v>0</v>
      </c>
      <c r="P187" s="53">
        <f t="shared" si="147"/>
        <v>0</v>
      </c>
      <c r="Q187" s="77" t="e">
        <f t="shared" si="140"/>
        <v>#DIV/0!</v>
      </c>
      <c r="R187" s="55"/>
      <c r="S187" s="55"/>
      <c r="T187" s="56">
        <f t="shared" si="148"/>
        <v>0</v>
      </c>
      <c r="U187" s="57"/>
      <c r="V187" s="58"/>
      <c r="W187" s="58"/>
      <c r="X187" s="56">
        <f t="shared" si="149"/>
        <v>0</v>
      </c>
      <c r="Y187" s="57"/>
      <c r="Z187" s="58"/>
      <c r="AA187" s="58"/>
      <c r="AB187" s="56">
        <f t="shared" si="150"/>
        <v>0</v>
      </c>
      <c r="AC187" s="57"/>
      <c r="AD187" s="59"/>
      <c r="AE187" s="59"/>
      <c r="AF187" s="56">
        <f t="shared" si="151"/>
        <v>0</v>
      </c>
      <c r="AG187" s="57"/>
      <c r="AH187" s="60"/>
      <c r="AI187" s="58"/>
      <c r="AJ187" s="56">
        <f t="shared" si="152"/>
        <v>0</v>
      </c>
      <c r="AK187" s="57"/>
      <c r="AL187" s="61">
        <v>0</v>
      </c>
      <c r="AM187" s="62"/>
      <c r="AN187" s="56">
        <f t="shared" si="153"/>
        <v>0</v>
      </c>
      <c r="AO187" s="57"/>
      <c r="AP187" s="58">
        <v>0</v>
      </c>
      <c r="AQ187" s="58"/>
      <c r="AR187" s="56">
        <f t="shared" si="154"/>
        <v>0</v>
      </c>
      <c r="AS187" s="57"/>
      <c r="AT187" s="58">
        <v>0</v>
      </c>
      <c r="AU187" s="58"/>
      <c r="AV187" s="56">
        <f t="shared" si="155"/>
        <v>0</v>
      </c>
      <c r="AW187" s="57"/>
      <c r="AX187" s="58"/>
      <c r="AY187" s="58"/>
      <c r="AZ187" s="56">
        <f t="shared" si="156"/>
        <v>0</v>
      </c>
      <c r="BA187" s="57"/>
      <c r="BB187" s="58">
        <v>0</v>
      </c>
      <c r="BC187" s="58"/>
      <c r="BD187" s="56">
        <f t="shared" si="157"/>
        <v>0</v>
      </c>
      <c r="BE187" s="57"/>
      <c r="BF187" s="58"/>
      <c r="BG187" s="58"/>
      <c r="BH187" s="56">
        <f t="shared" si="158"/>
        <v>0</v>
      </c>
      <c r="BI187" s="57"/>
      <c r="BJ187" s="58">
        <v>0</v>
      </c>
      <c r="BK187" s="58"/>
      <c r="BL187" s="56">
        <f t="shared" si="159"/>
        <v>0</v>
      </c>
      <c r="BP187" s="172"/>
    </row>
    <row r="188" spans="1:76" ht="18.5" hidden="1" x14ac:dyDescent="0.45">
      <c r="A188" s="69" t="s">
        <v>859</v>
      </c>
      <c r="B188" s="367" t="s">
        <v>933</v>
      </c>
      <c r="C188" s="369" t="s">
        <v>889</v>
      </c>
      <c r="D188" s="65"/>
      <c r="E188" s="203"/>
      <c r="F188" s="203"/>
      <c r="G188" s="97">
        <f t="shared" si="141"/>
        <v>0</v>
      </c>
      <c r="H188" s="65"/>
      <c r="I188" s="74">
        <f t="shared" si="142"/>
        <v>0</v>
      </c>
      <c r="J188" s="199">
        <f t="shared" si="143"/>
        <v>0</v>
      </c>
      <c r="K188" s="76">
        <f t="shared" si="144"/>
        <v>0</v>
      </c>
      <c r="L188" s="137"/>
      <c r="M188" s="74">
        <f t="shared" si="139"/>
        <v>0</v>
      </c>
      <c r="N188" s="52">
        <f t="shared" si="145"/>
        <v>0</v>
      </c>
      <c r="O188" s="52">
        <f t="shared" si="146"/>
        <v>0</v>
      </c>
      <c r="P188" s="53">
        <f t="shared" si="147"/>
        <v>0</v>
      </c>
      <c r="Q188" s="77" t="e">
        <f t="shared" si="140"/>
        <v>#DIV/0!</v>
      </c>
      <c r="R188" s="55"/>
      <c r="S188" s="55"/>
      <c r="T188" s="56">
        <f t="shared" si="148"/>
        <v>0</v>
      </c>
      <c r="U188" s="57"/>
      <c r="V188" s="58"/>
      <c r="W188" s="58"/>
      <c r="X188" s="56">
        <f t="shared" si="149"/>
        <v>0</v>
      </c>
      <c r="Y188" s="57"/>
      <c r="Z188" s="58"/>
      <c r="AA188" s="58"/>
      <c r="AB188" s="56">
        <f t="shared" si="150"/>
        <v>0</v>
      </c>
      <c r="AC188" s="57"/>
      <c r="AD188" s="59"/>
      <c r="AE188" s="59"/>
      <c r="AF188" s="56">
        <f t="shared" si="151"/>
        <v>0</v>
      </c>
      <c r="AG188" s="57"/>
      <c r="AH188" s="60"/>
      <c r="AI188" s="58"/>
      <c r="AJ188" s="56">
        <f t="shared" si="152"/>
        <v>0</v>
      </c>
      <c r="AK188" s="57"/>
      <c r="AL188" s="61">
        <v>0</v>
      </c>
      <c r="AM188" s="62"/>
      <c r="AN188" s="56">
        <f t="shared" si="153"/>
        <v>0</v>
      </c>
      <c r="AO188" s="57"/>
      <c r="AP188" s="58">
        <v>0</v>
      </c>
      <c r="AQ188" s="58"/>
      <c r="AR188" s="56">
        <f t="shared" si="154"/>
        <v>0</v>
      </c>
      <c r="AS188" s="57"/>
      <c r="AT188" s="58"/>
      <c r="AU188" s="58"/>
      <c r="AV188" s="56">
        <f t="shared" si="155"/>
        <v>0</v>
      </c>
      <c r="AW188" s="57"/>
      <c r="AX188" s="58"/>
      <c r="AY188" s="58"/>
      <c r="AZ188" s="56">
        <f t="shared" si="156"/>
        <v>0</v>
      </c>
      <c r="BA188" s="57"/>
      <c r="BB188" s="58"/>
      <c r="BC188" s="58"/>
      <c r="BD188" s="56">
        <f t="shared" si="157"/>
        <v>0</v>
      </c>
      <c r="BE188" s="57"/>
      <c r="BF188" s="58">
        <v>0</v>
      </c>
      <c r="BG188" s="58"/>
      <c r="BH188" s="56">
        <f t="shared" si="158"/>
        <v>0</v>
      </c>
      <c r="BI188" s="57"/>
      <c r="BJ188" s="58">
        <v>0</v>
      </c>
      <c r="BK188" s="58"/>
      <c r="BL188" s="56">
        <f t="shared" si="159"/>
        <v>0</v>
      </c>
      <c r="BP188" s="172"/>
    </row>
    <row r="189" spans="1:76" s="131" customFormat="1" ht="19" hidden="1" thickBot="1" x14ac:dyDescent="0.5">
      <c r="A189" s="373"/>
      <c r="B189" s="374"/>
      <c r="C189" s="375"/>
      <c r="D189" s="376"/>
      <c r="E189" s="377"/>
      <c r="F189" s="378"/>
      <c r="G189" s="366"/>
      <c r="H189" s="309"/>
      <c r="I189" s="310"/>
      <c r="J189" s="309"/>
      <c r="K189" s="310"/>
      <c r="L189" s="379"/>
      <c r="M189" s="310"/>
      <c r="N189" s="311"/>
      <c r="O189" s="311"/>
      <c r="P189" s="312"/>
      <c r="Q189" s="380"/>
      <c r="R189" s="314"/>
      <c r="S189" s="314"/>
      <c r="T189" s="315"/>
      <c r="U189" s="312"/>
      <c r="V189" s="316"/>
      <c r="W189" s="316"/>
      <c r="X189" s="315"/>
      <c r="Y189" s="312"/>
      <c r="Z189" s="316"/>
      <c r="AA189" s="316"/>
      <c r="AB189" s="315"/>
      <c r="AC189" s="312"/>
      <c r="AD189" s="317"/>
      <c r="AE189" s="317"/>
      <c r="AF189" s="315"/>
      <c r="AG189" s="312"/>
      <c r="AH189" s="318"/>
      <c r="AI189" s="316"/>
      <c r="AJ189" s="315"/>
      <c r="AK189" s="312"/>
      <c r="AL189" s="381"/>
      <c r="AM189" s="320"/>
      <c r="AN189" s="315"/>
      <c r="AO189" s="312"/>
      <c r="AP189" s="316"/>
      <c r="AQ189" s="316"/>
      <c r="AR189" s="315"/>
      <c r="AS189" s="312"/>
      <c r="AT189" s="316"/>
      <c r="AU189" s="316"/>
      <c r="AV189" s="315"/>
      <c r="AW189" s="312"/>
      <c r="AX189" s="316"/>
      <c r="AY189" s="316"/>
      <c r="AZ189" s="315"/>
      <c r="BA189" s="312"/>
      <c r="BB189" s="316"/>
      <c r="BC189" s="316"/>
      <c r="BD189" s="315"/>
      <c r="BE189" s="312"/>
      <c r="BF189" s="316"/>
      <c r="BG189" s="316"/>
      <c r="BH189" s="315"/>
      <c r="BI189" s="312"/>
      <c r="BJ189" s="316"/>
      <c r="BK189" s="316"/>
      <c r="BL189" s="315"/>
      <c r="BM189" s="130"/>
      <c r="BN189" s="130"/>
      <c r="BO189" s="130"/>
      <c r="BP189" s="130"/>
      <c r="BQ189" s="130"/>
      <c r="BR189" s="130"/>
      <c r="BS189" s="130"/>
      <c r="BT189" s="130"/>
      <c r="BU189" s="130"/>
      <c r="BV189" s="130"/>
      <c r="BW189" s="130"/>
      <c r="BX189" s="130"/>
    </row>
    <row r="190" spans="1:76" ht="19" hidden="1" thickBot="1" x14ac:dyDescent="0.5">
      <c r="A190" s="382" t="s">
        <v>1023</v>
      </c>
      <c r="B190" s="383"/>
      <c r="C190" s="323"/>
      <c r="D190" s="324"/>
      <c r="E190" s="325"/>
      <c r="F190" s="384"/>
      <c r="G190" s="385">
        <f>SUM(G169:G188)</f>
        <v>0</v>
      </c>
      <c r="H190" s="386"/>
      <c r="I190" s="387">
        <f>SUM(I169:I188)</f>
        <v>0</v>
      </c>
      <c r="J190" s="386"/>
      <c r="K190" s="387">
        <f>SUM(K169:K188)</f>
        <v>0</v>
      </c>
      <c r="L190" s="386"/>
      <c r="M190" s="387">
        <f>SUM(M169:M188)</f>
        <v>0</v>
      </c>
      <c r="N190" s="388"/>
      <c r="O190" s="388"/>
      <c r="P190" s="387">
        <f>SUM(P169:P188)</f>
        <v>0</v>
      </c>
      <c r="Q190" s="389"/>
      <c r="R190" s="390"/>
      <c r="S190" s="390"/>
      <c r="T190" s="391">
        <f>SUM(T169:T188)</f>
        <v>0</v>
      </c>
      <c r="U190" s="387"/>
      <c r="V190" s="390"/>
      <c r="W190" s="390"/>
      <c r="X190" s="391">
        <f>SUM(X169:X188)</f>
        <v>0</v>
      </c>
      <c r="Y190" s="387"/>
      <c r="Z190" s="392"/>
      <c r="AA190" s="392"/>
      <c r="AB190" s="391">
        <f>SUM(AB169:AB188)</f>
        <v>0</v>
      </c>
      <c r="AC190" s="387"/>
      <c r="AD190" s="393"/>
      <c r="AE190" s="393"/>
      <c r="AF190" s="391">
        <f>SUM(AF169:AF188)</f>
        <v>0</v>
      </c>
      <c r="AG190" s="387"/>
      <c r="AH190" s="392"/>
      <c r="AI190" s="392"/>
      <c r="AJ190" s="391">
        <f>SUM(AJ169:AJ188)</f>
        <v>0</v>
      </c>
      <c r="AK190" s="387"/>
      <c r="AL190" s="393"/>
      <c r="AM190" s="392"/>
      <c r="AN190" s="391">
        <f>SUM(AN169:AN188)</f>
        <v>0</v>
      </c>
      <c r="AO190" s="387"/>
      <c r="AP190" s="392"/>
      <c r="AQ190" s="392"/>
      <c r="AR190" s="391">
        <f>SUM(AR169:AR188)</f>
        <v>0</v>
      </c>
      <c r="AS190" s="387"/>
      <c r="AT190" s="392"/>
      <c r="AU190" s="392"/>
      <c r="AV190" s="391">
        <f>SUM(AV169:AV188)</f>
        <v>0</v>
      </c>
      <c r="AW190" s="387"/>
      <c r="AX190" s="392"/>
      <c r="AY190" s="392"/>
      <c r="AZ190" s="391">
        <f>SUM(AZ169:AZ188)</f>
        <v>0</v>
      </c>
      <c r="BA190" s="387"/>
      <c r="BB190" s="392"/>
      <c r="BC190" s="392"/>
      <c r="BD190" s="391">
        <f>SUM(BD169:BD188)</f>
        <v>0</v>
      </c>
      <c r="BE190" s="387"/>
      <c r="BF190" s="392"/>
      <c r="BG190" s="392"/>
      <c r="BH190" s="391">
        <f>SUM(BH169:BH188)</f>
        <v>0</v>
      </c>
      <c r="BI190" s="387"/>
      <c r="BJ190" s="392"/>
      <c r="BK190" s="392"/>
      <c r="BL190" s="391">
        <f>SUM(BL169:BL188)</f>
        <v>0</v>
      </c>
    </row>
    <row r="191" spans="1:76" ht="20.25" hidden="1" customHeight="1" thickBot="1" x14ac:dyDescent="0.5">
      <c r="B191" s="394"/>
      <c r="D191" s="176"/>
      <c r="E191" s="255"/>
      <c r="F191" s="395"/>
      <c r="G191" s="396"/>
      <c r="R191" s="175"/>
      <c r="S191" s="175"/>
      <c r="T191" s="174"/>
      <c r="V191" s="174"/>
      <c r="W191" s="174"/>
      <c r="X191" s="174"/>
      <c r="Z191" s="174"/>
      <c r="AA191" s="174"/>
      <c r="AB191" s="174"/>
      <c r="AD191" s="180"/>
      <c r="AE191" s="180"/>
      <c r="AF191" s="174"/>
      <c r="AH191" s="174"/>
      <c r="AI191" s="174"/>
      <c r="AJ191" s="174"/>
      <c r="AL191" s="180"/>
      <c r="AM191" s="174"/>
      <c r="AN191" s="174"/>
      <c r="AP191" s="174"/>
      <c r="AQ191" s="174"/>
      <c r="AR191" s="174"/>
      <c r="AT191" s="174"/>
      <c r="AU191" s="174"/>
      <c r="AV191" s="174"/>
      <c r="AX191" s="174"/>
      <c r="AY191" s="174"/>
      <c r="AZ191" s="174"/>
      <c r="BB191" s="174"/>
      <c r="BC191" s="174"/>
      <c r="BD191" s="174"/>
      <c r="BF191" s="174"/>
      <c r="BG191" s="174"/>
      <c r="BH191" s="174"/>
      <c r="BJ191" s="174"/>
      <c r="BK191" s="174"/>
      <c r="BL191" s="174"/>
    </row>
    <row r="192" spans="1:76" ht="17.25" hidden="1" customHeight="1" thickBot="1" x14ac:dyDescent="0.5">
      <c r="A192" s="261" t="s">
        <v>1024</v>
      </c>
      <c r="B192" s="351"/>
      <c r="C192" s="351"/>
      <c r="D192" s="351"/>
      <c r="E192" s="351"/>
      <c r="F192" s="351"/>
      <c r="G192" s="352"/>
      <c r="R192" s="175"/>
      <c r="S192" s="175"/>
      <c r="T192" s="174"/>
      <c r="V192" s="174"/>
      <c r="W192" s="174"/>
      <c r="X192" s="174"/>
      <c r="Z192" s="174"/>
      <c r="AA192" s="174"/>
      <c r="AB192" s="174"/>
      <c r="AD192" s="174"/>
      <c r="AE192" s="174"/>
      <c r="AF192" s="174"/>
      <c r="AH192" s="174"/>
      <c r="AI192" s="174"/>
      <c r="AJ192" s="174"/>
      <c r="AL192" s="180"/>
      <c r="AM192" s="174"/>
      <c r="AN192" s="174"/>
      <c r="AP192" s="174"/>
      <c r="AQ192" s="174"/>
      <c r="AR192" s="174"/>
      <c r="AT192" s="174"/>
      <c r="AU192" s="174"/>
      <c r="AV192" s="174"/>
      <c r="AX192" s="174"/>
      <c r="AY192" s="174"/>
      <c r="AZ192" s="174"/>
      <c r="BB192" s="174"/>
      <c r="BC192" s="174"/>
      <c r="BD192" s="174"/>
      <c r="BF192" s="174"/>
      <c r="BG192" s="174"/>
      <c r="BH192" s="174"/>
      <c r="BJ192" s="174"/>
      <c r="BK192" s="174"/>
      <c r="BL192" s="174"/>
    </row>
    <row r="193" spans="1:76" ht="18.75" hidden="1" customHeight="1" thickBot="1" x14ac:dyDescent="0.5">
      <c r="A193" s="183" t="s">
        <v>784</v>
      </c>
      <c r="B193" s="353"/>
      <c r="C193" s="353"/>
      <c r="D193" s="353"/>
      <c r="E193" s="353"/>
      <c r="F193" s="353"/>
      <c r="G193" s="354"/>
      <c r="R193" s="175"/>
      <c r="S193" s="175"/>
      <c r="T193" s="174"/>
      <c r="V193" s="174"/>
      <c r="W193" s="174"/>
      <c r="X193" s="174"/>
      <c r="Z193" s="174"/>
      <c r="AA193" s="174"/>
      <c r="AB193" s="174"/>
      <c r="AD193" s="174"/>
      <c r="AE193" s="174"/>
      <c r="AF193" s="174"/>
      <c r="AH193" s="174"/>
      <c r="AI193" s="174"/>
      <c r="AJ193" s="174"/>
      <c r="AL193" s="180"/>
      <c r="AM193" s="174"/>
      <c r="AN193" s="174"/>
      <c r="AP193" s="174"/>
      <c r="AQ193" s="174"/>
      <c r="AR193" s="174"/>
      <c r="AT193" s="174"/>
      <c r="AU193" s="174"/>
      <c r="AV193" s="174"/>
      <c r="AX193" s="174"/>
      <c r="AY193" s="174"/>
      <c r="AZ193" s="174"/>
      <c r="BB193" s="174"/>
      <c r="BC193" s="174"/>
      <c r="BD193" s="174"/>
      <c r="BF193" s="174"/>
      <c r="BG193" s="174"/>
      <c r="BH193" s="174"/>
      <c r="BJ193" s="174"/>
      <c r="BK193" s="174"/>
      <c r="BL193" s="174"/>
    </row>
    <row r="194" spans="1:76" ht="19.149999999999999" hidden="1" customHeight="1" thickBot="1" x14ac:dyDescent="0.5">
      <c r="A194" s="397"/>
      <c r="D194" s="176"/>
      <c r="E194" s="255"/>
      <c r="F194" s="398"/>
      <c r="G194" s="399"/>
      <c r="H194" s="550" t="s">
        <v>785</v>
      </c>
      <c r="I194" s="551"/>
      <c r="J194" s="552" t="s">
        <v>786</v>
      </c>
      <c r="K194" s="552"/>
      <c r="L194" s="550" t="s">
        <v>787</v>
      </c>
      <c r="M194" s="551"/>
      <c r="N194" s="553" t="s">
        <v>788</v>
      </c>
      <c r="O194" s="553"/>
      <c r="P194" s="553"/>
      <c r="R194" s="175"/>
      <c r="S194" s="175"/>
      <c r="T194" s="174"/>
      <c r="V194" s="174"/>
      <c r="W194" s="174"/>
      <c r="X194" s="174"/>
      <c r="Z194" s="174"/>
      <c r="AA194" s="174"/>
      <c r="AB194" s="174"/>
      <c r="AD194" s="174"/>
      <c r="AE194" s="174"/>
      <c r="AF194" s="174"/>
      <c r="AH194" s="174"/>
      <c r="AI194" s="174"/>
      <c r="AJ194" s="174"/>
      <c r="AL194" s="180"/>
      <c r="AM194" s="174"/>
      <c r="AN194" s="174"/>
      <c r="AP194" s="174"/>
      <c r="AQ194" s="174"/>
      <c r="AR194" s="174"/>
      <c r="AT194" s="174"/>
      <c r="AU194" s="174"/>
      <c r="AV194" s="174"/>
      <c r="AX194" s="174"/>
      <c r="AY194" s="174"/>
      <c r="AZ194" s="174"/>
      <c r="BB194" s="174"/>
      <c r="BC194" s="174"/>
      <c r="BD194" s="174"/>
      <c r="BF194" s="174"/>
      <c r="BG194" s="174"/>
      <c r="BH194" s="174"/>
      <c r="BJ194" s="174"/>
      <c r="BK194" s="174"/>
      <c r="BL194" s="174"/>
    </row>
    <row r="195" spans="1:76" ht="16" hidden="1" customHeight="1" thickBot="1" x14ac:dyDescent="0.5">
      <c r="A195" s="24" t="s">
        <v>39</v>
      </c>
      <c r="B195" s="355" t="s">
        <v>801</v>
      </c>
      <c r="C195" s="355" t="s">
        <v>802</v>
      </c>
      <c r="D195" s="356" t="s">
        <v>803</v>
      </c>
      <c r="E195" s="357"/>
      <c r="F195" s="358"/>
      <c r="G195" s="359" t="s">
        <v>806</v>
      </c>
      <c r="H195" s="30" t="s">
        <v>803</v>
      </c>
      <c r="I195" s="31" t="s">
        <v>806</v>
      </c>
      <c r="J195" s="32" t="s">
        <v>803</v>
      </c>
      <c r="K195" s="33" t="s">
        <v>806</v>
      </c>
      <c r="L195" s="30" t="s">
        <v>803</v>
      </c>
      <c r="M195" s="31" t="s">
        <v>806</v>
      </c>
      <c r="N195" s="34" t="s">
        <v>807</v>
      </c>
      <c r="O195" s="34" t="s">
        <v>808</v>
      </c>
      <c r="P195" s="39" t="s">
        <v>806</v>
      </c>
      <c r="Q195" s="400" t="s">
        <v>809</v>
      </c>
      <c r="R195" s="38" t="s">
        <v>807</v>
      </c>
      <c r="S195" s="38" t="s">
        <v>808</v>
      </c>
      <c r="T195" s="38" t="s">
        <v>806</v>
      </c>
      <c r="U195" s="39"/>
      <c r="V195" s="38" t="s">
        <v>807</v>
      </c>
      <c r="W195" s="38" t="s">
        <v>808</v>
      </c>
      <c r="X195" s="38" t="s">
        <v>806</v>
      </c>
      <c r="Y195" s="39"/>
      <c r="Z195" s="38" t="s">
        <v>807</v>
      </c>
      <c r="AA195" s="38" t="s">
        <v>808</v>
      </c>
      <c r="AB195" s="38" t="s">
        <v>806</v>
      </c>
      <c r="AC195" s="39"/>
      <c r="AD195" s="38" t="s">
        <v>803</v>
      </c>
      <c r="AE195" s="38" t="s">
        <v>808</v>
      </c>
      <c r="AF195" s="38" t="s">
        <v>806</v>
      </c>
      <c r="AG195" s="39"/>
      <c r="AH195" s="38" t="s">
        <v>807</v>
      </c>
      <c r="AI195" s="38" t="s">
        <v>808</v>
      </c>
      <c r="AJ195" s="38" t="s">
        <v>806</v>
      </c>
      <c r="AK195" s="39"/>
      <c r="AL195" s="42" t="s">
        <v>807</v>
      </c>
      <c r="AM195" s="43" t="s">
        <v>808</v>
      </c>
      <c r="AN195" s="38" t="s">
        <v>806</v>
      </c>
      <c r="AO195" s="39"/>
      <c r="AP195" s="38" t="s">
        <v>807</v>
      </c>
      <c r="AQ195" s="38" t="s">
        <v>808</v>
      </c>
      <c r="AR195" s="38" t="s">
        <v>806</v>
      </c>
      <c r="AS195" s="39"/>
      <c r="AT195" s="38" t="s">
        <v>807</v>
      </c>
      <c r="AU195" s="38" t="s">
        <v>808</v>
      </c>
      <c r="AV195" s="38" t="s">
        <v>806</v>
      </c>
      <c r="AW195" s="39"/>
      <c r="AX195" s="38" t="s">
        <v>807</v>
      </c>
      <c r="AY195" s="38" t="s">
        <v>808</v>
      </c>
      <c r="AZ195" s="38" t="s">
        <v>806</v>
      </c>
      <c r="BA195" s="39"/>
      <c r="BB195" s="38" t="s">
        <v>807</v>
      </c>
      <c r="BC195" s="38" t="s">
        <v>808</v>
      </c>
      <c r="BD195" s="38" t="s">
        <v>806</v>
      </c>
      <c r="BE195" s="39"/>
      <c r="BF195" s="38" t="s">
        <v>807</v>
      </c>
      <c r="BG195" s="38" t="s">
        <v>808</v>
      </c>
      <c r="BH195" s="38" t="s">
        <v>806</v>
      </c>
      <c r="BI195" s="39"/>
      <c r="BJ195" s="38" t="s">
        <v>807</v>
      </c>
      <c r="BK195" s="38" t="s">
        <v>808</v>
      </c>
      <c r="BL195" s="38" t="s">
        <v>806</v>
      </c>
    </row>
    <row r="196" spans="1:76" ht="15.75" hidden="1" customHeight="1" x14ac:dyDescent="0.45">
      <c r="A196" s="401"/>
      <c r="B196" s="402"/>
      <c r="C196" s="403"/>
      <c r="D196" s="404"/>
      <c r="E196" s="405"/>
      <c r="F196" s="406"/>
      <c r="G196" s="407"/>
      <c r="H196" s="49"/>
      <c r="I196" s="191"/>
      <c r="J196" s="49"/>
      <c r="K196" s="191"/>
      <c r="L196" s="49"/>
      <c r="M196" s="191"/>
      <c r="N196" s="52"/>
      <c r="O196" s="52"/>
      <c r="P196" s="57"/>
      <c r="Q196" s="408"/>
      <c r="R196" s="55"/>
      <c r="S196" s="55"/>
      <c r="T196" s="56"/>
      <c r="U196" s="57"/>
      <c r="V196" s="58"/>
      <c r="W196" s="58"/>
      <c r="X196" s="56"/>
      <c r="Y196" s="57"/>
      <c r="Z196" s="58"/>
      <c r="AA196" s="58"/>
      <c r="AB196" s="56"/>
      <c r="AC196" s="57"/>
      <c r="AD196" s="58"/>
      <c r="AE196" s="58"/>
      <c r="AF196" s="56"/>
      <c r="AG196" s="57"/>
      <c r="AH196" s="58"/>
      <c r="AI196" s="58"/>
      <c r="AJ196" s="56"/>
      <c r="AK196" s="57"/>
      <c r="AL196" s="61"/>
      <c r="AM196" s="62"/>
      <c r="AN196" s="56"/>
      <c r="AO196" s="57"/>
      <c r="AP196" s="58"/>
      <c r="AQ196" s="58"/>
      <c r="AR196" s="56"/>
      <c r="AS196" s="57"/>
      <c r="AT196" s="58"/>
      <c r="AU196" s="58"/>
      <c r="AV196" s="56"/>
      <c r="AW196" s="57"/>
      <c r="AX196" s="58"/>
      <c r="AY196" s="58"/>
      <c r="AZ196" s="56"/>
      <c r="BA196" s="57"/>
      <c r="BB196" s="58"/>
      <c r="BC196" s="58"/>
      <c r="BD196" s="56"/>
      <c r="BE196" s="57"/>
      <c r="BF196" s="58"/>
      <c r="BG196" s="58"/>
      <c r="BH196" s="56"/>
      <c r="BI196" s="57"/>
      <c r="BJ196" s="58"/>
      <c r="BK196" s="58"/>
      <c r="BL196" s="56"/>
    </row>
    <row r="197" spans="1:76" ht="18.5" hidden="1" x14ac:dyDescent="0.45">
      <c r="A197" s="63">
        <v>1</v>
      </c>
      <c r="B197" s="133" t="s">
        <v>1025</v>
      </c>
      <c r="C197" s="409"/>
      <c r="D197" s="367"/>
      <c r="E197" s="370"/>
      <c r="F197" s="200"/>
      <c r="G197" s="362"/>
      <c r="H197" s="49"/>
      <c r="I197" s="191"/>
      <c r="J197" s="49"/>
      <c r="K197" s="191"/>
      <c r="L197" s="49"/>
      <c r="M197" s="191"/>
      <c r="N197" s="52"/>
      <c r="O197" s="52"/>
      <c r="P197" s="57"/>
      <c r="Q197" s="408"/>
      <c r="R197" s="55"/>
      <c r="S197" s="55"/>
      <c r="T197" s="56"/>
      <c r="U197" s="57"/>
      <c r="V197" s="58"/>
      <c r="W197" s="58"/>
      <c r="X197" s="56"/>
      <c r="Y197" s="57"/>
      <c r="Z197" s="58"/>
      <c r="AA197" s="58"/>
      <c r="AB197" s="56"/>
      <c r="AC197" s="57"/>
      <c r="AD197" s="58"/>
      <c r="AE197" s="58"/>
      <c r="AF197" s="56"/>
      <c r="AG197" s="57"/>
      <c r="AH197" s="58"/>
      <c r="AI197" s="58"/>
      <c r="AJ197" s="56"/>
      <c r="AK197" s="57"/>
      <c r="AL197" s="61"/>
      <c r="AM197" s="62"/>
      <c r="AN197" s="56"/>
      <c r="AO197" s="57"/>
      <c r="AP197" s="58"/>
      <c r="AQ197" s="58"/>
      <c r="AR197" s="56"/>
      <c r="AS197" s="57"/>
      <c r="AT197" s="58"/>
      <c r="AU197" s="58"/>
      <c r="AV197" s="56"/>
      <c r="AW197" s="57"/>
      <c r="AX197" s="58"/>
      <c r="AY197" s="58"/>
      <c r="AZ197" s="56"/>
      <c r="BA197" s="57"/>
      <c r="BB197" s="58"/>
      <c r="BC197" s="58"/>
      <c r="BD197" s="56"/>
      <c r="BE197" s="57"/>
      <c r="BF197" s="58"/>
      <c r="BG197" s="58"/>
      <c r="BH197" s="56"/>
      <c r="BI197" s="57"/>
      <c r="BJ197" s="58"/>
      <c r="BK197" s="58"/>
      <c r="BL197" s="56"/>
    </row>
    <row r="198" spans="1:76" ht="39" hidden="1" x14ac:dyDescent="0.45">
      <c r="A198" s="63"/>
      <c r="B198" s="302" t="s">
        <v>1026</v>
      </c>
      <c r="C198" s="410"/>
      <c r="D198" s="367"/>
      <c r="E198" s="370"/>
      <c r="F198" s="200"/>
      <c r="G198" s="362"/>
      <c r="H198" s="49"/>
      <c r="I198" s="191"/>
      <c r="J198" s="49"/>
      <c r="K198" s="191"/>
      <c r="L198" s="49"/>
      <c r="M198" s="191"/>
      <c r="N198" s="52"/>
      <c r="O198" s="52"/>
      <c r="P198" s="57"/>
      <c r="Q198" s="408"/>
      <c r="R198" s="55"/>
      <c r="S198" s="55"/>
      <c r="T198" s="56"/>
      <c r="U198" s="57"/>
      <c r="V198" s="58"/>
      <c r="W198" s="58"/>
      <c r="X198" s="56"/>
      <c r="Y198" s="57"/>
      <c r="Z198" s="58"/>
      <c r="AA198" s="58"/>
      <c r="AB198" s="56"/>
      <c r="AC198" s="57"/>
      <c r="AD198" s="58"/>
      <c r="AE198" s="58"/>
      <c r="AF198" s="56"/>
      <c r="AG198" s="57"/>
      <c r="AH198" s="58"/>
      <c r="AI198" s="58"/>
      <c r="AJ198" s="56"/>
      <c r="AK198" s="57"/>
      <c r="AL198" s="61"/>
      <c r="AM198" s="62"/>
      <c r="AN198" s="56"/>
      <c r="AO198" s="57"/>
      <c r="AP198" s="58"/>
      <c r="AQ198" s="58"/>
      <c r="AR198" s="56"/>
      <c r="AS198" s="57"/>
      <c r="AT198" s="58"/>
      <c r="AU198" s="58"/>
      <c r="AV198" s="56"/>
      <c r="AW198" s="57"/>
      <c r="AX198" s="58"/>
      <c r="AY198" s="58"/>
      <c r="AZ198" s="56"/>
      <c r="BA198" s="57"/>
      <c r="BB198" s="58"/>
      <c r="BC198" s="58"/>
      <c r="BD198" s="56"/>
      <c r="BE198" s="57"/>
      <c r="BF198" s="58"/>
      <c r="BG198" s="58"/>
      <c r="BH198" s="56"/>
      <c r="BI198" s="57"/>
      <c r="BJ198" s="58"/>
      <c r="BK198" s="58"/>
      <c r="BL198" s="56"/>
    </row>
    <row r="199" spans="1:76" ht="18.5" hidden="1" x14ac:dyDescent="0.45">
      <c r="A199" s="411" t="s">
        <v>813</v>
      </c>
      <c r="B199" s="412" t="s">
        <v>1027</v>
      </c>
      <c r="C199" s="134" t="s">
        <v>1028</v>
      </c>
      <c r="D199" s="135"/>
      <c r="E199" s="413"/>
      <c r="F199" s="414"/>
      <c r="G199" s="97">
        <f t="shared" ref="G199:G204" si="160">SUM(E199:F199) * D199</f>
        <v>0</v>
      </c>
      <c r="H199" s="415"/>
      <c r="I199" s="74">
        <f t="shared" ref="I199:I204" si="161">(H199)*(E199+F199)</f>
        <v>0</v>
      </c>
      <c r="J199" s="199">
        <f t="shared" ref="J199:J204" si="162">H199-D199</f>
        <v>0</v>
      </c>
      <c r="K199" s="76">
        <f t="shared" ref="K199:K204" si="163">G199-I199</f>
        <v>0</v>
      </c>
      <c r="L199" s="415"/>
      <c r="M199" s="74">
        <f t="shared" ref="M199:M204" si="164">(L199)*(G199+H199)</f>
        <v>0</v>
      </c>
      <c r="N199" s="52">
        <f t="shared" ref="N199:N204" si="165">R199+V199+Z199+AD199+AH199+AL199+AP199+AT199+AX199+BB199+BF199+BJ199</f>
        <v>0</v>
      </c>
      <c r="O199" s="52">
        <f t="shared" ref="O199:O204" si="166">R199+V199+AA199+AE199+AI199+AM199+AQ199+AU199+AY199+BC199+BG199+BK199</f>
        <v>0</v>
      </c>
      <c r="P199" s="57">
        <f t="shared" ref="P199:P204" si="167">T199+X199+AB199+AF199+AJ199+AN199+AR199+AV199+AZ199+BD199+BH199+BL199</f>
        <v>0</v>
      </c>
      <c r="Q199" s="408" t="e">
        <f t="shared" ref="Q199:Q204" si="168">P199/I199</f>
        <v>#DIV/0!</v>
      </c>
      <c r="R199" s="55"/>
      <c r="S199" s="55"/>
      <c r="T199" s="56">
        <f t="shared" ref="T199:T204" si="169">(R199*$E199)+(S199*$F199)</f>
        <v>0</v>
      </c>
      <c r="U199" s="57"/>
      <c r="V199" s="58"/>
      <c r="W199" s="58"/>
      <c r="X199" s="56">
        <f t="shared" ref="X199:X204" si="170">(V199*$E199)+(W199*$F199)</f>
        <v>0</v>
      </c>
      <c r="Y199" s="57"/>
      <c r="Z199" s="58"/>
      <c r="AA199" s="58"/>
      <c r="AB199" s="56">
        <f t="shared" ref="AB199:AB204" si="171">(Z199*E199)+(F199*AA199)</f>
        <v>0</v>
      </c>
      <c r="AC199" s="57"/>
      <c r="AD199" s="58">
        <v>0</v>
      </c>
      <c r="AE199" s="58"/>
      <c r="AF199" s="56">
        <f t="shared" ref="AF199:AF204" si="172">(AD199*E199)+(AE199*F199)</f>
        <v>0</v>
      </c>
      <c r="AG199" s="57"/>
      <c r="AH199" s="58"/>
      <c r="AI199" s="58"/>
      <c r="AJ199" s="56">
        <f t="shared" ref="AJ199:AJ204" si="173">(E199*AH199)+(F199*AI199)</f>
        <v>0</v>
      </c>
      <c r="AK199" s="57"/>
      <c r="AL199" s="61">
        <v>0</v>
      </c>
      <c r="AM199" s="62"/>
      <c r="AN199" s="56">
        <f t="shared" ref="AN199:AN204" si="174">(E199*AL199)+(F199*AM199)</f>
        <v>0</v>
      </c>
      <c r="AO199" s="57"/>
      <c r="AP199" s="58">
        <v>0</v>
      </c>
      <c r="AQ199" s="58"/>
      <c r="AR199" s="56">
        <f t="shared" ref="AR199:AR204" si="175">(E199*AP199)+(F199*AQ199)</f>
        <v>0</v>
      </c>
      <c r="AS199" s="57"/>
      <c r="AT199" s="58"/>
      <c r="AU199" s="58"/>
      <c r="AV199" s="56">
        <f t="shared" ref="AV199:AV204" si="176">(E199*AT199)+(F199*AU199)</f>
        <v>0</v>
      </c>
      <c r="AW199" s="57"/>
      <c r="AX199" s="58"/>
      <c r="AY199" s="58"/>
      <c r="AZ199" s="56">
        <f t="shared" ref="AZ199:AZ204" si="177">(E199*AX199)+(F199*AY199)</f>
        <v>0</v>
      </c>
      <c r="BA199" s="57"/>
      <c r="BB199" s="58"/>
      <c r="BC199" s="58"/>
      <c r="BD199" s="56">
        <f t="shared" ref="BD199:BD204" si="178">(E199*BB199)+(F199*BC199)</f>
        <v>0</v>
      </c>
      <c r="BE199" s="57"/>
      <c r="BF199" s="58">
        <v>0</v>
      </c>
      <c r="BG199" s="58"/>
      <c r="BH199" s="56">
        <f t="shared" ref="BH199:BH204" si="179">(E199*BF199)+(F199*BG199)</f>
        <v>0</v>
      </c>
      <c r="BI199" s="57"/>
      <c r="BJ199" s="58">
        <v>0</v>
      </c>
      <c r="BK199" s="58"/>
      <c r="BL199" s="56">
        <f t="shared" ref="BL199:BL204" si="180">(E199*BJ199)+(F199*BK199)</f>
        <v>0</v>
      </c>
      <c r="BP199" s="172"/>
    </row>
    <row r="200" spans="1:76" ht="18.5" hidden="1" x14ac:dyDescent="0.45">
      <c r="A200" s="411" t="s">
        <v>816</v>
      </c>
      <c r="B200" s="412" t="s">
        <v>1029</v>
      </c>
      <c r="C200" s="134" t="s">
        <v>1028</v>
      </c>
      <c r="D200" s="135"/>
      <c r="E200" s="413"/>
      <c r="F200" s="414"/>
      <c r="G200" s="97">
        <f t="shared" si="160"/>
        <v>0</v>
      </c>
      <c r="H200" s="415"/>
      <c r="I200" s="74">
        <f t="shared" si="161"/>
        <v>0</v>
      </c>
      <c r="J200" s="199">
        <f t="shared" si="162"/>
        <v>0</v>
      </c>
      <c r="K200" s="76">
        <f t="shared" si="163"/>
        <v>0</v>
      </c>
      <c r="L200" s="415"/>
      <c r="M200" s="74">
        <f t="shared" si="164"/>
        <v>0</v>
      </c>
      <c r="N200" s="52">
        <f t="shared" si="165"/>
        <v>0</v>
      </c>
      <c r="O200" s="52">
        <f t="shared" si="166"/>
        <v>0</v>
      </c>
      <c r="P200" s="57">
        <f t="shared" si="167"/>
        <v>0</v>
      </c>
      <c r="Q200" s="408" t="e">
        <f t="shared" si="168"/>
        <v>#DIV/0!</v>
      </c>
      <c r="R200" s="55"/>
      <c r="S200" s="55"/>
      <c r="T200" s="56">
        <f t="shared" si="169"/>
        <v>0</v>
      </c>
      <c r="U200" s="57"/>
      <c r="V200" s="58"/>
      <c r="W200" s="58"/>
      <c r="X200" s="56">
        <f t="shared" si="170"/>
        <v>0</v>
      </c>
      <c r="Y200" s="57"/>
      <c r="Z200" s="58"/>
      <c r="AA200" s="58"/>
      <c r="AB200" s="56">
        <f t="shared" si="171"/>
        <v>0</v>
      </c>
      <c r="AC200" s="57"/>
      <c r="AD200" s="58">
        <v>0</v>
      </c>
      <c r="AE200" s="58"/>
      <c r="AF200" s="56">
        <f t="shared" si="172"/>
        <v>0</v>
      </c>
      <c r="AG200" s="57"/>
      <c r="AH200" s="58"/>
      <c r="AI200" s="58"/>
      <c r="AJ200" s="56">
        <f t="shared" si="173"/>
        <v>0</v>
      </c>
      <c r="AK200" s="57"/>
      <c r="AL200" s="61">
        <v>0</v>
      </c>
      <c r="AM200" s="62"/>
      <c r="AN200" s="56">
        <f t="shared" si="174"/>
        <v>0</v>
      </c>
      <c r="AO200" s="57"/>
      <c r="AP200" s="58">
        <v>0</v>
      </c>
      <c r="AQ200" s="58"/>
      <c r="AR200" s="56">
        <f t="shared" si="175"/>
        <v>0</v>
      </c>
      <c r="AS200" s="57"/>
      <c r="AT200" s="58"/>
      <c r="AU200" s="58"/>
      <c r="AV200" s="56">
        <f t="shared" si="176"/>
        <v>0</v>
      </c>
      <c r="AW200" s="57"/>
      <c r="AX200" s="58"/>
      <c r="AY200" s="58"/>
      <c r="AZ200" s="56">
        <f t="shared" si="177"/>
        <v>0</v>
      </c>
      <c r="BA200" s="57"/>
      <c r="BB200" s="58"/>
      <c r="BC200" s="58"/>
      <c r="BD200" s="56">
        <f t="shared" si="178"/>
        <v>0</v>
      </c>
      <c r="BE200" s="57"/>
      <c r="BF200" s="58">
        <v>0</v>
      </c>
      <c r="BG200" s="58"/>
      <c r="BH200" s="56">
        <f t="shared" si="179"/>
        <v>0</v>
      </c>
      <c r="BI200" s="57"/>
      <c r="BJ200" s="58">
        <v>0</v>
      </c>
      <c r="BK200" s="58"/>
      <c r="BL200" s="56">
        <f t="shared" si="180"/>
        <v>0</v>
      </c>
      <c r="BP200" s="172"/>
    </row>
    <row r="201" spans="1:76" ht="18.5" hidden="1" x14ac:dyDescent="0.45">
      <c r="A201" s="411" t="s">
        <v>818</v>
      </c>
      <c r="B201" s="412" t="s">
        <v>1030</v>
      </c>
      <c r="C201" s="134" t="s">
        <v>1028</v>
      </c>
      <c r="D201" s="135"/>
      <c r="E201" s="413"/>
      <c r="F201" s="414"/>
      <c r="G201" s="97">
        <f t="shared" si="160"/>
        <v>0</v>
      </c>
      <c r="H201" s="415"/>
      <c r="I201" s="74">
        <f t="shared" si="161"/>
        <v>0</v>
      </c>
      <c r="J201" s="199">
        <f t="shared" si="162"/>
        <v>0</v>
      </c>
      <c r="K201" s="76">
        <f t="shared" si="163"/>
        <v>0</v>
      </c>
      <c r="L201" s="415"/>
      <c r="M201" s="74">
        <f t="shared" si="164"/>
        <v>0</v>
      </c>
      <c r="N201" s="52">
        <f t="shared" si="165"/>
        <v>0</v>
      </c>
      <c r="O201" s="52">
        <f t="shared" si="166"/>
        <v>0</v>
      </c>
      <c r="P201" s="57">
        <f t="shared" si="167"/>
        <v>0</v>
      </c>
      <c r="Q201" s="408" t="e">
        <f t="shared" si="168"/>
        <v>#DIV/0!</v>
      </c>
      <c r="R201" s="55"/>
      <c r="S201" s="55"/>
      <c r="T201" s="56">
        <f t="shared" si="169"/>
        <v>0</v>
      </c>
      <c r="U201" s="57"/>
      <c r="V201" s="58"/>
      <c r="W201" s="58"/>
      <c r="X201" s="56">
        <f t="shared" si="170"/>
        <v>0</v>
      </c>
      <c r="Y201" s="57"/>
      <c r="Z201" s="58"/>
      <c r="AA201" s="58"/>
      <c r="AB201" s="56">
        <f t="shared" si="171"/>
        <v>0</v>
      </c>
      <c r="AC201" s="57"/>
      <c r="AD201" s="58">
        <v>0</v>
      </c>
      <c r="AE201" s="58"/>
      <c r="AF201" s="56">
        <f t="shared" si="172"/>
        <v>0</v>
      </c>
      <c r="AG201" s="57"/>
      <c r="AH201" s="58"/>
      <c r="AI201" s="58"/>
      <c r="AJ201" s="56">
        <f t="shared" si="173"/>
        <v>0</v>
      </c>
      <c r="AK201" s="57"/>
      <c r="AL201" s="61">
        <v>0</v>
      </c>
      <c r="AM201" s="62"/>
      <c r="AN201" s="56">
        <f t="shared" si="174"/>
        <v>0</v>
      </c>
      <c r="AO201" s="57"/>
      <c r="AP201" s="58">
        <v>0</v>
      </c>
      <c r="AQ201" s="58"/>
      <c r="AR201" s="56">
        <f t="shared" si="175"/>
        <v>0</v>
      </c>
      <c r="AS201" s="57"/>
      <c r="AT201" s="58"/>
      <c r="AU201" s="58"/>
      <c r="AV201" s="56">
        <f t="shared" si="176"/>
        <v>0</v>
      </c>
      <c r="AW201" s="57"/>
      <c r="AX201" s="58"/>
      <c r="AY201" s="58"/>
      <c r="AZ201" s="56">
        <f t="shared" si="177"/>
        <v>0</v>
      </c>
      <c r="BA201" s="57"/>
      <c r="BB201" s="58"/>
      <c r="BC201" s="58"/>
      <c r="BD201" s="56">
        <f t="shared" si="178"/>
        <v>0</v>
      </c>
      <c r="BE201" s="57"/>
      <c r="BF201" s="58">
        <v>0</v>
      </c>
      <c r="BG201" s="58"/>
      <c r="BH201" s="56">
        <f t="shared" si="179"/>
        <v>0</v>
      </c>
      <c r="BI201" s="57"/>
      <c r="BJ201" s="58">
        <v>0</v>
      </c>
      <c r="BK201" s="58"/>
      <c r="BL201" s="56">
        <f t="shared" si="180"/>
        <v>0</v>
      </c>
      <c r="BP201" s="172"/>
    </row>
    <row r="202" spans="1:76" ht="18.5" hidden="1" x14ac:dyDescent="0.45">
      <c r="A202" s="411" t="s">
        <v>820</v>
      </c>
      <c r="B202" s="367" t="s">
        <v>1031</v>
      </c>
      <c r="C202" s="115" t="s">
        <v>95</v>
      </c>
      <c r="D202" s="416"/>
      <c r="E202" s="417"/>
      <c r="F202" s="203"/>
      <c r="G202" s="97">
        <f t="shared" si="160"/>
        <v>0</v>
      </c>
      <c r="H202" s="418"/>
      <c r="I202" s="74">
        <f t="shared" si="161"/>
        <v>0</v>
      </c>
      <c r="J202" s="199">
        <f t="shared" si="162"/>
        <v>0</v>
      </c>
      <c r="K202" s="76">
        <f t="shared" si="163"/>
        <v>0</v>
      </c>
      <c r="L202" s="418"/>
      <c r="M202" s="74">
        <f t="shared" si="164"/>
        <v>0</v>
      </c>
      <c r="N202" s="52">
        <f t="shared" si="165"/>
        <v>0</v>
      </c>
      <c r="O202" s="52">
        <f t="shared" si="166"/>
        <v>0</v>
      </c>
      <c r="P202" s="57">
        <f t="shared" si="167"/>
        <v>0</v>
      </c>
      <c r="Q202" s="408" t="e">
        <f t="shared" si="168"/>
        <v>#DIV/0!</v>
      </c>
      <c r="R202" s="55"/>
      <c r="S202" s="55"/>
      <c r="T202" s="56">
        <f t="shared" si="169"/>
        <v>0</v>
      </c>
      <c r="U202" s="57"/>
      <c r="V202" s="58"/>
      <c r="W202" s="58"/>
      <c r="X202" s="56">
        <f t="shared" si="170"/>
        <v>0</v>
      </c>
      <c r="Y202" s="57"/>
      <c r="Z202" s="58"/>
      <c r="AA202" s="58"/>
      <c r="AB202" s="56">
        <f t="shared" si="171"/>
        <v>0</v>
      </c>
      <c r="AC202" s="57"/>
      <c r="AD202" s="58">
        <v>0</v>
      </c>
      <c r="AE202" s="58"/>
      <c r="AF202" s="56">
        <f t="shared" si="172"/>
        <v>0</v>
      </c>
      <c r="AG202" s="57"/>
      <c r="AH202" s="58"/>
      <c r="AI202" s="58"/>
      <c r="AJ202" s="56">
        <f t="shared" si="173"/>
        <v>0</v>
      </c>
      <c r="AK202" s="57"/>
      <c r="AL202" s="61">
        <v>0</v>
      </c>
      <c r="AM202" s="62"/>
      <c r="AN202" s="56">
        <f t="shared" si="174"/>
        <v>0</v>
      </c>
      <c r="AO202" s="57"/>
      <c r="AP202" s="58">
        <v>0</v>
      </c>
      <c r="AQ202" s="58"/>
      <c r="AR202" s="56">
        <f t="shared" si="175"/>
        <v>0</v>
      </c>
      <c r="AS202" s="57"/>
      <c r="AT202" s="58"/>
      <c r="AU202" s="58"/>
      <c r="AV202" s="56">
        <f t="shared" si="176"/>
        <v>0</v>
      </c>
      <c r="AW202" s="57"/>
      <c r="AX202" s="58"/>
      <c r="AY202" s="58"/>
      <c r="AZ202" s="56">
        <f t="shared" si="177"/>
        <v>0</v>
      </c>
      <c r="BA202" s="57"/>
      <c r="BB202" s="58"/>
      <c r="BC202" s="58"/>
      <c r="BD202" s="56">
        <f t="shared" si="178"/>
        <v>0</v>
      </c>
      <c r="BE202" s="57"/>
      <c r="BF202" s="58">
        <v>0</v>
      </c>
      <c r="BG202" s="58"/>
      <c r="BH202" s="56">
        <f t="shared" si="179"/>
        <v>0</v>
      </c>
      <c r="BI202" s="57"/>
      <c r="BJ202" s="58">
        <v>0</v>
      </c>
      <c r="BK202" s="58"/>
      <c r="BL202" s="56">
        <f t="shared" si="180"/>
        <v>0</v>
      </c>
      <c r="BP202" s="172"/>
    </row>
    <row r="203" spans="1:76" s="149" customFormat="1" ht="26" hidden="1" x14ac:dyDescent="0.35">
      <c r="A203" s="411" t="s">
        <v>822</v>
      </c>
      <c r="B203" s="114" t="s">
        <v>1032</v>
      </c>
      <c r="C203" s="419" t="s">
        <v>95</v>
      </c>
      <c r="D203" s="416"/>
      <c r="E203" s="420"/>
      <c r="F203" s="274"/>
      <c r="G203" s="276">
        <f t="shared" si="160"/>
        <v>0</v>
      </c>
      <c r="H203" s="418"/>
      <c r="I203" s="74">
        <f t="shared" si="161"/>
        <v>0</v>
      </c>
      <c r="J203" s="199">
        <f t="shared" si="162"/>
        <v>0</v>
      </c>
      <c r="K203" s="76">
        <f t="shared" si="163"/>
        <v>0</v>
      </c>
      <c r="L203" s="418"/>
      <c r="M203" s="74">
        <f t="shared" si="164"/>
        <v>0</v>
      </c>
      <c r="N203" s="52">
        <f t="shared" si="165"/>
        <v>0</v>
      </c>
      <c r="O203" s="52">
        <f t="shared" si="166"/>
        <v>0</v>
      </c>
      <c r="P203" s="142">
        <f t="shared" si="167"/>
        <v>0</v>
      </c>
      <c r="Q203" s="421" t="e">
        <f t="shared" si="168"/>
        <v>#DIV/0!</v>
      </c>
      <c r="R203" s="140"/>
      <c r="S203" s="140"/>
      <c r="T203" s="141">
        <f t="shared" si="169"/>
        <v>0</v>
      </c>
      <c r="U203" s="142"/>
      <c r="V203" s="144"/>
      <c r="W203" s="144"/>
      <c r="X203" s="141">
        <f t="shared" si="170"/>
        <v>0</v>
      </c>
      <c r="Y203" s="142"/>
      <c r="Z203" s="144"/>
      <c r="AA203" s="144"/>
      <c r="AB203" s="141">
        <f t="shared" si="171"/>
        <v>0</v>
      </c>
      <c r="AC203" s="142"/>
      <c r="AD203" s="144">
        <v>0</v>
      </c>
      <c r="AE203" s="144"/>
      <c r="AF203" s="141">
        <f t="shared" si="172"/>
        <v>0</v>
      </c>
      <c r="AG203" s="142"/>
      <c r="AH203" s="144"/>
      <c r="AI203" s="144"/>
      <c r="AJ203" s="141">
        <f t="shared" si="173"/>
        <v>0</v>
      </c>
      <c r="AK203" s="142"/>
      <c r="AL203" s="146"/>
      <c r="AM203" s="147"/>
      <c r="AN203" s="141">
        <f t="shared" si="174"/>
        <v>0</v>
      </c>
      <c r="AO203" s="142"/>
      <c r="AP203" s="144">
        <v>0</v>
      </c>
      <c r="AQ203" s="144"/>
      <c r="AR203" s="141">
        <f t="shared" si="175"/>
        <v>0</v>
      </c>
      <c r="AS203" s="142"/>
      <c r="AT203" s="144"/>
      <c r="AU203" s="144"/>
      <c r="AV203" s="141">
        <f t="shared" si="176"/>
        <v>0</v>
      </c>
      <c r="AW203" s="142"/>
      <c r="AX203" s="144"/>
      <c r="AY203" s="144"/>
      <c r="AZ203" s="141">
        <f t="shared" si="177"/>
        <v>0</v>
      </c>
      <c r="BA203" s="142"/>
      <c r="BB203" s="144"/>
      <c r="BC203" s="144"/>
      <c r="BD203" s="141">
        <f t="shared" si="178"/>
        <v>0</v>
      </c>
      <c r="BE203" s="142"/>
      <c r="BF203" s="144">
        <v>0</v>
      </c>
      <c r="BG203" s="144"/>
      <c r="BH203" s="141">
        <f t="shared" si="179"/>
        <v>0</v>
      </c>
      <c r="BI203" s="142"/>
      <c r="BJ203" s="144">
        <v>0</v>
      </c>
      <c r="BK203" s="144"/>
      <c r="BL203" s="141">
        <f t="shared" si="180"/>
        <v>0</v>
      </c>
      <c r="BM203" s="148"/>
      <c r="BN203" s="148"/>
      <c r="BO203" s="148"/>
      <c r="BP203" s="279"/>
      <c r="BQ203" s="148"/>
      <c r="BR203" s="148"/>
      <c r="BS203" s="148"/>
      <c r="BT203" s="148"/>
      <c r="BU203" s="148"/>
      <c r="BV203" s="148"/>
      <c r="BW203" s="148"/>
      <c r="BX203" s="148"/>
    </row>
    <row r="204" spans="1:76" ht="19.899999999999999" hidden="1" customHeight="1" x14ac:dyDescent="0.45">
      <c r="A204" s="411" t="s">
        <v>824</v>
      </c>
      <c r="B204" s="422" t="s">
        <v>1033</v>
      </c>
      <c r="C204" s="423" t="s">
        <v>889</v>
      </c>
      <c r="D204" s="424"/>
      <c r="E204" s="425"/>
      <c r="F204" s="426"/>
      <c r="G204" s="97">
        <f t="shared" si="160"/>
        <v>0</v>
      </c>
      <c r="H204" s="424"/>
      <c r="I204" s="74">
        <f t="shared" si="161"/>
        <v>0</v>
      </c>
      <c r="J204" s="199">
        <f t="shared" si="162"/>
        <v>0</v>
      </c>
      <c r="K204" s="76">
        <f t="shared" si="163"/>
        <v>0</v>
      </c>
      <c r="L204" s="424"/>
      <c r="M204" s="74">
        <f t="shared" si="164"/>
        <v>0</v>
      </c>
      <c r="N204" s="52">
        <f t="shared" si="165"/>
        <v>0</v>
      </c>
      <c r="O204" s="52">
        <f t="shared" si="166"/>
        <v>0</v>
      </c>
      <c r="P204" s="289">
        <f t="shared" si="167"/>
        <v>0</v>
      </c>
      <c r="Q204" s="427" t="e">
        <f t="shared" si="168"/>
        <v>#DIV/0!</v>
      </c>
      <c r="R204" s="55"/>
      <c r="S204" s="55"/>
      <c r="T204" s="288">
        <f t="shared" si="169"/>
        <v>0</v>
      </c>
      <c r="U204" s="289"/>
      <c r="V204" s="58"/>
      <c r="W204" s="58"/>
      <c r="X204" s="288">
        <f t="shared" si="170"/>
        <v>0</v>
      </c>
      <c r="Y204" s="289"/>
      <c r="Z204" s="58"/>
      <c r="AA204" s="58"/>
      <c r="AB204" s="288">
        <f t="shared" si="171"/>
        <v>0</v>
      </c>
      <c r="AC204" s="289"/>
      <c r="AD204" s="58">
        <v>0</v>
      </c>
      <c r="AE204" s="58"/>
      <c r="AF204" s="288">
        <f t="shared" si="172"/>
        <v>0</v>
      </c>
      <c r="AG204" s="289"/>
      <c r="AH204" s="58"/>
      <c r="AI204" s="58"/>
      <c r="AJ204" s="288">
        <f t="shared" si="173"/>
        <v>0</v>
      </c>
      <c r="AK204" s="289"/>
      <c r="AL204" s="61"/>
      <c r="AM204" s="62"/>
      <c r="AN204" s="288">
        <f t="shared" si="174"/>
        <v>0</v>
      </c>
      <c r="AO204" s="289"/>
      <c r="AP204" s="58">
        <v>0</v>
      </c>
      <c r="AQ204" s="58"/>
      <c r="AR204" s="288">
        <f t="shared" si="175"/>
        <v>0</v>
      </c>
      <c r="AS204" s="289"/>
      <c r="AT204" s="58"/>
      <c r="AU204" s="58"/>
      <c r="AV204" s="288">
        <f t="shared" si="176"/>
        <v>0</v>
      </c>
      <c r="AW204" s="289"/>
      <c r="AX204" s="58"/>
      <c r="AY204" s="58"/>
      <c r="AZ204" s="288">
        <f t="shared" si="177"/>
        <v>0</v>
      </c>
      <c r="BA204" s="289"/>
      <c r="BB204" s="58"/>
      <c r="BC204" s="58"/>
      <c r="BD204" s="288">
        <f t="shared" si="178"/>
        <v>0</v>
      </c>
      <c r="BE204" s="289"/>
      <c r="BF204" s="58">
        <v>0</v>
      </c>
      <c r="BG204" s="58"/>
      <c r="BH204" s="288">
        <f t="shared" si="179"/>
        <v>0</v>
      </c>
      <c r="BI204" s="289"/>
      <c r="BJ204" s="58">
        <v>0</v>
      </c>
      <c r="BK204" s="58"/>
      <c r="BL204" s="288">
        <f t="shared" si="180"/>
        <v>0</v>
      </c>
      <c r="BP204" s="172"/>
    </row>
    <row r="205" spans="1:76" ht="19.899999999999999" hidden="1" customHeight="1" x14ac:dyDescent="0.45">
      <c r="A205" s="428"/>
      <c r="B205" s="429"/>
      <c r="C205" s="430"/>
      <c r="D205" s="176"/>
      <c r="E205" s="431"/>
      <c r="F205" s="432"/>
      <c r="G205" s="433"/>
      <c r="H205" s="434"/>
      <c r="I205" s="435"/>
      <c r="J205" s="434"/>
      <c r="K205" s="435"/>
      <c r="L205" s="434"/>
      <c r="M205" s="435"/>
      <c r="N205" s="52"/>
      <c r="O205" s="52"/>
      <c r="P205" s="289"/>
      <c r="Q205" s="427"/>
      <c r="R205" s="55"/>
      <c r="S205" s="55"/>
      <c r="T205" s="288"/>
      <c r="U205" s="289"/>
      <c r="V205" s="58"/>
      <c r="W205" s="58"/>
      <c r="X205" s="288"/>
      <c r="Y205" s="289"/>
      <c r="Z205" s="58"/>
      <c r="AA205" s="58"/>
      <c r="AB205" s="288"/>
      <c r="AC205" s="289"/>
      <c r="AD205" s="58"/>
      <c r="AE205" s="58"/>
      <c r="AF205" s="288"/>
      <c r="AG205" s="289"/>
      <c r="AH205" s="58"/>
      <c r="AI205" s="58"/>
      <c r="AJ205" s="288"/>
      <c r="AK205" s="289"/>
      <c r="AL205" s="61"/>
      <c r="AM205" s="62"/>
      <c r="AN205" s="288"/>
      <c r="AO205" s="289"/>
      <c r="AP205" s="58"/>
      <c r="AQ205" s="58"/>
      <c r="AR205" s="288"/>
      <c r="AS205" s="289"/>
      <c r="AT205" s="58"/>
      <c r="AU205" s="58"/>
      <c r="AV205" s="288"/>
      <c r="AW205" s="289"/>
      <c r="AX205" s="58"/>
      <c r="AY205" s="58"/>
      <c r="AZ205" s="288"/>
      <c r="BA205" s="289"/>
      <c r="BB205" s="58"/>
      <c r="BC205" s="58"/>
      <c r="BD205" s="288"/>
      <c r="BE205" s="289"/>
      <c r="BF205" s="58"/>
      <c r="BG205" s="58"/>
      <c r="BH205" s="288"/>
      <c r="BI205" s="289"/>
      <c r="BJ205" s="58"/>
      <c r="BK205" s="58"/>
      <c r="BL205" s="288"/>
      <c r="BP205" s="172"/>
    </row>
    <row r="206" spans="1:76" ht="16" hidden="1" customHeight="1" x14ac:dyDescent="0.45">
      <c r="A206" s="63">
        <v>2</v>
      </c>
      <c r="B206" s="64" t="s">
        <v>1034</v>
      </c>
      <c r="C206" s="65"/>
      <c r="D206" s="71"/>
      <c r="E206" s="203"/>
      <c r="F206" s="436"/>
      <c r="G206" s="437"/>
      <c r="H206" s="49"/>
      <c r="I206" s="191"/>
      <c r="J206" s="49"/>
      <c r="K206" s="191"/>
      <c r="L206" s="49"/>
      <c r="M206" s="191"/>
      <c r="N206" s="52"/>
      <c r="O206" s="52"/>
      <c r="P206" s="57"/>
      <c r="Q206" s="408"/>
      <c r="R206" s="55"/>
      <c r="S206" s="55"/>
      <c r="T206" s="56"/>
      <c r="U206" s="57"/>
      <c r="V206" s="58"/>
      <c r="W206" s="58"/>
      <c r="X206" s="56"/>
      <c r="Y206" s="57"/>
      <c r="Z206" s="58"/>
      <c r="AA206" s="58"/>
      <c r="AB206" s="56"/>
      <c r="AC206" s="57"/>
      <c r="AD206" s="58"/>
      <c r="AE206" s="58"/>
      <c r="AF206" s="56"/>
      <c r="AG206" s="57"/>
      <c r="AH206" s="58"/>
      <c r="AI206" s="58"/>
      <c r="AJ206" s="56"/>
      <c r="AK206" s="57"/>
      <c r="AL206" s="61"/>
      <c r="AM206" s="62"/>
      <c r="AN206" s="56"/>
      <c r="AO206" s="57"/>
      <c r="AP206" s="58"/>
      <c r="AQ206" s="58"/>
      <c r="AR206" s="56"/>
      <c r="AS206" s="57"/>
      <c r="AT206" s="58"/>
      <c r="AU206" s="58"/>
      <c r="AV206" s="56"/>
      <c r="AW206" s="57"/>
      <c r="AX206" s="58"/>
      <c r="AY206" s="58"/>
      <c r="AZ206" s="56"/>
      <c r="BA206" s="57"/>
      <c r="BB206" s="58"/>
      <c r="BC206" s="58"/>
      <c r="BD206" s="56"/>
      <c r="BE206" s="57"/>
      <c r="BF206" s="58"/>
      <c r="BG206" s="58"/>
      <c r="BH206" s="56"/>
      <c r="BI206" s="57"/>
      <c r="BJ206" s="58"/>
      <c r="BK206" s="58"/>
      <c r="BL206" s="56"/>
      <c r="BP206" s="172"/>
    </row>
    <row r="207" spans="1:76" ht="16" hidden="1" customHeight="1" x14ac:dyDescent="0.45">
      <c r="A207" s="69"/>
      <c r="B207" s="133" t="s">
        <v>1035</v>
      </c>
      <c r="C207" s="65"/>
      <c r="D207" s="71"/>
      <c r="E207" s="203"/>
      <c r="F207" s="436"/>
      <c r="G207" s="437"/>
      <c r="H207" s="49"/>
      <c r="I207" s="191"/>
      <c r="J207" s="49"/>
      <c r="K207" s="191"/>
      <c r="L207" s="49"/>
      <c r="M207" s="191"/>
      <c r="N207" s="52"/>
      <c r="O207" s="52"/>
      <c r="P207" s="57"/>
      <c r="Q207" s="408"/>
      <c r="R207" s="55"/>
      <c r="S207" s="55"/>
      <c r="T207" s="56"/>
      <c r="U207" s="57"/>
      <c r="V207" s="58"/>
      <c r="W207" s="58"/>
      <c r="X207" s="56"/>
      <c r="Y207" s="57"/>
      <c r="Z207" s="58"/>
      <c r="AA207" s="58"/>
      <c r="AB207" s="56"/>
      <c r="AC207" s="57"/>
      <c r="AD207" s="58"/>
      <c r="AE207" s="58"/>
      <c r="AF207" s="56"/>
      <c r="AG207" s="57"/>
      <c r="AH207" s="58"/>
      <c r="AI207" s="58"/>
      <c r="AJ207" s="56"/>
      <c r="AK207" s="57"/>
      <c r="AL207" s="61"/>
      <c r="AM207" s="62"/>
      <c r="AN207" s="56"/>
      <c r="AO207" s="57"/>
      <c r="AP207" s="58"/>
      <c r="AQ207" s="58"/>
      <c r="AR207" s="56"/>
      <c r="AS207" s="57"/>
      <c r="AT207" s="58"/>
      <c r="AU207" s="58"/>
      <c r="AV207" s="56"/>
      <c r="AW207" s="57"/>
      <c r="AX207" s="58"/>
      <c r="AY207" s="58"/>
      <c r="AZ207" s="56"/>
      <c r="BA207" s="57"/>
      <c r="BB207" s="58"/>
      <c r="BC207" s="58"/>
      <c r="BD207" s="56"/>
      <c r="BE207" s="57"/>
      <c r="BF207" s="58"/>
      <c r="BG207" s="58"/>
      <c r="BH207" s="56"/>
      <c r="BI207" s="57"/>
      <c r="BJ207" s="58"/>
      <c r="BK207" s="58"/>
      <c r="BL207" s="56"/>
      <c r="BP207" s="172"/>
    </row>
    <row r="208" spans="1:76" ht="16" hidden="1" customHeight="1" x14ac:dyDescent="0.45">
      <c r="A208" s="69" t="s">
        <v>827</v>
      </c>
      <c r="B208" s="438" t="s">
        <v>1036</v>
      </c>
      <c r="C208" s="65" t="s">
        <v>95</v>
      </c>
      <c r="D208" s="71"/>
      <c r="E208" s="203"/>
      <c r="F208" s="203"/>
      <c r="G208" s="97">
        <f t="shared" ref="G208:G213" si="181">SUM(E208:F208) * D208</f>
        <v>0</v>
      </c>
      <c r="H208" s="439"/>
      <c r="I208" s="74">
        <f t="shared" ref="I208:I213" si="182">(H208)*(E208+F208)</f>
        <v>0</v>
      </c>
      <c r="J208" s="199">
        <f t="shared" ref="J208:J213" si="183">H208-D208</f>
        <v>0</v>
      </c>
      <c r="K208" s="76">
        <f t="shared" ref="K208:K213" si="184">G208-I208</f>
        <v>0</v>
      </c>
      <c r="L208" s="439"/>
      <c r="M208" s="74">
        <f t="shared" ref="M208:M213" si="185">(L208)*(G208+H208)</f>
        <v>0</v>
      </c>
      <c r="N208" s="52">
        <f t="shared" ref="N208:N213" si="186">R208+V208+Z208+AD208+AH208+AL208+AP208+AT208+AX208+BB208+BF208+BJ208</f>
        <v>0</v>
      </c>
      <c r="O208" s="52">
        <f t="shared" ref="O208:O213" si="187">R208+V208+AA208+AE208+AI208+AM208+AQ208+AU208+AY208+BC208+BG208+BK208</f>
        <v>0</v>
      </c>
      <c r="P208" s="57">
        <f t="shared" ref="P208:P213" si="188">T208+X208+AB208+AF208+AJ208+AN208+AR208+AV208+AZ208+BD208+BH208+BL208</f>
        <v>0</v>
      </c>
      <c r="Q208" s="408" t="e">
        <f t="shared" ref="Q208:Q213" si="189">P208/I208</f>
        <v>#DIV/0!</v>
      </c>
      <c r="R208" s="55"/>
      <c r="S208" s="55"/>
      <c r="T208" s="56">
        <f t="shared" ref="T208:T213" si="190">(R208*$E208)+(S208*$F208)</f>
        <v>0</v>
      </c>
      <c r="U208" s="57"/>
      <c r="V208" s="58"/>
      <c r="W208" s="58"/>
      <c r="X208" s="56">
        <f t="shared" ref="X208:X213" si="191">(V208*$E208)+(W208*$F208)</f>
        <v>0</v>
      </c>
      <c r="Y208" s="57"/>
      <c r="Z208" s="58">
        <v>0</v>
      </c>
      <c r="AA208" s="58"/>
      <c r="AB208" s="56">
        <f t="shared" ref="AB208:AB213" si="192">(Z208*E208)+(F208*AA208)</f>
        <v>0</v>
      </c>
      <c r="AC208" s="57"/>
      <c r="AD208" s="58">
        <v>0</v>
      </c>
      <c r="AE208" s="58"/>
      <c r="AF208" s="56">
        <f t="shared" ref="AF208:AF213" si="193">(AD208*E208)+(AE208*F208)</f>
        <v>0</v>
      </c>
      <c r="AG208" s="57"/>
      <c r="AH208" s="58">
        <v>0</v>
      </c>
      <c r="AI208" s="58"/>
      <c r="AJ208" s="56">
        <f t="shared" ref="AJ208:AJ213" si="194">(E208*AH208)+(F208*AI208)</f>
        <v>0</v>
      </c>
      <c r="AK208" s="57"/>
      <c r="AL208" s="61">
        <v>0</v>
      </c>
      <c r="AM208" s="62"/>
      <c r="AN208" s="56">
        <f t="shared" ref="AN208:AN213" si="195">(E208*AL208)+(F208*AM208)</f>
        <v>0</v>
      </c>
      <c r="AO208" s="57"/>
      <c r="AP208" s="58">
        <v>0</v>
      </c>
      <c r="AQ208" s="58"/>
      <c r="AR208" s="56">
        <f t="shared" ref="AR208:AR213" si="196">(E208*AP208)+(F208*AQ208)</f>
        <v>0</v>
      </c>
      <c r="AS208" s="57"/>
      <c r="AT208" s="58"/>
      <c r="AU208" s="58"/>
      <c r="AV208" s="56">
        <f t="shared" ref="AV208:AV213" si="197">(E208*AT208)+(F208*AU208)</f>
        <v>0</v>
      </c>
      <c r="AW208" s="57"/>
      <c r="AX208" s="58"/>
      <c r="AY208" s="58"/>
      <c r="AZ208" s="56">
        <f t="shared" ref="AZ208:AZ213" si="198">(E208*AX208)+(F208*AY208)</f>
        <v>0</v>
      </c>
      <c r="BA208" s="57"/>
      <c r="BB208" s="58"/>
      <c r="BC208" s="58"/>
      <c r="BD208" s="56">
        <f t="shared" ref="BD208:BD213" si="199">(E208*BB208)+(F208*BC208)</f>
        <v>0</v>
      </c>
      <c r="BE208" s="57"/>
      <c r="BF208" s="58"/>
      <c r="BG208" s="58"/>
      <c r="BH208" s="56">
        <f t="shared" ref="BH208:BH213" si="200">(E208*BF208)+(F208*BG208)</f>
        <v>0</v>
      </c>
      <c r="BI208" s="57"/>
      <c r="BJ208" s="58">
        <v>0</v>
      </c>
      <c r="BK208" s="58"/>
      <c r="BL208" s="56">
        <f t="shared" ref="BL208:BL213" si="201">(E208*BJ208)+(F208*BK208)</f>
        <v>0</v>
      </c>
      <c r="BP208" s="172"/>
    </row>
    <row r="209" spans="1:68" ht="15.65" hidden="1" customHeight="1" x14ac:dyDescent="0.45">
      <c r="A209" s="69" t="s">
        <v>829</v>
      </c>
      <c r="B209" s="440" t="s">
        <v>1037</v>
      </c>
      <c r="C209" s="441" t="s">
        <v>889</v>
      </c>
      <c r="D209" s="442"/>
      <c r="E209" s="443"/>
      <c r="F209" s="444"/>
      <c r="G209" s="97">
        <f t="shared" si="181"/>
        <v>0</v>
      </c>
      <c r="H209" s="445"/>
      <c r="I209" s="74">
        <f t="shared" si="182"/>
        <v>0</v>
      </c>
      <c r="J209" s="199">
        <f t="shared" si="183"/>
        <v>0</v>
      </c>
      <c r="K209" s="76">
        <f t="shared" si="184"/>
        <v>0</v>
      </c>
      <c r="L209" s="445"/>
      <c r="M209" s="74">
        <f t="shared" si="185"/>
        <v>0</v>
      </c>
      <c r="N209" s="52">
        <f t="shared" si="186"/>
        <v>0</v>
      </c>
      <c r="O209" s="52">
        <f t="shared" si="187"/>
        <v>0</v>
      </c>
      <c r="P209" s="57">
        <f t="shared" si="188"/>
        <v>0</v>
      </c>
      <c r="Q209" s="408" t="e">
        <f t="shared" si="189"/>
        <v>#DIV/0!</v>
      </c>
      <c r="R209" s="55"/>
      <c r="S209" s="55"/>
      <c r="T209" s="56">
        <f t="shared" si="190"/>
        <v>0</v>
      </c>
      <c r="U209" s="57"/>
      <c r="V209" s="58"/>
      <c r="W209" s="58"/>
      <c r="X209" s="56">
        <f t="shared" si="191"/>
        <v>0</v>
      </c>
      <c r="Y209" s="57"/>
      <c r="Z209" s="58">
        <v>0</v>
      </c>
      <c r="AA209" s="58"/>
      <c r="AB209" s="56">
        <f t="shared" si="192"/>
        <v>0</v>
      </c>
      <c r="AC209" s="57"/>
      <c r="AD209" s="58">
        <v>0</v>
      </c>
      <c r="AE209" s="58"/>
      <c r="AF209" s="56">
        <f t="shared" si="193"/>
        <v>0</v>
      </c>
      <c r="AG209" s="57"/>
      <c r="AH209" s="58">
        <v>0</v>
      </c>
      <c r="AI209" s="58"/>
      <c r="AJ209" s="56">
        <f t="shared" si="194"/>
        <v>0</v>
      </c>
      <c r="AK209" s="57"/>
      <c r="AL209" s="61">
        <v>0</v>
      </c>
      <c r="AM209" s="62"/>
      <c r="AN209" s="56">
        <f t="shared" si="195"/>
        <v>0</v>
      </c>
      <c r="AO209" s="57"/>
      <c r="AP209" s="58">
        <v>0</v>
      </c>
      <c r="AQ209" s="58"/>
      <c r="AR209" s="56">
        <f t="shared" si="196"/>
        <v>0</v>
      </c>
      <c r="AS209" s="57"/>
      <c r="AT209" s="58"/>
      <c r="AU209" s="58"/>
      <c r="AV209" s="56">
        <f t="shared" si="197"/>
        <v>0</v>
      </c>
      <c r="AW209" s="57"/>
      <c r="AX209" s="58"/>
      <c r="AY209" s="58"/>
      <c r="AZ209" s="56">
        <f t="shared" si="198"/>
        <v>0</v>
      </c>
      <c r="BA209" s="57"/>
      <c r="BB209" s="58"/>
      <c r="BC209" s="58"/>
      <c r="BD209" s="56">
        <f t="shared" si="199"/>
        <v>0</v>
      </c>
      <c r="BE209" s="57"/>
      <c r="BF209" s="58"/>
      <c r="BG209" s="58"/>
      <c r="BH209" s="56">
        <f t="shared" si="200"/>
        <v>0</v>
      </c>
      <c r="BI209" s="57"/>
      <c r="BJ209" s="58">
        <v>0</v>
      </c>
      <c r="BK209" s="58"/>
      <c r="BL209" s="56">
        <f t="shared" si="201"/>
        <v>0</v>
      </c>
      <c r="BP209" s="172"/>
    </row>
    <row r="210" spans="1:68" ht="16" hidden="1" customHeight="1" x14ac:dyDescent="0.45">
      <c r="A210" s="69" t="s">
        <v>831</v>
      </c>
      <c r="B210" s="438" t="s">
        <v>1038</v>
      </c>
      <c r="C210" s="65" t="s">
        <v>95</v>
      </c>
      <c r="D210" s="71"/>
      <c r="E210" s="203"/>
      <c r="F210" s="203"/>
      <c r="G210" s="97">
        <f t="shared" si="181"/>
        <v>0</v>
      </c>
      <c r="H210" s="439"/>
      <c r="I210" s="74">
        <f t="shared" si="182"/>
        <v>0</v>
      </c>
      <c r="J210" s="199">
        <f t="shared" si="183"/>
        <v>0</v>
      </c>
      <c r="K210" s="76">
        <f t="shared" si="184"/>
        <v>0</v>
      </c>
      <c r="L210" s="439"/>
      <c r="M210" s="74">
        <f t="shared" si="185"/>
        <v>0</v>
      </c>
      <c r="N210" s="52">
        <f t="shared" si="186"/>
        <v>0</v>
      </c>
      <c r="O210" s="52">
        <f t="shared" si="187"/>
        <v>0</v>
      </c>
      <c r="P210" s="57">
        <f t="shared" si="188"/>
        <v>0</v>
      </c>
      <c r="Q210" s="408" t="e">
        <f t="shared" si="189"/>
        <v>#DIV/0!</v>
      </c>
      <c r="R210" s="55"/>
      <c r="S210" s="55"/>
      <c r="T210" s="56">
        <f t="shared" si="190"/>
        <v>0</v>
      </c>
      <c r="U210" s="57"/>
      <c r="V210" s="58"/>
      <c r="W210" s="58"/>
      <c r="X210" s="56">
        <f t="shared" si="191"/>
        <v>0</v>
      </c>
      <c r="Y210" s="57"/>
      <c r="Z210" s="58">
        <v>0</v>
      </c>
      <c r="AA210" s="58"/>
      <c r="AB210" s="56">
        <f t="shared" si="192"/>
        <v>0</v>
      </c>
      <c r="AC210" s="57"/>
      <c r="AD210" s="58">
        <v>0</v>
      </c>
      <c r="AE210" s="58"/>
      <c r="AF210" s="56">
        <f t="shared" si="193"/>
        <v>0</v>
      </c>
      <c r="AG210" s="57"/>
      <c r="AH210" s="58">
        <v>0</v>
      </c>
      <c r="AI210" s="58"/>
      <c r="AJ210" s="56">
        <f t="shared" si="194"/>
        <v>0</v>
      </c>
      <c r="AK210" s="57"/>
      <c r="AL210" s="61">
        <v>0</v>
      </c>
      <c r="AM210" s="62"/>
      <c r="AN210" s="56">
        <f t="shared" si="195"/>
        <v>0</v>
      </c>
      <c r="AO210" s="57"/>
      <c r="AP210" s="58">
        <v>0</v>
      </c>
      <c r="AQ210" s="58"/>
      <c r="AR210" s="56">
        <f t="shared" si="196"/>
        <v>0</v>
      </c>
      <c r="AS210" s="57"/>
      <c r="AT210" s="58"/>
      <c r="AU210" s="58"/>
      <c r="AV210" s="56">
        <f t="shared" si="197"/>
        <v>0</v>
      </c>
      <c r="AW210" s="57"/>
      <c r="AX210" s="58"/>
      <c r="AY210" s="58"/>
      <c r="AZ210" s="56">
        <f t="shared" si="198"/>
        <v>0</v>
      </c>
      <c r="BA210" s="57"/>
      <c r="BB210" s="58"/>
      <c r="BC210" s="58"/>
      <c r="BD210" s="56">
        <f t="shared" si="199"/>
        <v>0</v>
      </c>
      <c r="BE210" s="57"/>
      <c r="BF210" s="58"/>
      <c r="BG210" s="58"/>
      <c r="BH210" s="56">
        <f t="shared" si="200"/>
        <v>0</v>
      </c>
      <c r="BI210" s="57"/>
      <c r="BJ210" s="58">
        <v>0</v>
      </c>
      <c r="BK210" s="58"/>
      <c r="BL210" s="56">
        <f t="shared" si="201"/>
        <v>0</v>
      </c>
      <c r="BP210" s="172"/>
    </row>
    <row r="211" spans="1:68" ht="15.65" hidden="1" customHeight="1" x14ac:dyDescent="0.45">
      <c r="A211" s="69" t="s">
        <v>833</v>
      </c>
      <c r="B211" s="440" t="s">
        <v>1039</v>
      </c>
      <c r="C211" s="441" t="s">
        <v>889</v>
      </c>
      <c r="D211" s="442"/>
      <c r="E211" s="443"/>
      <c r="F211" s="444"/>
      <c r="G211" s="97">
        <f t="shared" si="181"/>
        <v>0</v>
      </c>
      <c r="H211" s="445"/>
      <c r="I211" s="74">
        <f t="shared" si="182"/>
        <v>0</v>
      </c>
      <c r="J211" s="199">
        <f t="shared" si="183"/>
        <v>0</v>
      </c>
      <c r="K211" s="76">
        <f t="shared" si="184"/>
        <v>0</v>
      </c>
      <c r="L211" s="445"/>
      <c r="M211" s="74">
        <f t="shared" si="185"/>
        <v>0</v>
      </c>
      <c r="N211" s="52">
        <f t="shared" si="186"/>
        <v>0</v>
      </c>
      <c r="O211" s="52">
        <f t="shared" si="187"/>
        <v>0</v>
      </c>
      <c r="P211" s="57">
        <f t="shared" si="188"/>
        <v>0</v>
      </c>
      <c r="Q211" s="408" t="e">
        <f t="shared" si="189"/>
        <v>#DIV/0!</v>
      </c>
      <c r="R211" s="55"/>
      <c r="S211" s="55"/>
      <c r="T211" s="56">
        <f t="shared" si="190"/>
        <v>0</v>
      </c>
      <c r="U211" s="57"/>
      <c r="V211" s="58"/>
      <c r="W211" s="58"/>
      <c r="X211" s="56">
        <f t="shared" si="191"/>
        <v>0</v>
      </c>
      <c r="Y211" s="57"/>
      <c r="Z211" s="58">
        <v>0</v>
      </c>
      <c r="AA211" s="58"/>
      <c r="AB211" s="56">
        <f t="shared" si="192"/>
        <v>0</v>
      </c>
      <c r="AC211" s="57"/>
      <c r="AD211" s="58">
        <v>0</v>
      </c>
      <c r="AE211" s="58"/>
      <c r="AF211" s="56">
        <f t="shared" si="193"/>
        <v>0</v>
      </c>
      <c r="AG211" s="57"/>
      <c r="AH211" s="58">
        <v>0</v>
      </c>
      <c r="AI211" s="58"/>
      <c r="AJ211" s="56">
        <f t="shared" si="194"/>
        <v>0</v>
      </c>
      <c r="AK211" s="57"/>
      <c r="AL211" s="61">
        <v>0</v>
      </c>
      <c r="AM211" s="62"/>
      <c r="AN211" s="56">
        <f t="shared" si="195"/>
        <v>0</v>
      </c>
      <c r="AO211" s="57"/>
      <c r="AP211" s="58">
        <v>0</v>
      </c>
      <c r="AQ211" s="58"/>
      <c r="AR211" s="56">
        <f t="shared" si="196"/>
        <v>0</v>
      </c>
      <c r="AS211" s="57"/>
      <c r="AT211" s="58"/>
      <c r="AU211" s="58"/>
      <c r="AV211" s="56">
        <f t="shared" si="197"/>
        <v>0</v>
      </c>
      <c r="AW211" s="57"/>
      <c r="AX211" s="58"/>
      <c r="AY211" s="58"/>
      <c r="AZ211" s="56">
        <f t="shared" si="198"/>
        <v>0</v>
      </c>
      <c r="BA211" s="57"/>
      <c r="BB211" s="58"/>
      <c r="BC211" s="58"/>
      <c r="BD211" s="56">
        <f t="shared" si="199"/>
        <v>0</v>
      </c>
      <c r="BE211" s="57"/>
      <c r="BF211" s="58"/>
      <c r="BG211" s="58"/>
      <c r="BH211" s="56">
        <f t="shared" si="200"/>
        <v>0</v>
      </c>
      <c r="BI211" s="57"/>
      <c r="BJ211" s="58">
        <v>0</v>
      </c>
      <c r="BK211" s="58"/>
      <c r="BL211" s="56">
        <f t="shared" si="201"/>
        <v>0</v>
      </c>
      <c r="BP211" s="172"/>
    </row>
    <row r="212" spans="1:68" ht="16" hidden="1" customHeight="1" x14ac:dyDescent="0.45">
      <c r="A212" s="69" t="s">
        <v>835</v>
      </c>
      <c r="B212" s="438" t="s">
        <v>1040</v>
      </c>
      <c r="C212" s="65" t="s">
        <v>95</v>
      </c>
      <c r="D212" s="71"/>
      <c r="E212" s="203"/>
      <c r="F212" s="203"/>
      <c r="G212" s="97">
        <f t="shared" si="181"/>
        <v>0</v>
      </c>
      <c r="H212" s="439"/>
      <c r="I212" s="74">
        <f t="shared" si="182"/>
        <v>0</v>
      </c>
      <c r="J212" s="199">
        <f t="shared" si="183"/>
        <v>0</v>
      </c>
      <c r="K212" s="76">
        <f t="shared" si="184"/>
        <v>0</v>
      </c>
      <c r="L212" s="439"/>
      <c r="M212" s="74">
        <f t="shared" si="185"/>
        <v>0</v>
      </c>
      <c r="N212" s="52">
        <f t="shared" si="186"/>
        <v>0</v>
      </c>
      <c r="O212" s="52">
        <f t="shared" si="187"/>
        <v>0</v>
      </c>
      <c r="P212" s="57">
        <f t="shared" si="188"/>
        <v>0</v>
      </c>
      <c r="Q212" s="408" t="e">
        <f t="shared" si="189"/>
        <v>#DIV/0!</v>
      </c>
      <c r="R212" s="55"/>
      <c r="S212" s="55"/>
      <c r="T212" s="56">
        <f t="shared" si="190"/>
        <v>0</v>
      </c>
      <c r="U212" s="57"/>
      <c r="V212" s="58"/>
      <c r="W212" s="58"/>
      <c r="X212" s="56">
        <f t="shared" si="191"/>
        <v>0</v>
      </c>
      <c r="Y212" s="57"/>
      <c r="Z212" s="58">
        <v>0</v>
      </c>
      <c r="AA212" s="58"/>
      <c r="AB212" s="56">
        <f t="shared" si="192"/>
        <v>0</v>
      </c>
      <c r="AC212" s="57"/>
      <c r="AD212" s="58">
        <v>0</v>
      </c>
      <c r="AE212" s="58"/>
      <c r="AF212" s="56">
        <f t="shared" si="193"/>
        <v>0</v>
      </c>
      <c r="AG212" s="57"/>
      <c r="AH212" s="58">
        <v>0</v>
      </c>
      <c r="AI212" s="58"/>
      <c r="AJ212" s="56">
        <f t="shared" si="194"/>
        <v>0</v>
      </c>
      <c r="AK212" s="57"/>
      <c r="AL212" s="61">
        <v>0</v>
      </c>
      <c r="AM212" s="62"/>
      <c r="AN212" s="56">
        <f t="shared" si="195"/>
        <v>0</v>
      </c>
      <c r="AO212" s="57"/>
      <c r="AP212" s="58">
        <v>0</v>
      </c>
      <c r="AQ212" s="58"/>
      <c r="AR212" s="56">
        <f t="shared" si="196"/>
        <v>0</v>
      </c>
      <c r="AS212" s="57"/>
      <c r="AT212" s="58"/>
      <c r="AU212" s="58"/>
      <c r="AV212" s="56">
        <f t="shared" si="197"/>
        <v>0</v>
      </c>
      <c r="AW212" s="57"/>
      <c r="AX212" s="58"/>
      <c r="AY212" s="58"/>
      <c r="AZ212" s="56">
        <f t="shared" si="198"/>
        <v>0</v>
      </c>
      <c r="BA212" s="57"/>
      <c r="BB212" s="58"/>
      <c r="BC212" s="58"/>
      <c r="BD212" s="56">
        <f t="shared" si="199"/>
        <v>0</v>
      </c>
      <c r="BE212" s="57"/>
      <c r="BF212" s="58"/>
      <c r="BG212" s="58"/>
      <c r="BH212" s="56">
        <f t="shared" si="200"/>
        <v>0</v>
      </c>
      <c r="BI212" s="57"/>
      <c r="BJ212" s="58">
        <v>0</v>
      </c>
      <c r="BK212" s="58"/>
      <c r="BL212" s="56">
        <f t="shared" si="201"/>
        <v>0</v>
      </c>
      <c r="BP212" s="172"/>
    </row>
    <row r="213" spans="1:68" ht="15.65" hidden="1" customHeight="1" x14ac:dyDescent="0.45">
      <c r="A213" s="69" t="s">
        <v>837</v>
      </c>
      <c r="B213" s="446" t="s">
        <v>1041</v>
      </c>
      <c r="C213" s="423" t="s">
        <v>889</v>
      </c>
      <c r="D213" s="447"/>
      <c r="E213" s="448"/>
      <c r="F213" s="449"/>
      <c r="G213" s="97">
        <f t="shared" si="181"/>
        <v>0</v>
      </c>
      <c r="H213" s="424"/>
      <c r="I213" s="74">
        <f t="shared" si="182"/>
        <v>0</v>
      </c>
      <c r="J213" s="199">
        <f t="shared" si="183"/>
        <v>0</v>
      </c>
      <c r="K213" s="76">
        <f t="shared" si="184"/>
        <v>0</v>
      </c>
      <c r="L213" s="424"/>
      <c r="M213" s="74">
        <f t="shared" si="185"/>
        <v>0</v>
      </c>
      <c r="N213" s="52">
        <f t="shared" si="186"/>
        <v>0</v>
      </c>
      <c r="O213" s="52">
        <f t="shared" si="187"/>
        <v>0</v>
      </c>
      <c r="P213" s="57">
        <f t="shared" si="188"/>
        <v>0</v>
      </c>
      <c r="Q213" s="408" t="e">
        <f t="shared" si="189"/>
        <v>#DIV/0!</v>
      </c>
      <c r="R213" s="55"/>
      <c r="S213" s="55"/>
      <c r="T213" s="56">
        <f t="shared" si="190"/>
        <v>0</v>
      </c>
      <c r="U213" s="57"/>
      <c r="V213" s="58"/>
      <c r="W213" s="58"/>
      <c r="X213" s="56">
        <f t="shared" si="191"/>
        <v>0</v>
      </c>
      <c r="Y213" s="57"/>
      <c r="Z213" s="58">
        <v>0</v>
      </c>
      <c r="AA213" s="58"/>
      <c r="AB213" s="56">
        <f t="shared" si="192"/>
        <v>0</v>
      </c>
      <c r="AC213" s="57"/>
      <c r="AD213" s="58">
        <v>0</v>
      </c>
      <c r="AE213" s="58"/>
      <c r="AF213" s="56">
        <f t="shared" si="193"/>
        <v>0</v>
      </c>
      <c r="AG213" s="57"/>
      <c r="AH213" s="58">
        <v>0</v>
      </c>
      <c r="AI213" s="58"/>
      <c r="AJ213" s="56">
        <f t="shared" si="194"/>
        <v>0</v>
      </c>
      <c r="AK213" s="57"/>
      <c r="AL213" s="61">
        <v>0</v>
      </c>
      <c r="AM213" s="62"/>
      <c r="AN213" s="56">
        <f t="shared" si="195"/>
        <v>0</v>
      </c>
      <c r="AO213" s="57"/>
      <c r="AP213" s="58">
        <v>0</v>
      </c>
      <c r="AQ213" s="58"/>
      <c r="AR213" s="56">
        <f t="shared" si="196"/>
        <v>0</v>
      </c>
      <c r="AS213" s="57"/>
      <c r="AT213" s="58"/>
      <c r="AU213" s="58"/>
      <c r="AV213" s="56">
        <f t="shared" si="197"/>
        <v>0</v>
      </c>
      <c r="AW213" s="57"/>
      <c r="AX213" s="58"/>
      <c r="AY213" s="58"/>
      <c r="AZ213" s="56">
        <f t="shared" si="198"/>
        <v>0</v>
      </c>
      <c r="BA213" s="57"/>
      <c r="BB213" s="58"/>
      <c r="BC213" s="58"/>
      <c r="BD213" s="56">
        <f t="shared" si="199"/>
        <v>0</v>
      </c>
      <c r="BE213" s="57"/>
      <c r="BF213" s="58"/>
      <c r="BG213" s="58"/>
      <c r="BH213" s="56">
        <f t="shared" si="200"/>
        <v>0</v>
      </c>
      <c r="BI213" s="57"/>
      <c r="BJ213" s="58">
        <v>0</v>
      </c>
      <c r="BK213" s="58"/>
      <c r="BL213" s="56">
        <f t="shared" si="201"/>
        <v>0</v>
      </c>
      <c r="BP213" s="172"/>
    </row>
    <row r="214" spans="1:68" ht="15.65" hidden="1" customHeight="1" x14ac:dyDescent="0.45">
      <c r="A214" s="69"/>
      <c r="B214" s="412"/>
      <c r="C214" s="134"/>
      <c r="D214" s="135"/>
      <c r="E214" s="413"/>
      <c r="F214" s="450"/>
      <c r="G214" s="97"/>
      <c r="H214" s="49"/>
      <c r="I214" s="191"/>
      <c r="J214" s="49"/>
      <c r="K214" s="191"/>
      <c r="L214" s="49"/>
      <c r="M214" s="191"/>
      <c r="N214" s="52"/>
      <c r="O214" s="52"/>
      <c r="P214" s="57"/>
      <c r="Q214" s="408"/>
      <c r="R214" s="55"/>
      <c r="S214" s="55"/>
      <c r="T214" s="56"/>
      <c r="U214" s="57"/>
      <c r="V214" s="58"/>
      <c r="W214" s="58"/>
      <c r="X214" s="56"/>
      <c r="Y214" s="57"/>
      <c r="Z214" s="58"/>
      <c r="AA214" s="58"/>
      <c r="AB214" s="56"/>
      <c r="AC214" s="57"/>
      <c r="AD214" s="58"/>
      <c r="AE214" s="58"/>
      <c r="AF214" s="56"/>
      <c r="AG214" s="57"/>
      <c r="AH214" s="58"/>
      <c r="AI214" s="58"/>
      <c r="AJ214" s="56"/>
      <c r="AK214" s="57"/>
      <c r="AL214" s="61"/>
      <c r="AM214" s="62"/>
      <c r="AN214" s="56"/>
      <c r="AO214" s="57"/>
      <c r="AP214" s="58"/>
      <c r="AQ214" s="58"/>
      <c r="AR214" s="56"/>
      <c r="AS214" s="57"/>
      <c r="AT214" s="58"/>
      <c r="AU214" s="58"/>
      <c r="AV214" s="56"/>
      <c r="AW214" s="57"/>
      <c r="AX214" s="58"/>
      <c r="AY214" s="58"/>
      <c r="AZ214" s="56"/>
      <c r="BA214" s="57"/>
      <c r="BB214" s="58"/>
      <c r="BC214" s="58"/>
      <c r="BD214" s="56"/>
      <c r="BE214" s="57"/>
      <c r="BF214" s="58"/>
      <c r="BG214" s="58"/>
      <c r="BH214" s="56"/>
      <c r="BI214" s="57"/>
      <c r="BJ214" s="58"/>
      <c r="BK214" s="58"/>
      <c r="BL214" s="56"/>
      <c r="BP214" s="172"/>
    </row>
    <row r="215" spans="1:68" ht="16" hidden="1" customHeight="1" x14ac:dyDescent="0.45">
      <c r="A215" s="63">
        <v>3</v>
      </c>
      <c r="B215" s="64" t="s">
        <v>1042</v>
      </c>
      <c r="C215" s="65"/>
      <c r="D215" s="71"/>
      <c r="E215" s="203"/>
      <c r="F215" s="436"/>
      <c r="G215" s="437"/>
      <c r="H215" s="49"/>
      <c r="I215" s="191"/>
      <c r="J215" s="49"/>
      <c r="K215" s="191"/>
      <c r="L215" s="49"/>
      <c r="M215" s="191"/>
      <c r="N215" s="52"/>
      <c r="O215" s="52"/>
      <c r="P215" s="57"/>
      <c r="Q215" s="408"/>
      <c r="R215" s="55"/>
      <c r="S215" s="55"/>
      <c r="T215" s="56"/>
      <c r="U215" s="57"/>
      <c r="V215" s="58"/>
      <c r="W215" s="58"/>
      <c r="X215" s="56"/>
      <c r="Y215" s="57"/>
      <c r="Z215" s="58"/>
      <c r="AA215" s="58"/>
      <c r="AB215" s="56"/>
      <c r="AC215" s="57"/>
      <c r="AD215" s="58"/>
      <c r="AE215" s="58"/>
      <c r="AF215" s="56"/>
      <c r="AG215" s="57"/>
      <c r="AH215" s="58"/>
      <c r="AI215" s="58"/>
      <c r="AJ215" s="56"/>
      <c r="AK215" s="57"/>
      <c r="AL215" s="61"/>
      <c r="AM215" s="62"/>
      <c r="AN215" s="56"/>
      <c r="AO215" s="57"/>
      <c r="AP215" s="58"/>
      <c r="AQ215" s="58"/>
      <c r="AR215" s="56"/>
      <c r="AS215" s="57"/>
      <c r="AT215" s="58"/>
      <c r="AU215" s="58"/>
      <c r="AV215" s="56"/>
      <c r="AW215" s="57"/>
      <c r="AX215" s="58"/>
      <c r="AY215" s="58"/>
      <c r="AZ215" s="56"/>
      <c r="BA215" s="57"/>
      <c r="BB215" s="58"/>
      <c r="BC215" s="58"/>
      <c r="BD215" s="56"/>
      <c r="BE215" s="57"/>
      <c r="BF215" s="58"/>
      <c r="BG215" s="58"/>
      <c r="BH215" s="56"/>
      <c r="BI215" s="57"/>
      <c r="BJ215" s="58"/>
      <c r="BK215" s="58"/>
      <c r="BL215" s="56"/>
      <c r="BP215" s="172"/>
    </row>
    <row r="216" spans="1:68" ht="16" hidden="1" customHeight="1" x14ac:dyDescent="0.45">
      <c r="A216" s="69"/>
      <c r="B216" s="133" t="s">
        <v>1043</v>
      </c>
      <c r="C216" s="65"/>
      <c r="D216" s="71"/>
      <c r="E216" s="203"/>
      <c r="F216" s="436"/>
      <c r="G216" s="437"/>
      <c r="H216" s="49"/>
      <c r="I216" s="191"/>
      <c r="J216" s="49"/>
      <c r="K216" s="191"/>
      <c r="L216" s="49"/>
      <c r="M216" s="191"/>
      <c r="N216" s="52"/>
      <c r="O216" s="52"/>
      <c r="P216" s="57"/>
      <c r="Q216" s="408"/>
      <c r="R216" s="55"/>
      <c r="S216" s="55"/>
      <c r="T216" s="56"/>
      <c r="U216" s="57"/>
      <c r="V216" s="58"/>
      <c r="W216" s="58"/>
      <c r="X216" s="56"/>
      <c r="Y216" s="57"/>
      <c r="Z216" s="58"/>
      <c r="AA216" s="58"/>
      <c r="AB216" s="56"/>
      <c r="AC216" s="57"/>
      <c r="AD216" s="58"/>
      <c r="AE216" s="58"/>
      <c r="AF216" s="56"/>
      <c r="AG216" s="57"/>
      <c r="AH216" s="58"/>
      <c r="AI216" s="58"/>
      <c r="AJ216" s="56"/>
      <c r="AK216" s="57"/>
      <c r="AL216" s="61"/>
      <c r="AM216" s="62"/>
      <c r="AN216" s="56"/>
      <c r="AO216" s="57"/>
      <c r="AP216" s="58"/>
      <c r="AQ216" s="58"/>
      <c r="AR216" s="56"/>
      <c r="AS216" s="57"/>
      <c r="AT216" s="58"/>
      <c r="AU216" s="58"/>
      <c r="AV216" s="56"/>
      <c r="AW216" s="57"/>
      <c r="AX216" s="58"/>
      <c r="AY216" s="58"/>
      <c r="AZ216" s="56"/>
      <c r="BA216" s="57"/>
      <c r="BB216" s="58"/>
      <c r="BC216" s="58"/>
      <c r="BD216" s="56"/>
      <c r="BE216" s="57"/>
      <c r="BF216" s="58"/>
      <c r="BG216" s="58"/>
      <c r="BH216" s="56"/>
      <c r="BI216" s="57"/>
      <c r="BJ216" s="58"/>
      <c r="BK216" s="58"/>
      <c r="BL216" s="56"/>
      <c r="BP216" s="172"/>
    </row>
    <row r="217" spans="1:68" ht="16" hidden="1" customHeight="1" x14ac:dyDescent="0.45">
      <c r="A217" s="451" t="s">
        <v>848</v>
      </c>
      <c r="B217" s="452" t="s">
        <v>1044</v>
      </c>
      <c r="C217" s="453" t="s">
        <v>889</v>
      </c>
      <c r="D217" s="454"/>
      <c r="E217" s="455"/>
      <c r="F217" s="455"/>
      <c r="G217" s="233">
        <f>SUM(E217:F217) * D217</f>
        <v>0</v>
      </c>
      <c r="H217" s="456"/>
      <c r="I217" s="74">
        <f>(H217)*(E217+F217)</f>
        <v>0</v>
      </c>
      <c r="J217" s="199">
        <f>H217-D217</f>
        <v>0</v>
      </c>
      <c r="K217" s="76">
        <f>G217-I217</f>
        <v>0</v>
      </c>
      <c r="L217" s="456"/>
      <c r="M217" s="74">
        <f>(L217)*(G217+H217)</f>
        <v>0</v>
      </c>
      <c r="N217" s="52">
        <f>R217+V217+Z217+AD217+AH217+AL217+AP217+AT217+AX217+BB217+BF217+BJ217</f>
        <v>0</v>
      </c>
      <c r="O217" s="52">
        <f>R217+V217+AA217+AE217+AI217+AM217+AQ217+AU217+AY217+BC217+BG217+BK217</f>
        <v>0</v>
      </c>
      <c r="P217" s="57">
        <f>T217+X217+AB217+AF217+AJ217+AN217+AR217+AV217+AZ217+BD217+BH217+BL217</f>
        <v>0</v>
      </c>
      <c r="Q217" s="408" t="e">
        <f>P217/I217</f>
        <v>#DIV/0!</v>
      </c>
      <c r="R217" s="55"/>
      <c r="S217" s="55"/>
      <c r="T217" s="56">
        <f>(R217*$E217)+(S217*$F217)</f>
        <v>0</v>
      </c>
      <c r="U217" s="57"/>
      <c r="V217" s="58"/>
      <c r="W217" s="58"/>
      <c r="X217" s="56">
        <f>(V217*$E217)+(W217*$F217)</f>
        <v>0</v>
      </c>
      <c r="Y217" s="57"/>
      <c r="Z217" s="58">
        <v>0</v>
      </c>
      <c r="AA217" s="58"/>
      <c r="AB217" s="56">
        <f>(Z217*E217)+(F217*AA217)</f>
        <v>0</v>
      </c>
      <c r="AC217" s="57"/>
      <c r="AD217" s="58">
        <v>0</v>
      </c>
      <c r="AE217" s="58"/>
      <c r="AF217" s="56">
        <f>(AD217*E217)+(AE217*F217)</f>
        <v>0</v>
      </c>
      <c r="AG217" s="57"/>
      <c r="AH217" s="58">
        <v>0</v>
      </c>
      <c r="AI217" s="58"/>
      <c r="AJ217" s="56">
        <f>(E217*AH217)+(F217*AI217)</f>
        <v>0</v>
      </c>
      <c r="AK217" s="57"/>
      <c r="AL217" s="61">
        <v>0</v>
      </c>
      <c r="AM217" s="62"/>
      <c r="AN217" s="56">
        <f>(E217*AL217)+(F217*AM217)</f>
        <v>0</v>
      </c>
      <c r="AO217" s="57"/>
      <c r="AP217" s="58">
        <v>0</v>
      </c>
      <c r="AQ217" s="58"/>
      <c r="AR217" s="56">
        <f>(E217*AP217)+(F217*AQ217)</f>
        <v>0</v>
      </c>
      <c r="AS217" s="57"/>
      <c r="AT217" s="58"/>
      <c r="AU217" s="58"/>
      <c r="AV217" s="56">
        <f>(E217*AT217)+(F217*AU217)</f>
        <v>0</v>
      </c>
      <c r="AW217" s="57"/>
      <c r="AX217" s="58"/>
      <c r="AY217" s="58"/>
      <c r="AZ217" s="56">
        <f>(E217*AX217)+(F217*AY217)</f>
        <v>0</v>
      </c>
      <c r="BA217" s="57"/>
      <c r="BB217" s="58"/>
      <c r="BC217" s="58"/>
      <c r="BD217" s="56">
        <f>(E217*BB217)+(F217*BC217)</f>
        <v>0</v>
      </c>
      <c r="BE217" s="57"/>
      <c r="BF217" s="58"/>
      <c r="BG217" s="58"/>
      <c r="BH217" s="56">
        <f>(E217*BF217)+(F217*BG217)</f>
        <v>0</v>
      </c>
      <c r="BI217" s="57"/>
      <c r="BJ217" s="58">
        <v>0</v>
      </c>
      <c r="BK217" s="58"/>
      <c r="BL217" s="56">
        <f>(E217*BJ217)+(F217*BK217)</f>
        <v>0</v>
      </c>
      <c r="BP217" s="172"/>
    </row>
    <row r="218" spans="1:68" ht="15.65" hidden="1" customHeight="1" x14ac:dyDescent="0.45">
      <c r="A218" s="65" t="s">
        <v>851</v>
      </c>
      <c r="B218" s="412" t="s">
        <v>1045</v>
      </c>
      <c r="C218" s="134" t="s">
        <v>889</v>
      </c>
      <c r="D218" s="135"/>
      <c r="E218" s="413"/>
      <c r="F218" s="450"/>
      <c r="G218" s="97">
        <f>SUM(E218:F218) * D218</f>
        <v>0</v>
      </c>
      <c r="H218" s="456"/>
      <c r="I218" s="74">
        <f>(H218)*(E218+F218)</f>
        <v>0</v>
      </c>
      <c r="J218" s="199">
        <f>H218-D218</f>
        <v>0</v>
      </c>
      <c r="K218" s="76">
        <f>G218-I218</f>
        <v>0</v>
      </c>
      <c r="L218" s="456"/>
      <c r="M218" s="74">
        <f>(L218)*(G218+H218)</f>
        <v>0</v>
      </c>
      <c r="N218" s="52">
        <f>R218+V218+Z218+AD218+AH218+AL218+AP218+AT218+AX218+BB218+BF218+BJ218</f>
        <v>0</v>
      </c>
      <c r="O218" s="52">
        <f>R218+V218+AA218+AE218+AI218+AM218+AQ218+AU218+AY218+BC218+BG218+BK218</f>
        <v>0</v>
      </c>
      <c r="P218" s="57">
        <f>T218+X218+AB218+AF218+AJ218+AN218+AR218+AV218+AZ218+BD218+BH218+BL218</f>
        <v>0</v>
      </c>
      <c r="Q218" s="408" t="e">
        <f>P218/I218</f>
        <v>#DIV/0!</v>
      </c>
      <c r="R218" s="55"/>
      <c r="S218" s="55"/>
      <c r="T218" s="56">
        <f>(R218*$E218)+(S218*$F218)</f>
        <v>0</v>
      </c>
      <c r="U218" s="57"/>
      <c r="V218" s="58"/>
      <c r="W218" s="58"/>
      <c r="X218" s="56">
        <f>(V218*$E218)+(W218*$F218)</f>
        <v>0</v>
      </c>
      <c r="Y218" s="57"/>
      <c r="Z218" s="58">
        <v>0</v>
      </c>
      <c r="AA218" s="58"/>
      <c r="AB218" s="56">
        <f>(Z218*E218)+(F218*AA218)</f>
        <v>0</v>
      </c>
      <c r="AC218" s="57"/>
      <c r="AD218" s="58">
        <v>0</v>
      </c>
      <c r="AE218" s="58"/>
      <c r="AF218" s="56">
        <f>(AD218*E218)+(AE218*F218)</f>
        <v>0</v>
      </c>
      <c r="AG218" s="57"/>
      <c r="AH218" s="58">
        <v>0</v>
      </c>
      <c r="AI218" s="58"/>
      <c r="AJ218" s="56">
        <f>(E218*AH218)+(F218*AI218)</f>
        <v>0</v>
      </c>
      <c r="AK218" s="57"/>
      <c r="AL218" s="61">
        <v>0</v>
      </c>
      <c r="AM218" s="62"/>
      <c r="AN218" s="56">
        <f>(E218*AL218)+(F218*AM218)</f>
        <v>0</v>
      </c>
      <c r="AO218" s="57"/>
      <c r="AP218" s="58">
        <v>0</v>
      </c>
      <c r="AQ218" s="58"/>
      <c r="AR218" s="56">
        <f>(E218*AP218)+(F218*AQ218)</f>
        <v>0</v>
      </c>
      <c r="AS218" s="57"/>
      <c r="AT218" s="58"/>
      <c r="AU218" s="58"/>
      <c r="AV218" s="56">
        <f>(E218*AT218)+(F218*AU218)</f>
        <v>0</v>
      </c>
      <c r="AW218" s="57"/>
      <c r="AX218" s="58"/>
      <c r="AY218" s="58"/>
      <c r="AZ218" s="56">
        <f>(E218*AX218)+(F218*AY218)</f>
        <v>0</v>
      </c>
      <c r="BA218" s="57"/>
      <c r="BB218" s="58"/>
      <c r="BC218" s="58"/>
      <c r="BD218" s="56">
        <f>(E218*BB218)+(F218*BC218)</f>
        <v>0</v>
      </c>
      <c r="BE218" s="57"/>
      <c r="BF218" s="58"/>
      <c r="BG218" s="58"/>
      <c r="BH218" s="56">
        <f>(E218*BF218)+(F218*BG218)</f>
        <v>0</v>
      </c>
      <c r="BI218" s="57"/>
      <c r="BJ218" s="58">
        <v>0</v>
      </c>
      <c r="BK218" s="58"/>
      <c r="BL218" s="56">
        <f>(E218*BJ218)+(F218*BK218)</f>
        <v>0</v>
      </c>
      <c r="BP218" s="172"/>
    </row>
    <row r="219" spans="1:68" ht="15.65" hidden="1" customHeight="1" x14ac:dyDescent="0.45">
      <c r="A219" s="457"/>
      <c r="B219" s="458"/>
      <c r="C219" s="459"/>
      <c r="D219" s="460"/>
      <c r="E219" s="461"/>
      <c r="F219" s="462"/>
      <c r="G219" s="433"/>
      <c r="H219" s="456"/>
      <c r="I219" s="74"/>
      <c r="J219" s="199"/>
      <c r="K219" s="76"/>
      <c r="L219" s="456"/>
      <c r="M219" s="74"/>
      <c r="N219" s="52"/>
      <c r="O219" s="52"/>
      <c r="P219" s="57"/>
      <c r="Q219" s="408"/>
      <c r="R219" s="55"/>
      <c r="S219" s="55"/>
      <c r="T219" s="56"/>
      <c r="U219" s="57"/>
      <c r="V219" s="58"/>
      <c r="W219" s="58"/>
      <c r="X219" s="56"/>
      <c r="Y219" s="57"/>
      <c r="Z219" s="58"/>
      <c r="AA219" s="58"/>
      <c r="AB219" s="56"/>
      <c r="AC219" s="57"/>
      <c r="AD219" s="58"/>
      <c r="AE219" s="58"/>
      <c r="AF219" s="56"/>
      <c r="AG219" s="57"/>
      <c r="AH219" s="58"/>
      <c r="AI219" s="58"/>
      <c r="AJ219" s="56"/>
      <c r="AK219" s="57"/>
      <c r="AL219" s="61"/>
      <c r="AM219" s="62"/>
      <c r="AN219" s="56"/>
      <c r="AO219" s="57"/>
      <c r="AP219" s="58"/>
      <c r="AQ219" s="58"/>
      <c r="AR219" s="56"/>
      <c r="AS219" s="57"/>
      <c r="AT219" s="58"/>
      <c r="AU219" s="58"/>
      <c r="AV219" s="56"/>
      <c r="AW219" s="57"/>
      <c r="AX219" s="58"/>
      <c r="AY219" s="58"/>
      <c r="AZ219" s="56"/>
      <c r="BA219" s="57"/>
      <c r="BB219" s="58"/>
      <c r="BC219" s="58"/>
      <c r="BD219" s="56"/>
      <c r="BE219" s="57"/>
      <c r="BF219" s="58"/>
      <c r="BG219" s="58"/>
      <c r="BH219" s="56"/>
      <c r="BI219" s="57"/>
      <c r="BJ219" s="58"/>
      <c r="BK219" s="58"/>
      <c r="BL219" s="56"/>
      <c r="BP219" s="172"/>
    </row>
    <row r="220" spans="1:68" ht="16" hidden="1" customHeight="1" x14ac:dyDescent="0.45">
      <c r="A220" s="63">
        <v>4</v>
      </c>
      <c r="B220" s="64" t="s">
        <v>1046</v>
      </c>
      <c r="C220" s="65"/>
      <c r="D220" s="71"/>
      <c r="E220" s="203"/>
      <c r="F220" s="436"/>
      <c r="G220" s="437"/>
      <c r="H220" s="49"/>
      <c r="I220" s="191"/>
      <c r="J220" s="49"/>
      <c r="K220" s="191"/>
      <c r="L220" s="49"/>
      <c r="M220" s="191"/>
      <c r="N220" s="52"/>
      <c r="O220" s="52"/>
      <c r="P220" s="57"/>
      <c r="Q220" s="408"/>
      <c r="R220" s="55"/>
      <c r="S220" s="55"/>
      <c r="T220" s="56"/>
      <c r="U220" s="57"/>
      <c r="V220" s="58"/>
      <c r="W220" s="58"/>
      <c r="X220" s="56"/>
      <c r="Y220" s="57"/>
      <c r="Z220" s="58"/>
      <c r="AA220" s="58"/>
      <c r="AB220" s="56"/>
      <c r="AC220" s="57"/>
      <c r="AD220" s="58"/>
      <c r="AE220" s="58"/>
      <c r="AF220" s="56"/>
      <c r="AG220" s="57"/>
      <c r="AH220" s="58"/>
      <c r="AI220" s="58"/>
      <c r="AJ220" s="56"/>
      <c r="AK220" s="57"/>
      <c r="AL220" s="61"/>
      <c r="AM220" s="62"/>
      <c r="AN220" s="56"/>
      <c r="AO220" s="57"/>
      <c r="AP220" s="58"/>
      <c r="AQ220" s="58"/>
      <c r="AR220" s="56"/>
      <c r="AS220" s="57"/>
      <c r="AT220" s="58"/>
      <c r="AU220" s="58"/>
      <c r="AV220" s="56"/>
      <c r="AW220" s="57"/>
      <c r="AX220" s="58"/>
      <c r="AY220" s="58"/>
      <c r="AZ220" s="56"/>
      <c r="BA220" s="57"/>
      <c r="BB220" s="58"/>
      <c r="BC220" s="58"/>
      <c r="BD220" s="56"/>
      <c r="BE220" s="57"/>
      <c r="BF220" s="58"/>
      <c r="BG220" s="58"/>
      <c r="BH220" s="56"/>
      <c r="BI220" s="57"/>
      <c r="BJ220" s="58"/>
      <c r="BK220" s="58"/>
      <c r="BL220" s="56"/>
      <c r="BP220" s="172"/>
    </row>
    <row r="221" spans="1:68" ht="16" hidden="1" customHeight="1" x14ac:dyDescent="0.45">
      <c r="A221" s="69"/>
      <c r="B221" s="133" t="s">
        <v>1047</v>
      </c>
      <c r="C221" s="65"/>
      <c r="D221" s="71"/>
      <c r="E221" s="203"/>
      <c r="F221" s="436"/>
      <c r="G221" s="437"/>
      <c r="H221" s="49"/>
      <c r="I221" s="191"/>
      <c r="J221" s="49"/>
      <c r="K221" s="191"/>
      <c r="L221" s="49"/>
      <c r="M221" s="191"/>
      <c r="N221" s="52"/>
      <c r="O221" s="52"/>
      <c r="P221" s="57"/>
      <c r="Q221" s="408"/>
      <c r="R221" s="55"/>
      <c r="S221" s="55"/>
      <c r="T221" s="56"/>
      <c r="U221" s="57"/>
      <c r="V221" s="58"/>
      <c r="W221" s="58"/>
      <c r="X221" s="56"/>
      <c r="Y221" s="57"/>
      <c r="Z221" s="58"/>
      <c r="AA221" s="58"/>
      <c r="AB221" s="56"/>
      <c r="AC221" s="57"/>
      <c r="AD221" s="58"/>
      <c r="AE221" s="58"/>
      <c r="AF221" s="56"/>
      <c r="AG221" s="57"/>
      <c r="AH221" s="58"/>
      <c r="AI221" s="58"/>
      <c r="AJ221" s="56"/>
      <c r="AK221" s="57"/>
      <c r="AL221" s="61"/>
      <c r="AM221" s="62"/>
      <c r="AN221" s="56"/>
      <c r="AO221" s="57"/>
      <c r="AP221" s="58"/>
      <c r="AQ221" s="58"/>
      <c r="AR221" s="56"/>
      <c r="AS221" s="57"/>
      <c r="AT221" s="58"/>
      <c r="AU221" s="58"/>
      <c r="AV221" s="56"/>
      <c r="AW221" s="57"/>
      <c r="AX221" s="58"/>
      <c r="AY221" s="58"/>
      <c r="AZ221" s="56"/>
      <c r="BA221" s="57"/>
      <c r="BB221" s="58"/>
      <c r="BC221" s="58"/>
      <c r="BD221" s="56"/>
      <c r="BE221" s="57"/>
      <c r="BF221" s="58"/>
      <c r="BG221" s="58"/>
      <c r="BH221" s="56"/>
      <c r="BI221" s="57"/>
      <c r="BJ221" s="58"/>
      <c r="BK221" s="58"/>
      <c r="BL221" s="56"/>
      <c r="BP221" s="172"/>
    </row>
    <row r="222" spans="1:68" ht="16" hidden="1" customHeight="1" x14ac:dyDescent="0.45">
      <c r="A222" s="451">
        <v>4.0999999999999996</v>
      </c>
      <c r="B222" s="452" t="s">
        <v>1048</v>
      </c>
      <c r="C222" s="453"/>
      <c r="D222" s="454"/>
      <c r="E222" s="455"/>
      <c r="F222" s="455"/>
      <c r="G222" s="233"/>
      <c r="H222" s="439"/>
      <c r="I222" s="74"/>
      <c r="J222" s="199"/>
      <c r="K222" s="76"/>
      <c r="L222" s="439"/>
      <c r="M222" s="74"/>
      <c r="N222" s="52"/>
      <c r="O222" s="52"/>
      <c r="P222" s="57"/>
      <c r="Q222" s="408"/>
      <c r="R222" s="55"/>
      <c r="S222" s="55"/>
      <c r="T222" s="56"/>
      <c r="U222" s="57"/>
      <c r="V222" s="58"/>
      <c r="W222" s="58"/>
      <c r="X222" s="56"/>
      <c r="Y222" s="57"/>
      <c r="Z222" s="58"/>
      <c r="AA222" s="58"/>
      <c r="AB222" s="56"/>
      <c r="AC222" s="57"/>
      <c r="AD222" s="58"/>
      <c r="AE222" s="58"/>
      <c r="AF222" s="56"/>
      <c r="AG222" s="57"/>
      <c r="AH222" s="58"/>
      <c r="AI222" s="58"/>
      <c r="AJ222" s="56"/>
      <c r="AK222" s="57"/>
      <c r="AL222" s="61"/>
      <c r="AM222" s="62"/>
      <c r="AN222" s="56"/>
      <c r="AO222" s="57"/>
      <c r="AP222" s="58"/>
      <c r="AQ222" s="58"/>
      <c r="AR222" s="56"/>
      <c r="AS222" s="57"/>
      <c r="AT222" s="58"/>
      <c r="AU222" s="58"/>
      <c r="AV222" s="56"/>
      <c r="AW222" s="57"/>
      <c r="AX222" s="58"/>
      <c r="AY222" s="58"/>
      <c r="AZ222" s="56"/>
      <c r="BA222" s="57"/>
      <c r="BB222" s="58"/>
      <c r="BC222" s="58"/>
      <c r="BD222" s="56"/>
      <c r="BE222" s="57"/>
      <c r="BF222" s="58"/>
      <c r="BG222" s="58"/>
      <c r="BH222" s="56"/>
      <c r="BI222" s="57"/>
      <c r="BJ222" s="58"/>
      <c r="BK222" s="58"/>
      <c r="BL222" s="56"/>
      <c r="BP222" s="172"/>
    </row>
    <row r="223" spans="1:68" ht="15.65" hidden="1" customHeight="1" x14ac:dyDescent="0.45">
      <c r="A223" s="65">
        <v>4.2</v>
      </c>
      <c r="B223" s="412" t="s">
        <v>1049</v>
      </c>
      <c r="C223" s="134" t="s">
        <v>889</v>
      </c>
      <c r="D223" s="135"/>
      <c r="E223" s="413"/>
      <c r="F223" s="450"/>
      <c r="G223" s="97">
        <f>SUM(E223:F223) * D223</f>
        <v>0</v>
      </c>
      <c r="H223" s="445"/>
      <c r="I223" s="74">
        <f>(H223)*(E223+F223)</f>
        <v>0</v>
      </c>
      <c r="J223" s="199">
        <f>H223-D223</f>
        <v>0</v>
      </c>
      <c r="K223" s="76">
        <f>G223-I223</f>
        <v>0</v>
      </c>
      <c r="L223" s="445"/>
      <c r="M223" s="74">
        <f>(L223)*(G223+H223)</f>
        <v>0</v>
      </c>
      <c r="N223" s="52">
        <f>R223+V223+Z223+AD223+AH223+AL223+AP223+AT223+AX223+BB223+BF223+BJ223</f>
        <v>0</v>
      </c>
      <c r="O223" s="52">
        <f>R223+V223+AA223+AE223+AI223+AM223+AQ223+AU223+AY223+BC223+BG223+BK223</f>
        <v>0</v>
      </c>
      <c r="P223" s="57">
        <f>T223+X223+AB223+AF223+AJ223+AN223+AR223+AV223+AZ223+BD223+BH223+BL223</f>
        <v>0</v>
      </c>
      <c r="Q223" s="408" t="e">
        <f>P223/I223</f>
        <v>#DIV/0!</v>
      </c>
      <c r="R223" s="55"/>
      <c r="S223" s="55"/>
      <c r="T223" s="56">
        <f>(R223*$E223)+(S223*$F223)</f>
        <v>0</v>
      </c>
      <c r="U223" s="57"/>
      <c r="V223" s="58"/>
      <c r="W223" s="58"/>
      <c r="X223" s="56">
        <f>(V223*$E223)+(W223*$F223)</f>
        <v>0</v>
      </c>
      <c r="Y223" s="57"/>
      <c r="Z223" s="58">
        <v>0</v>
      </c>
      <c r="AA223" s="58"/>
      <c r="AB223" s="56">
        <f>(Z223*E223)+(F223*AA223)</f>
        <v>0</v>
      </c>
      <c r="AC223" s="57"/>
      <c r="AD223" s="58">
        <v>0</v>
      </c>
      <c r="AE223" s="58"/>
      <c r="AF223" s="56">
        <f>(AD223*E223)+(AE223*F223)</f>
        <v>0</v>
      </c>
      <c r="AG223" s="57"/>
      <c r="AH223" s="58">
        <v>0</v>
      </c>
      <c r="AI223" s="58"/>
      <c r="AJ223" s="56">
        <f>(E223*AH223)+(F223*AI223)</f>
        <v>0</v>
      </c>
      <c r="AK223" s="57"/>
      <c r="AL223" s="61">
        <v>0</v>
      </c>
      <c r="AM223" s="62"/>
      <c r="AN223" s="56">
        <f>(E223*AL223)+(F223*AM223)</f>
        <v>0</v>
      </c>
      <c r="AO223" s="57"/>
      <c r="AP223" s="58">
        <v>0</v>
      </c>
      <c r="AQ223" s="58"/>
      <c r="AR223" s="56">
        <f>(E223*AP223)+(F223*AQ223)</f>
        <v>0</v>
      </c>
      <c r="AS223" s="57"/>
      <c r="AT223" s="58"/>
      <c r="AU223" s="58"/>
      <c r="AV223" s="56">
        <f>(E223*AT223)+(F223*AU223)</f>
        <v>0</v>
      </c>
      <c r="AW223" s="57"/>
      <c r="AX223" s="58"/>
      <c r="AY223" s="58"/>
      <c r="AZ223" s="56">
        <f>(E223*AX223)+(F223*AY223)</f>
        <v>0</v>
      </c>
      <c r="BA223" s="57"/>
      <c r="BB223" s="58"/>
      <c r="BC223" s="58"/>
      <c r="BD223" s="56">
        <f>(E223*BB223)+(F223*BC223)</f>
        <v>0</v>
      </c>
      <c r="BE223" s="57"/>
      <c r="BF223" s="58"/>
      <c r="BG223" s="58"/>
      <c r="BH223" s="56">
        <f>(E223*BF223)+(F223*BG223)</f>
        <v>0</v>
      </c>
      <c r="BI223" s="57"/>
      <c r="BJ223" s="58">
        <v>0</v>
      </c>
      <c r="BK223" s="58"/>
      <c r="BL223" s="56">
        <f>(E223*BJ223)+(F223*BK223)</f>
        <v>0</v>
      </c>
      <c r="BP223" s="172"/>
    </row>
    <row r="224" spans="1:68" ht="15.65" hidden="1" customHeight="1" x14ac:dyDescent="0.45">
      <c r="A224" s="457">
        <v>4.3</v>
      </c>
      <c r="B224" s="458" t="s">
        <v>1050</v>
      </c>
      <c r="C224" s="459" t="s">
        <v>889</v>
      </c>
      <c r="D224" s="460"/>
      <c r="E224" s="461"/>
      <c r="F224" s="462"/>
      <c r="G224" s="433">
        <f>SUM(E224:F224) * D224</f>
        <v>0</v>
      </c>
      <c r="H224" s="445"/>
      <c r="I224" s="74">
        <f>(H224)*(E224+F224)</f>
        <v>0</v>
      </c>
      <c r="J224" s="199">
        <f>H224-D224</f>
        <v>0</v>
      </c>
      <c r="K224" s="76">
        <f>G224-I224</f>
        <v>0</v>
      </c>
      <c r="L224" s="445"/>
      <c r="M224" s="74">
        <f>(L224)*(G224+H224)</f>
        <v>0</v>
      </c>
      <c r="N224" s="52">
        <f>R224+V224+Z224+AD224+AH224+AL224+AP224+AT224+AX224+BB224+BF224+BJ224</f>
        <v>0</v>
      </c>
      <c r="O224" s="52">
        <f>R224+V224+AA224+AE224+AI224+AM224+AQ224+AU224+AY224+BC224+BG224+BK224</f>
        <v>0</v>
      </c>
      <c r="P224" s="57">
        <f>T224+X224+AB224+AF224+AJ224+AN224+AR224+AV224+AZ224+BD224+BH224+BL224</f>
        <v>0</v>
      </c>
      <c r="Q224" s="408" t="e">
        <f>P224/I224</f>
        <v>#DIV/0!</v>
      </c>
      <c r="R224" s="55"/>
      <c r="S224" s="55"/>
      <c r="T224" s="56">
        <f>(R224*$E224)+(S224*$F224)</f>
        <v>0</v>
      </c>
      <c r="U224" s="57"/>
      <c r="V224" s="58"/>
      <c r="W224" s="58"/>
      <c r="X224" s="56">
        <f>(V224*$E224)+(W224*$F224)</f>
        <v>0</v>
      </c>
      <c r="Y224" s="57"/>
      <c r="Z224" s="58">
        <v>0</v>
      </c>
      <c r="AA224" s="58"/>
      <c r="AB224" s="56">
        <f>(Z224*E224)+(F224*AA224)</f>
        <v>0</v>
      </c>
      <c r="AC224" s="57"/>
      <c r="AD224" s="58">
        <v>0</v>
      </c>
      <c r="AE224" s="58"/>
      <c r="AF224" s="56">
        <f>(AD224*E224)+(AE224*F224)</f>
        <v>0</v>
      </c>
      <c r="AG224" s="57"/>
      <c r="AH224" s="58">
        <v>0</v>
      </c>
      <c r="AI224" s="58"/>
      <c r="AJ224" s="56">
        <f>(E224*AH224)+(F224*AI224)</f>
        <v>0</v>
      </c>
      <c r="AK224" s="57"/>
      <c r="AL224" s="61">
        <v>0</v>
      </c>
      <c r="AM224" s="62"/>
      <c r="AN224" s="56">
        <f>(E224*AL224)+(F224*AM224)</f>
        <v>0</v>
      </c>
      <c r="AO224" s="57"/>
      <c r="AP224" s="58">
        <v>0</v>
      </c>
      <c r="AQ224" s="58"/>
      <c r="AR224" s="56">
        <f>(E224*AP224)+(F224*AQ224)</f>
        <v>0</v>
      </c>
      <c r="AS224" s="57"/>
      <c r="AT224" s="58"/>
      <c r="AU224" s="58"/>
      <c r="AV224" s="56">
        <f>(E224*AT224)+(F224*AU224)</f>
        <v>0</v>
      </c>
      <c r="AW224" s="57"/>
      <c r="AX224" s="58"/>
      <c r="AY224" s="58"/>
      <c r="AZ224" s="56">
        <f>(E224*AX224)+(F224*AY224)</f>
        <v>0</v>
      </c>
      <c r="BA224" s="57"/>
      <c r="BB224" s="58"/>
      <c r="BC224" s="58"/>
      <c r="BD224" s="56">
        <f>(E224*BB224)+(F224*BC224)</f>
        <v>0</v>
      </c>
      <c r="BE224" s="57"/>
      <c r="BF224" s="58"/>
      <c r="BG224" s="58"/>
      <c r="BH224" s="56">
        <f>(E224*BF224)+(F224*BG224)</f>
        <v>0</v>
      </c>
      <c r="BI224" s="57"/>
      <c r="BJ224" s="58">
        <v>0</v>
      </c>
      <c r="BK224" s="58"/>
      <c r="BL224" s="56">
        <f>(E224*BJ224)+(F224*BK224)</f>
        <v>0</v>
      </c>
      <c r="BP224" s="172"/>
    </row>
    <row r="225" spans="1:76" s="131" customFormat="1" ht="19" hidden="1" thickBot="1" x14ac:dyDescent="0.5">
      <c r="A225" s="373"/>
      <c r="B225" s="374"/>
      <c r="C225" s="375"/>
      <c r="D225" s="463"/>
      <c r="E225" s="377"/>
      <c r="F225" s="464"/>
      <c r="G225" s="366"/>
      <c r="H225" s="309"/>
      <c r="I225" s="465"/>
      <c r="J225" s="309"/>
      <c r="K225" s="465"/>
      <c r="L225" s="309"/>
      <c r="M225" s="465"/>
      <c r="N225" s="311"/>
      <c r="O225" s="466"/>
      <c r="P225" s="467"/>
      <c r="Q225" s="468"/>
      <c r="R225" s="314"/>
      <c r="S225" s="314"/>
      <c r="T225" s="467"/>
      <c r="U225" s="467"/>
      <c r="V225" s="316"/>
      <c r="W225" s="125"/>
      <c r="X225" s="467"/>
      <c r="Y225" s="467"/>
      <c r="Z225" s="316"/>
      <c r="AA225" s="469"/>
      <c r="AB225" s="467"/>
      <c r="AC225" s="467"/>
      <c r="AD225" s="316"/>
      <c r="AE225" s="469"/>
      <c r="AF225" s="467"/>
      <c r="AG225" s="467"/>
      <c r="AH225" s="316"/>
      <c r="AI225" s="469"/>
      <c r="AJ225" s="467"/>
      <c r="AK225" s="467"/>
      <c r="AL225" s="381"/>
      <c r="AM225" s="470"/>
      <c r="AN225" s="467"/>
      <c r="AO225" s="467"/>
      <c r="AP225" s="316"/>
      <c r="AQ225" s="469"/>
      <c r="AR225" s="467"/>
      <c r="AS225" s="467"/>
      <c r="AT225" s="316"/>
      <c r="AU225" s="469"/>
      <c r="AV225" s="467"/>
      <c r="AW225" s="467"/>
      <c r="AX225" s="316"/>
      <c r="AY225" s="469"/>
      <c r="AZ225" s="467"/>
      <c r="BA225" s="467"/>
      <c r="BB225" s="316"/>
      <c r="BC225" s="469"/>
      <c r="BD225" s="467"/>
      <c r="BE225" s="467"/>
      <c r="BF225" s="316"/>
      <c r="BG225" s="469"/>
      <c r="BH225" s="467"/>
      <c r="BI225" s="467"/>
      <c r="BJ225" s="316"/>
      <c r="BK225" s="469"/>
      <c r="BL225" s="467"/>
      <c r="BM225" s="130"/>
      <c r="BN225" s="130"/>
      <c r="BO225" s="130"/>
      <c r="BP225" s="130"/>
      <c r="BQ225" s="130"/>
      <c r="BR225" s="130"/>
      <c r="BS225" s="130"/>
      <c r="BT225" s="130"/>
      <c r="BU225" s="130"/>
      <c r="BV225" s="130"/>
      <c r="BW225" s="130"/>
      <c r="BX225" s="130"/>
    </row>
    <row r="226" spans="1:76" ht="16" hidden="1" customHeight="1" thickBot="1" x14ac:dyDescent="0.5">
      <c r="A226" s="382" t="s">
        <v>1051</v>
      </c>
      <c r="B226" s="471"/>
      <c r="C226" s="323"/>
      <c r="D226" s="324"/>
      <c r="E226" s="325"/>
      <c r="F226" s="384"/>
      <c r="G226" s="385">
        <f>SUM(G196:G224)</f>
        <v>0</v>
      </c>
      <c r="H226" s="328"/>
      <c r="I226" s="472">
        <f>SUM(I197:I224)</f>
        <v>0</v>
      </c>
      <c r="J226" s="328"/>
      <c r="K226" s="472">
        <f>SUM(K197:K224)</f>
        <v>0</v>
      </c>
      <c r="L226" s="328"/>
      <c r="M226" s="472">
        <f>SUM(M197:M224)</f>
        <v>0</v>
      </c>
      <c r="N226" s="330"/>
      <c r="O226" s="473"/>
      <c r="P226" s="472">
        <f>SUM(P197:P224)</f>
        <v>0</v>
      </c>
      <c r="Q226" s="332"/>
      <c r="R226" s="333"/>
      <c r="S226" s="333"/>
      <c r="T226" s="474">
        <f>SUM(T196:T224)</f>
        <v>0</v>
      </c>
      <c r="U226" s="472"/>
      <c r="V226" s="336"/>
      <c r="W226" s="333"/>
      <c r="X226" s="474">
        <f>SUM(X196:X224)</f>
        <v>0</v>
      </c>
      <c r="Y226" s="472"/>
      <c r="Z226" s="338"/>
      <c r="AA226" s="475"/>
      <c r="AB226" s="474">
        <f>SUM(AB196:AB224)</f>
        <v>0</v>
      </c>
      <c r="AC226" s="472"/>
      <c r="AD226" s="338"/>
      <c r="AE226" s="475"/>
      <c r="AF226" s="474">
        <f>SUM(AF196:AF224)</f>
        <v>0</v>
      </c>
      <c r="AG226" s="472"/>
      <c r="AH226" s="338"/>
      <c r="AI226" s="475"/>
      <c r="AJ226" s="474">
        <f>SUM(AJ196:AJ224)</f>
        <v>0</v>
      </c>
      <c r="AK226" s="472"/>
      <c r="AL226" s="340"/>
      <c r="AM226" s="475"/>
      <c r="AN226" s="474">
        <f>SUM(AN196:AN224)</f>
        <v>0</v>
      </c>
      <c r="AO226" s="472"/>
      <c r="AP226" s="338"/>
      <c r="AQ226" s="475"/>
      <c r="AR226" s="474">
        <f>SUM(AR196:AR224)</f>
        <v>0</v>
      </c>
      <c r="AS226" s="472"/>
      <c r="AT226" s="338"/>
      <c r="AU226" s="475"/>
      <c r="AV226" s="474">
        <f>SUM(AV196:AV224)</f>
        <v>0</v>
      </c>
      <c r="AW226" s="472"/>
      <c r="AX226" s="338"/>
      <c r="AY226" s="475"/>
      <c r="AZ226" s="474">
        <f>SUM(AZ196:AZ224)</f>
        <v>0</v>
      </c>
      <c r="BA226" s="472"/>
      <c r="BB226" s="338"/>
      <c r="BC226" s="475"/>
      <c r="BD226" s="474">
        <f>SUM(BD196:BD224)</f>
        <v>0</v>
      </c>
      <c r="BE226" s="472"/>
      <c r="BF226" s="338"/>
      <c r="BG226" s="475"/>
      <c r="BH226" s="474">
        <f>SUM(BH196:BH224)</f>
        <v>0</v>
      </c>
      <c r="BI226" s="472"/>
      <c r="BJ226" s="338"/>
      <c r="BK226" s="475"/>
      <c r="BL226" s="474">
        <f>SUM(BL196:BL224)</f>
        <v>0</v>
      </c>
      <c r="BP226" s="476"/>
    </row>
    <row r="227" spans="1:76" ht="16" hidden="1" customHeight="1" x14ac:dyDescent="0.45">
      <c r="A227" s="173"/>
      <c r="B227" s="343"/>
      <c r="D227" s="176"/>
      <c r="E227" s="255"/>
      <c r="F227" s="256"/>
      <c r="G227" s="177"/>
    </row>
    <row r="228" spans="1:76" ht="17.25" hidden="1" customHeight="1" x14ac:dyDescent="0.45">
      <c r="D228" s="176"/>
      <c r="E228" s="255"/>
      <c r="F228" s="256"/>
      <c r="G228" s="177"/>
    </row>
    <row r="229" spans="1:76" ht="16" customHeight="1" x14ac:dyDescent="0.45">
      <c r="A229" s="481">
        <v>1</v>
      </c>
      <c r="B229" s="482" t="s">
        <v>783</v>
      </c>
      <c r="C229" s="483"/>
      <c r="D229" s="484"/>
      <c r="E229" s="485"/>
      <c r="F229" s="485"/>
      <c r="G229" s="486"/>
    </row>
    <row r="230" spans="1:76" ht="16" customHeight="1" x14ac:dyDescent="0.45">
      <c r="A230" s="487">
        <v>2</v>
      </c>
      <c r="B230" s="412" t="s">
        <v>876</v>
      </c>
      <c r="C230" s="134"/>
      <c r="D230" s="134"/>
      <c r="E230" s="414"/>
      <c r="F230" s="414"/>
      <c r="G230" s="488"/>
    </row>
    <row r="231" spans="1:76" ht="16" customHeight="1" x14ac:dyDescent="0.45">
      <c r="A231" s="487">
        <v>3</v>
      </c>
      <c r="B231" s="412" t="s">
        <v>946</v>
      </c>
      <c r="C231" s="134"/>
      <c r="D231" s="134"/>
      <c r="E231" s="414"/>
      <c r="F231" s="414"/>
      <c r="G231" s="488"/>
    </row>
    <row r="232" spans="1:76" ht="16" customHeight="1" thickBot="1" x14ac:dyDescent="0.5">
      <c r="A232" s="491"/>
      <c r="B232" s="492" t="s">
        <v>1053</v>
      </c>
      <c r="C232" s="489"/>
      <c r="D232" s="489"/>
      <c r="E232" s="490"/>
      <c r="F232" s="490"/>
      <c r="G232" s="493"/>
    </row>
    <row r="234" spans="1:76" ht="16" customHeight="1" x14ac:dyDescent="0.45">
      <c r="A234" s="512" t="s">
        <v>1059</v>
      </c>
    </row>
    <row r="235" spans="1:76" ht="16" customHeight="1" x14ac:dyDescent="0.45">
      <c r="A235" s="510" t="s">
        <v>1061</v>
      </c>
    </row>
    <row r="236" spans="1:76" ht="16" customHeight="1" x14ac:dyDescent="0.45">
      <c r="A236" s="510" t="s">
        <v>1062</v>
      </c>
    </row>
    <row r="237" spans="1:76" ht="16" customHeight="1" x14ac:dyDescent="0.45">
      <c r="A237" s="510" t="s">
        <v>1063</v>
      </c>
    </row>
    <row r="238" spans="1:76" ht="16" customHeight="1" x14ac:dyDescent="0.45">
      <c r="A238" s="511" t="s">
        <v>1064</v>
      </c>
    </row>
    <row r="239" spans="1:76" ht="16" customHeight="1" x14ac:dyDescent="0.45">
      <c r="A239" s="511" t="s">
        <v>1065</v>
      </c>
    </row>
    <row r="240" spans="1:76" ht="16" customHeight="1" x14ac:dyDescent="0.45">
      <c r="A240" s="511" t="s">
        <v>1066</v>
      </c>
    </row>
    <row r="241" spans="1:1" ht="16" customHeight="1" x14ac:dyDescent="0.45">
      <c r="A241" s="510" t="s">
        <v>1060</v>
      </c>
    </row>
  </sheetData>
  <mergeCells count="50">
    <mergeCell ref="AD1:AF1"/>
    <mergeCell ref="A1:G1"/>
    <mergeCell ref="N1:P1"/>
    <mergeCell ref="R1:T1"/>
    <mergeCell ref="V1:X1"/>
    <mergeCell ref="Z1:AB1"/>
    <mergeCell ref="BF1:BH1"/>
    <mergeCell ref="BJ1:BL1"/>
    <mergeCell ref="A2:G2"/>
    <mergeCell ref="H2:I2"/>
    <mergeCell ref="J2:K2"/>
    <mergeCell ref="L2:M2"/>
    <mergeCell ref="N2:P2"/>
    <mergeCell ref="R2:T2"/>
    <mergeCell ref="V2:X2"/>
    <mergeCell ref="Z2:AB2"/>
    <mergeCell ref="AH1:AJ1"/>
    <mergeCell ref="AL1:AN1"/>
    <mergeCell ref="AP1:AR1"/>
    <mergeCell ref="AT1:AV1"/>
    <mergeCell ref="AX1:AZ1"/>
    <mergeCell ref="BB1:BD1"/>
    <mergeCell ref="BB2:BD2"/>
    <mergeCell ref="BF2:BH2"/>
    <mergeCell ref="BJ2:BL2"/>
    <mergeCell ref="H47:I47"/>
    <mergeCell ref="J47:K47"/>
    <mergeCell ref="L47:M47"/>
    <mergeCell ref="N47:P47"/>
    <mergeCell ref="AD2:AF2"/>
    <mergeCell ref="AH2:AJ2"/>
    <mergeCell ref="AL2:AN2"/>
    <mergeCell ref="AP2:AR2"/>
    <mergeCell ref="AT2:AV2"/>
    <mergeCell ref="AX2:AZ2"/>
    <mergeCell ref="L194:M194"/>
    <mergeCell ref="N194:P194"/>
    <mergeCell ref="H99:I99"/>
    <mergeCell ref="J99:K99"/>
    <mergeCell ref="L99:M99"/>
    <mergeCell ref="N99:P99"/>
    <mergeCell ref="H164:I164"/>
    <mergeCell ref="J164:K164"/>
    <mergeCell ref="L164:M164"/>
    <mergeCell ref="N164:P164"/>
    <mergeCell ref="A161:A162"/>
    <mergeCell ref="B161:B162"/>
    <mergeCell ref="G161:G162"/>
    <mergeCell ref="H194:I194"/>
    <mergeCell ref="J194:K194"/>
  </mergeCells>
  <printOptions horizontalCentered="1"/>
  <pageMargins left="0.8037007874015748" right="0.39370078740157483" top="0.78740157480314965" bottom="0.39370078740157483" header="0.39370078740157483" footer="0.31496062992125984"/>
  <pageSetup scale="52" fitToHeight="0" orientation="portrait" useFirstPageNumber="1" r:id="rId1"/>
  <headerFooter>
    <oddHeader>&amp;L&amp;"Calibri,Bold"George Airport Ablutions
Electrical Installation
Bill of Quantities
&amp;C&amp;"Aptos"&amp;10&amp;K000000 Confidential&amp;1#_x000D_</oddHeader>
    <oddFooter>&amp;R_x000D_&amp;1#&amp;"Aptos"&amp;10&amp;K000000 Confidential</oddFooter>
  </headerFooter>
  <rowBreaks count="1" manualBreakCount="1">
    <brk id="97" max="6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6D5AD-D171-444C-8142-52077ABA7E7E}">
  <dimension ref="A1:J13"/>
  <sheetViews>
    <sheetView view="pageBreakPreview" zoomScaleNormal="100" zoomScaleSheetLayoutView="100" workbookViewId="0">
      <selection activeCell="B599" sqref="B599"/>
    </sheetView>
  </sheetViews>
  <sheetFormatPr defaultRowHeight="14.5" x14ac:dyDescent="0.35"/>
  <cols>
    <col min="1" max="1" width="9.1796875" customWidth="1"/>
    <col min="2" max="2" width="50" style="1" customWidth="1"/>
    <col min="3" max="3" width="9.1796875" customWidth="1"/>
    <col min="4" max="4" width="10.54296875" customWidth="1"/>
    <col min="5" max="6" width="12.7265625" customWidth="1"/>
    <col min="7" max="7" width="18.453125" customWidth="1"/>
    <col min="8" max="8" width="10.54296875" customWidth="1"/>
    <col min="9" max="9" width="20" customWidth="1"/>
    <col min="10" max="10" width="9.1796875" customWidth="1"/>
  </cols>
  <sheetData>
    <row r="1" spans="1:10" x14ac:dyDescent="0.35">
      <c r="A1" s="15" t="s">
        <v>782</v>
      </c>
      <c r="B1" s="2"/>
    </row>
    <row r="2" spans="1:10" x14ac:dyDescent="0.35">
      <c r="A2" s="15" t="s">
        <v>1055</v>
      </c>
      <c r="B2" s="2"/>
    </row>
    <row r="3" spans="1:10" x14ac:dyDescent="0.35">
      <c r="A3" s="15" t="s">
        <v>1067</v>
      </c>
      <c r="B3" s="2"/>
    </row>
    <row r="4" spans="1:10" ht="15" thickBot="1" x14ac:dyDescent="0.4"/>
    <row r="5" spans="1:10" ht="15" thickBot="1" x14ac:dyDescent="0.4">
      <c r="A5" s="11" t="s">
        <v>48</v>
      </c>
      <c r="B5" s="12" t="s">
        <v>1</v>
      </c>
      <c r="C5" s="13" t="s">
        <v>2</v>
      </c>
      <c r="D5" s="13" t="s">
        <v>3</v>
      </c>
      <c r="E5" s="13" t="s">
        <v>4</v>
      </c>
      <c r="F5" s="14" t="s">
        <v>5</v>
      </c>
    </row>
    <row r="6" spans="1:10" ht="7.5" customHeight="1" x14ac:dyDescent="0.35">
      <c r="A6" s="513"/>
      <c r="B6" s="514"/>
      <c r="C6" s="515"/>
      <c r="D6" s="515"/>
      <c r="E6" s="515"/>
      <c r="F6" s="516"/>
    </row>
    <row r="7" spans="1:10" x14ac:dyDescent="0.35">
      <c r="A7" s="3"/>
      <c r="B7" s="502" t="s">
        <v>1056</v>
      </c>
      <c r="C7" s="5"/>
      <c r="D7" s="7">
        <v>1</v>
      </c>
      <c r="E7" s="7"/>
      <c r="F7" s="6" t="s">
        <v>7</v>
      </c>
      <c r="J7" t="s">
        <v>7</v>
      </c>
    </row>
    <row r="8" spans="1:10" x14ac:dyDescent="0.35">
      <c r="A8" s="3"/>
      <c r="B8" s="502" t="s">
        <v>1057</v>
      </c>
      <c r="C8" s="5"/>
      <c r="D8" s="7">
        <v>1</v>
      </c>
      <c r="E8" s="5" t="s">
        <v>7</v>
      </c>
      <c r="F8" s="6" t="s">
        <v>7</v>
      </c>
      <c r="J8" t="s">
        <v>7</v>
      </c>
    </row>
    <row r="9" spans="1:10" x14ac:dyDescent="0.35">
      <c r="A9" s="3"/>
      <c r="B9" s="517" t="s">
        <v>780</v>
      </c>
      <c r="C9" s="518"/>
      <c r="D9" s="519"/>
      <c r="E9" s="518" t="s">
        <v>1058</v>
      </c>
      <c r="F9" s="520"/>
      <c r="J9" t="s">
        <v>7</v>
      </c>
    </row>
    <row r="10" spans="1:10" x14ac:dyDescent="0.35">
      <c r="A10" s="3"/>
      <c r="B10" s="4" t="s">
        <v>781</v>
      </c>
      <c r="C10" s="5"/>
      <c r="D10" s="7">
        <v>1</v>
      </c>
      <c r="E10" s="504">
        <v>160000</v>
      </c>
      <c r="F10" s="505">
        <f>D10*E10</f>
        <v>160000</v>
      </c>
      <c r="J10" t="s">
        <v>7</v>
      </c>
    </row>
    <row r="11" spans="1:10" x14ac:dyDescent="0.35">
      <c r="A11" s="506"/>
      <c r="B11" s="514" t="s">
        <v>780</v>
      </c>
      <c r="C11" s="507"/>
      <c r="D11" s="509"/>
      <c r="E11" s="507" t="s">
        <v>7</v>
      </c>
      <c r="F11" s="508"/>
      <c r="J11" t="s">
        <v>7</v>
      </c>
    </row>
    <row r="12" spans="1:10" x14ac:dyDescent="0.35">
      <c r="A12" s="506"/>
      <c r="B12" s="521" t="s">
        <v>1068</v>
      </c>
      <c r="C12" s="522" t="s">
        <v>809</v>
      </c>
      <c r="D12" s="523">
        <v>0.15</v>
      </c>
      <c r="E12" s="507"/>
      <c r="F12" s="508"/>
    </row>
    <row r="13" spans="1:10" ht="15" thickBot="1" x14ac:dyDescent="0.4">
      <c r="A13" s="8"/>
      <c r="B13" s="503" t="s">
        <v>1069</v>
      </c>
      <c r="C13" s="9"/>
      <c r="D13" s="9"/>
      <c r="E13" s="9"/>
      <c r="F13" s="10"/>
    </row>
  </sheetData>
  <autoFilter ref="C1:C11" xr:uid="{00000000-0001-0000-0000-000000000000}"/>
  <pageMargins left="0.70866141732283472" right="0.70866141732283472" top="0.74803149606299213" bottom="0.74803149606299213" header="0.31496062992125984" footer="0.31496062992125984"/>
  <pageSetup scale="86" orientation="portrait" r:id="rId1"/>
  <headerFooter>
    <oddHeader>&amp;C&amp;"Aptos"&amp;10&amp;K000000 Confidential&amp;1#_x000D_</oddHeader>
    <oddFooter>&amp;R_x000D_&amp;1#&amp;"Aptos"&amp;10&amp;K000000 Confidential</oddFooter>
  </headerFooter>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Builders Work1</vt:lpstr>
      <vt:lpstr>Electrical</vt:lpstr>
      <vt:lpstr>Final Summary</vt:lpstr>
      <vt:lpstr>'Builders Work1'!Print_Area</vt:lpstr>
      <vt:lpstr>Electrical!Print_Area</vt:lpstr>
      <vt:lpstr>'Final Summary'!Print_Area</vt:lpstr>
      <vt:lpstr>'Final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Skhumbuzo Mkhasibe</cp:lastModifiedBy>
  <cp:lastPrinted>2026-08-28T14:31:02Z</cp:lastPrinted>
  <dcterms:modified xsi:type="dcterms:W3CDTF">2026-08-28T14:31:02Z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864d1-c16a-45ad-949f-bdea3b8c9e66_Enabled">
    <vt:lpwstr>true</vt:lpwstr>
  </property>
  <property fmtid="{D5CDD505-2E9C-101B-9397-08002B2CF9AE}" pid="3" name="MSIP_Label_a11864d1-c16a-45ad-949f-bdea3b8c9e66_SetDate">
    <vt:lpwstr>2026-08-28T14:27:57Z</vt:lpwstr>
  </property>
  <property fmtid="{D5CDD505-2E9C-101B-9397-08002B2CF9AE}" pid="4" name="MSIP_Label_a11864d1-c16a-45ad-949f-bdea3b8c9e66_Method">
    <vt:lpwstr>Standard</vt:lpwstr>
  </property>
  <property fmtid="{D5CDD505-2E9C-101B-9397-08002B2CF9AE}" pid="5" name="MSIP_Label_a11864d1-c16a-45ad-949f-bdea3b8c9e66_Name">
    <vt:lpwstr>Confidential</vt:lpwstr>
  </property>
  <property fmtid="{D5CDD505-2E9C-101B-9397-08002B2CF9AE}" pid="6" name="MSIP_Label_a11864d1-c16a-45ad-949f-bdea3b8c9e66_SiteId">
    <vt:lpwstr>fb62d46e-e86e-4673-ba82-b27b61d8202b</vt:lpwstr>
  </property>
  <property fmtid="{D5CDD505-2E9C-101B-9397-08002B2CF9AE}" pid="7" name="MSIP_Label_a11864d1-c16a-45ad-949f-bdea3b8c9e66_ActionId">
    <vt:lpwstr>75f92f29-8f4c-401e-8e75-cf86f6bd5fc5</vt:lpwstr>
  </property>
  <property fmtid="{D5CDD505-2E9C-101B-9397-08002B2CF9AE}" pid="8" name="MSIP_Label_a11864d1-c16a-45ad-949f-bdea3b8c9e66_ContentBits">
    <vt:lpwstr>3</vt:lpwstr>
  </property>
  <property fmtid="{D5CDD505-2E9C-101B-9397-08002B2CF9AE}" pid="9" name="MSIP_Label_a11864d1-c16a-45ad-949f-bdea3b8c9e66_Tag">
    <vt:lpwstr>10, 3, 0, 1</vt:lpwstr>
  </property>
</Properties>
</file>