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ABULILE\Downloads\"/>
    </mc:Choice>
  </mc:AlternateContent>
  <bookViews>
    <workbookView showHorizontalScroll="0" showVerticalScroll="0" showSheetTabs="0" xWindow="0" yWindow="0" windowWidth="19200" windowHeight="8180"/>
  </bookViews>
  <sheets>
    <sheet name="Sec 1 P&amp;G" sheetId="16" r:id="rId1"/>
    <sheet name="Sec 2 Sewers" sheetId="12" r:id="rId2"/>
    <sheet name="Sec 3 RM" sheetId="15" r:id="rId3"/>
    <sheet name="Sec 4 PS Struct" sheetId="9" r:id="rId4"/>
    <sheet name="Sec 5 PS Elec &amp; MEC" sheetId="7" r:id="rId5"/>
    <sheet name="Sec 6 PS Acc Road" sheetId="13" r:id="rId6"/>
    <sheet name="Sec 7 SMMES " sheetId="18" r:id="rId7"/>
    <sheet name="SUMMARY" sheetId="8" r:id="rId8"/>
  </sheets>
  <definedNames>
    <definedName name="\0">#REF!</definedName>
    <definedName name="\A">#REF!</definedName>
    <definedName name="\B">#REF!</definedName>
    <definedName name="\C">#REF!</definedName>
    <definedName name="\C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NN">#REF!</definedName>
    <definedName name="\P">#REF!</definedName>
    <definedName name="\Q">#REF!</definedName>
    <definedName name="\R">#REF!</definedName>
    <definedName name="\S">#REF!</definedName>
    <definedName name="\T">#REF!</definedName>
    <definedName name="\X">#REF!</definedName>
    <definedName name="\Y">#REF!</definedName>
    <definedName name="\Z">#REF!</definedName>
    <definedName name="__________ALL1">#REF!</definedName>
    <definedName name="__________ALL3">#REF!</definedName>
    <definedName name="________ALL1">#REF!</definedName>
    <definedName name="________ALL3">#REF!</definedName>
    <definedName name="________ESC2">#REF!</definedName>
    <definedName name="_______ALL1">#REF!</definedName>
    <definedName name="_______ALL3">#REF!</definedName>
    <definedName name="_______esc1">#REF!</definedName>
    <definedName name="______ALL2">#REF!</definedName>
    <definedName name="______BLK100">#REF!</definedName>
    <definedName name="______DPM375">#REF!</definedName>
    <definedName name="______esc1">#REF!</definedName>
    <definedName name="______ESC2">#REF!</definedName>
    <definedName name="______OPS1">#REF!</definedName>
    <definedName name="______PE2000">#REF!</definedName>
    <definedName name="_____ALL1">#REF!</definedName>
    <definedName name="_____ALL2">#REF!</definedName>
    <definedName name="_____ALL3">#REF!</definedName>
    <definedName name="_____BLK100">#REF!</definedName>
    <definedName name="_____DPM375">#REF!</definedName>
    <definedName name="_____ESC2">#REF!</definedName>
    <definedName name="_____MES193">#REF!</definedName>
    <definedName name="_____OPS1">#REF!</definedName>
    <definedName name="_____PE2000">#REF!</definedName>
    <definedName name="____ALL2">#REF!</definedName>
    <definedName name="____BLK100">#REF!</definedName>
    <definedName name="____DPM375">#REF!</definedName>
    <definedName name="____esc1">#REF!</definedName>
    <definedName name="____ESC2">#REF!</definedName>
    <definedName name="____OPS1">#REF!</definedName>
    <definedName name="____PE2000">#REF!</definedName>
    <definedName name="____SCR40">#REF!</definedName>
    <definedName name="___ALL1">#REF!</definedName>
    <definedName name="___ALL2">#REF!</definedName>
    <definedName name="___ALL3">#REF!</definedName>
    <definedName name="___BLK100">#REF!</definedName>
    <definedName name="___DPM375">#REF!</definedName>
    <definedName name="___esc1">#REF!</definedName>
    <definedName name="___EXT1">#REF!</definedName>
    <definedName name="___EXT2">#REF!</definedName>
    <definedName name="___EXT3">#REF!</definedName>
    <definedName name="___EXT4">#REF!</definedName>
    <definedName name="___EXT5">#REF!</definedName>
    <definedName name="___EXT6">#REF!</definedName>
    <definedName name="___EXT7">#REF!</definedName>
    <definedName name="___EXT8">#REF!</definedName>
    <definedName name="___FAC1">#REF!</definedName>
    <definedName name="___FAC10">#REF!</definedName>
    <definedName name="___FAC11">#REF!</definedName>
    <definedName name="___FAC12">#REF!</definedName>
    <definedName name="___FAC13">#REF!</definedName>
    <definedName name="___FAC14">#REF!</definedName>
    <definedName name="___FAC15">#REF!</definedName>
    <definedName name="___FAC16">#REF!</definedName>
    <definedName name="___FAC17">#REF!</definedName>
    <definedName name="___FAC18">#REF!</definedName>
    <definedName name="___FAC19">#REF!</definedName>
    <definedName name="___FAC2">#REF!</definedName>
    <definedName name="___FAC20">#REF!</definedName>
    <definedName name="___FAC21">#REF!</definedName>
    <definedName name="___FAC22">#REF!</definedName>
    <definedName name="___FAC23">#REF!</definedName>
    <definedName name="___FAC24">#REF!</definedName>
    <definedName name="___FAC25">#REF!</definedName>
    <definedName name="___FAC26">#REF!</definedName>
    <definedName name="___FAC27">#REF!</definedName>
    <definedName name="___FAC28">#REF!</definedName>
    <definedName name="___FAC29">#REF!</definedName>
    <definedName name="___FAC3">#REF!</definedName>
    <definedName name="___FAC30">#REF!</definedName>
    <definedName name="___FAC31">#REF!</definedName>
    <definedName name="___FAC32">#REF!</definedName>
    <definedName name="___FAC33">#REF!</definedName>
    <definedName name="___FAC34">#REF!</definedName>
    <definedName name="___FAC35">#REF!</definedName>
    <definedName name="___FAC36">#REF!</definedName>
    <definedName name="___FAC37">#REF!</definedName>
    <definedName name="___FAC38">#REF!</definedName>
    <definedName name="___FAC39">#REF!</definedName>
    <definedName name="___FAC4">#REF!</definedName>
    <definedName name="___FAC40">#REF!</definedName>
    <definedName name="___FAC41">#REF!</definedName>
    <definedName name="___FAC5">#REF!</definedName>
    <definedName name="___FAC6">#REF!</definedName>
    <definedName name="___FAC7">#REF!</definedName>
    <definedName name="___FAC8">#REF!</definedName>
    <definedName name="___FAC9">#REF!</definedName>
    <definedName name="___imp1">#REF!</definedName>
    <definedName name="___INT1">#REF!</definedName>
    <definedName name="___MES395">#REF!</definedName>
    <definedName name="___MUP3">#REF!</definedName>
    <definedName name="___OPS1">#REF!</definedName>
    <definedName name="___PE2000">#REF!</definedName>
    <definedName name="___per1">#REF!</definedName>
    <definedName name="___PSF115">#REF!</definedName>
    <definedName name="___PSF230">#REF!</definedName>
    <definedName name="___SCR100">#REF!</definedName>
    <definedName name="___SCR25">#REF!</definedName>
    <definedName name="___SCR75">#REF!</definedName>
    <definedName name="___vat1">#REF!</definedName>
    <definedName name="__123Graph_A" hidden="1">#REF!</definedName>
    <definedName name="__123Graph_ACurrent" hidden="1">#REF!</definedName>
    <definedName name="__123Graph_B" hidden="1">#REF!</definedName>
    <definedName name="__123Graph_BCurrent" hidden="1">#REF!</definedName>
    <definedName name="__123Graph_C" hidden="1">#REF!</definedName>
    <definedName name="__123Graph_CCurrent" hidden="1">#REF!</definedName>
    <definedName name="__123Graph_D" hidden="1">#REF!</definedName>
    <definedName name="__123Graph_DCurrent" hidden="1">#REF!</definedName>
    <definedName name="__123Graph_E" hidden="1">#REF!</definedName>
    <definedName name="__123Graph_ECurrent" hidden="1">#REF!</definedName>
    <definedName name="__123Graph_F" hidden="1">#REF!</definedName>
    <definedName name="__123Graph_FCurrent" hidden="1">#REF!</definedName>
    <definedName name="__123Graph_X" hidden="1">#REF!</definedName>
    <definedName name="__ALL2">#REF!</definedName>
    <definedName name="__BAB1">#REF!</definedName>
    <definedName name="__BAB2">#REF!</definedName>
    <definedName name="__BLK100">#REF!</definedName>
    <definedName name="__BMT1">#REF!</definedName>
    <definedName name="__DPM375">#REF!</definedName>
    <definedName name="__esc1">#REF!</definedName>
    <definedName name="__ESC2">#REF!</definedName>
    <definedName name="__gen1">#REF!</definedName>
    <definedName name="__gen2">#REF!</definedName>
    <definedName name="__gen3">#REF!</definedName>
    <definedName name="__gen4">#REF!</definedName>
    <definedName name="__gen5">#REF!</definedName>
    <definedName name="__imp1">#REF!</definedName>
    <definedName name="__imp2">#REF!</definedName>
    <definedName name="__imp3">#REF!</definedName>
    <definedName name="__imp4">#REF!</definedName>
    <definedName name="__imp5">#REF!</definedName>
    <definedName name="__INT1">#REF!</definedName>
    <definedName name="__MES193">#REF!</definedName>
    <definedName name="__MUP3">#REF!</definedName>
    <definedName name="__OFF23">#REF!</definedName>
    <definedName name="__OFF3">#REF!</definedName>
    <definedName name="__OPS1">#REF!</definedName>
    <definedName name="__PAV2">#REF!</definedName>
    <definedName name="__PE2000">#REF!</definedName>
    <definedName name="__per1">#REF!</definedName>
    <definedName name="__per2">#REF!</definedName>
    <definedName name="__per3">#REF!</definedName>
    <definedName name="__per4">#REF!</definedName>
    <definedName name="__per5">#REF!</definedName>
    <definedName name="__PSF115">#REF!</definedName>
    <definedName name="__PSF230">#REF!</definedName>
    <definedName name="__vat1">#REF!</definedName>
    <definedName name="__vat2">#REF!</definedName>
    <definedName name="__vat22">#REF!</definedName>
    <definedName name="__vat3">#REF!</definedName>
    <definedName name="__vat33">#REF!</definedName>
    <definedName name="__vat4">#REF!</definedName>
    <definedName name="__vat44">#REF!</definedName>
    <definedName name="__vat5">#REF!</definedName>
    <definedName name="__vat55">#REF!</definedName>
    <definedName name="__VO1">#REF!</definedName>
    <definedName name="__VO2">#REF!</definedName>
    <definedName name="__VO3">#REF!</definedName>
    <definedName name="__VO4">#REF!</definedName>
    <definedName name="__VO5">#REF!</definedName>
    <definedName name="_00">#REF!</definedName>
    <definedName name="_01">#REF!</definedName>
    <definedName name="_02">#REF!</definedName>
    <definedName name="_03">#REF!</definedName>
    <definedName name="_04">#REF!</definedName>
    <definedName name="_1">#REF!</definedName>
    <definedName name="_1.001">#REF!</definedName>
    <definedName name="_1.002">#REF!</definedName>
    <definedName name="_1.003">#REF!</definedName>
    <definedName name="_1.004">#REF!</definedName>
    <definedName name="_1.005">#REF!</definedName>
    <definedName name="_1.006">#REF!</definedName>
    <definedName name="_1.007">#REF!</definedName>
    <definedName name="_10">#REF!</definedName>
    <definedName name="_100">#REF!</definedName>
    <definedName name="_11">#REF!</definedName>
    <definedName name="_12">#REF!</definedName>
    <definedName name="_13">#REF!</definedName>
    <definedName name="_14">#REF!</definedName>
    <definedName name="_15">#REF!</definedName>
    <definedName name="_16">#REF!</definedName>
    <definedName name="_17">#REF!</definedName>
    <definedName name="_18">#REF!</definedName>
    <definedName name="_19">#REF!</definedName>
    <definedName name="_19stone">#REF!</definedName>
    <definedName name="_19stonecase">#REF!</definedName>
    <definedName name="_1ANNEXURE__A">#REF!</definedName>
    <definedName name="_1st_floor">#REF!</definedName>
    <definedName name="_2">#REF!</definedName>
    <definedName name="_2.001">#REF!</definedName>
    <definedName name="_2.002">#REF!</definedName>
    <definedName name="_2.003">#REF!</definedName>
    <definedName name="_2.004">#REF!</definedName>
    <definedName name="_2.005">#REF!</definedName>
    <definedName name="_2.006">#REF!</definedName>
    <definedName name="_2.007">#REF!</definedName>
    <definedName name="_2.008">#REF!</definedName>
    <definedName name="_2.009">#REF!</definedName>
    <definedName name="_2.010">#REF!</definedName>
    <definedName name="_2.011">#REF!</definedName>
    <definedName name="_2.012">#REF!</definedName>
    <definedName name="_2.013">#REF!</definedName>
    <definedName name="_2.014">#REF!</definedName>
    <definedName name="_2.015">#REF!</definedName>
    <definedName name="_2.016">#REF!</definedName>
    <definedName name="_2.017">#REF!</definedName>
    <definedName name="_2.018">#REF!</definedName>
    <definedName name="_2.019">#REF!</definedName>
    <definedName name="_2.020">#REF!</definedName>
    <definedName name="_2.021">#REF!</definedName>
    <definedName name="_2.022">#REF!</definedName>
    <definedName name="_2.023">#REF!</definedName>
    <definedName name="_2.024">#REF!</definedName>
    <definedName name="_2.025">#REF!</definedName>
    <definedName name="_2.026">#REF!</definedName>
    <definedName name="_2.027">#REF!</definedName>
    <definedName name="_2.028">#REF!</definedName>
    <definedName name="_2.029">#REF!</definedName>
    <definedName name="_2.030">#REF!</definedName>
    <definedName name="_2.031">#REF!</definedName>
    <definedName name="_2.032">#REF!</definedName>
    <definedName name="_2.033">#REF!</definedName>
    <definedName name="_2.034">#REF!</definedName>
    <definedName name="_2.035">#REF!</definedName>
    <definedName name="_2.036">#REF!</definedName>
    <definedName name="_2.037">#REF!</definedName>
    <definedName name="_2.038">#REF!</definedName>
    <definedName name="_2.039">#REF!</definedName>
    <definedName name="_2.040">#REF!</definedName>
    <definedName name="_2.041">#REF!</definedName>
    <definedName name="_2.042">#REF!</definedName>
    <definedName name="_2.043">#REF!</definedName>
    <definedName name="_2.044">#REF!</definedName>
    <definedName name="_2.045">#REF!</definedName>
    <definedName name="_2.046">#REF!</definedName>
    <definedName name="_2.047">#REF!</definedName>
    <definedName name="_2.048">#REF!</definedName>
    <definedName name="_2.049">#REF!</definedName>
    <definedName name="_2.050">#REF!</definedName>
    <definedName name="_2.051">#REF!</definedName>
    <definedName name="_2.052">#REF!</definedName>
    <definedName name="_2.053">#REF!</definedName>
    <definedName name="_2.054">#REF!</definedName>
    <definedName name="_2.055">#REF!</definedName>
    <definedName name="_2.056">#REF!</definedName>
    <definedName name="_2.057">#REF!</definedName>
    <definedName name="_2.058">#REF!</definedName>
    <definedName name="_2.059">#REF!</definedName>
    <definedName name="_2.060">#REF!</definedName>
    <definedName name="_2.061">#REF!</definedName>
    <definedName name="_2.062">#REF!</definedName>
    <definedName name="_2.063">#REF!</definedName>
    <definedName name="_2.064">#REF!</definedName>
    <definedName name="_2.065">#REF!</definedName>
    <definedName name="_2.066">#REF!</definedName>
    <definedName name="_2.067">#REF!</definedName>
    <definedName name="_2.068">#REF!</definedName>
    <definedName name="_2.069">#REF!</definedName>
    <definedName name="_2.070">#REF!</definedName>
    <definedName name="_2.071">#REF!</definedName>
    <definedName name="_2.072">#REF!</definedName>
    <definedName name="_2.073">#REF!</definedName>
    <definedName name="_2.074">#REF!</definedName>
    <definedName name="_2.075">#REF!</definedName>
    <definedName name="_2.076">#REF!</definedName>
    <definedName name="_2.077">#REF!</definedName>
    <definedName name="_2.078">#REF!</definedName>
    <definedName name="_2.079">#REF!</definedName>
    <definedName name="_2.080">#REF!</definedName>
    <definedName name="_2.081">#REF!</definedName>
    <definedName name="_2.082">#REF!</definedName>
    <definedName name="_2.083">#REF!</definedName>
    <definedName name="_2.084">#REF!</definedName>
    <definedName name="_20">#REF!</definedName>
    <definedName name="_21">#REF!</definedName>
    <definedName name="_22">#REF!</definedName>
    <definedName name="_23">#REF!</definedName>
    <definedName name="_2ANNEXURE__B">#REF!</definedName>
    <definedName name="_2ANNEXURE__D">#REF!</definedName>
    <definedName name="_2nd_floor">#REF!</definedName>
    <definedName name="_3">#REF!</definedName>
    <definedName name="_3.001">#REF!</definedName>
    <definedName name="_3.002">#REF!</definedName>
    <definedName name="_3.003">#REF!</definedName>
    <definedName name="_3.004">#REF!</definedName>
    <definedName name="_3.005">#REF!</definedName>
    <definedName name="_3.006">#REF!</definedName>
    <definedName name="_3.007">#REF!</definedName>
    <definedName name="_3.008">#REF!</definedName>
    <definedName name="_3.009">#REF!</definedName>
    <definedName name="_3.010">#REF!</definedName>
    <definedName name="_3ANNEXURE__C">#REF!</definedName>
    <definedName name="_3rd_floor">#REF!</definedName>
    <definedName name="_4">#REF!</definedName>
    <definedName name="_4.001">#REF!</definedName>
    <definedName name="_4ANNEXURE__D">#REF!</definedName>
    <definedName name="_4FLP">#REF!</definedName>
    <definedName name="_5">#REF!</definedName>
    <definedName name="_5.002">#REF!</definedName>
    <definedName name="_5FLP">#REF!</definedName>
    <definedName name="_6">#REF!</definedName>
    <definedName name="_6.001">#REF!</definedName>
    <definedName name="_6.002">#REF!</definedName>
    <definedName name="_6.003">#REF!</definedName>
    <definedName name="_6.004">#REF!</definedName>
    <definedName name="_6.005">#REF!</definedName>
    <definedName name="_6.006">#REF!</definedName>
    <definedName name="_7">#REF!</definedName>
    <definedName name="_7.001">#REF!</definedName>
    <definedName name="_7.002">#REF!</definedName>
    <definedName name="_7.003">#REF!</definedName>
    <definedName name="_7.004">#REF!</definedName>
    <definedName name="_7.005">#REF!</definedName>
    <definedName name="_7.006">#REF!</definedName>
    <definedName name="_7.007">#REF!</definedName>
    <definedName name="_7.008">#REF!</definedName>
    <definedName name="_7.009">#REF!</definedName>
    <definedName name="_7.010">#REF!</definedName>
    <definedName name="_7.011">#REF!</definedName>
    <definedName name="_7.012">#REF!</definedName>
    <definedName name="_7.013">#REF!</definedName>
    <definedName name="_7.014">#REF!</definedName>
    <definedName name="_7.015">#REF!</definedName>
    <definedName name="_7.018">#REF!</definedName>
    <definedName name="_7.019">#REF!</definedName>
    <definedName name="_7.020">#REF!</definedName>
    <definedName name="_7.107">#REF!</definedName>
    <definedName name="_8">#REF!</definedName>
    <definedName name="_8.001">#REF!</definedName>
    <definedName name="_8.002">#REF!</definedName>
    <definedName name="_8.003">#REF!</definedName>
    <definedName name="_9">#REF!</definedName>
    <definedName name="_ALL1">#REF!</definedName>
    <definedName name="_ALL2">#REF!</definedName>
    <definedName name="_ALL3">#REF!</definedName>
    <definedName name="_ATR3">#REF!</definedName>
    <definedName name="_BAB1">#REF!</definedName>
    <definedName name="_BAB2">#REF!</definedName>
    <definedName name="_BAB3">#REF!</definedName>
    <definedName name="_BLK100">#REF!</definedName>
    <definedName name="_BMT1">#REF!</definedName>
    <definedName name="_CLE23">#REF!</definedName>
    <definedName name="_CLE4">#REF!</definedName>
    <definedName name="_COR2">#REF!</definedName>
    <definedName name="_COR3">#REF!</definedName>
    <definedName name="_CUP3">#REF!</definedName>
    <definedName name="_CUP4">#REF!</definedName>
    <definedName name="_CUP5">#REF!</definedName>
    <definedName name="_CUP6">#REF!</definedName>
    <definedName name="_DCT3">#REF!</definedName>
    <definedName name="_DCT4">#REF!</definedName>
    <definedName name="_DCT5">#REF!</definedName>
    <definedName name="_DCT6">#REF!</definedName>
    <definedName name="_dia100">#REF!</definedName>
    <definedName name="_dia50">#REF!</definedName>
    <definedName name="_dpc250">#REF!</definedName>
    <definedName name="_DPM375">#REF!</definedName>
    <definedName name="_esc1">#REF!</definedName>
    <definedName name="_EXT1">#REF!</definedName>
    <definedName name="_EXT2">#REF!</definedName>
    <definedName name="_EXT3">#REF!</definedName>
    <definedName name="_EXT4">#REF!</definedName>
    <definedName name="_EXT5">#REF!</definedName>
    <definedName name="_EXT6">#REF!</definedName>
    <definedName name="_EXT7">#REF!</definedName>
    <definedName name="_EXT8">#REF!</definedName>
    <definedName name="_FAC1">#REF!</definedName>
    <definedName name="_FAC10">#REF!</definedName>
    <definedName name="_FAC11">#REF!</definedName>
    <definedName name="_FAC12">#REF!</definedName>
    <definedName name="_FAC13">#REF!</definedName>
    <definedName name="_FAC14">#REF!</definedName>
    <definedName name="_FAC15">#REF!</definedName>
    <definedName name="_FAC16">#REF!</definedName>
    <definedName name="_FAC17">#REF!</definedName>
    <definedName name="_FAC18">#REF!</definedName>
    <definedName name="_FAC19">#REF!</definedName>
    <definedName name="_FAC2">#REF!</definedName>
    <definedName name="_FAC20">#REF!</definedName>
    <definedName name="_FAC21">#REF!</definedName>
    <definedName name="_FAC22">#REF!</definedName>
    <definedName name="_FAC23">#REF!</definedName>
    <definedName name="_FAC24">#REF!</definedName>
    <definedName name="_FAC25">#REF!</definedName>
    <definedName name="_FAC26">#REF!</definedName>
    <definedName name="_FAC27">#REF!</definedName>
    <definedName name="_FAC28">#REF!</definedName>
    <definedName name="_FAC29">#REF!</definedName>
    <definedName name="_FAC3">#REF!</definedName>
    <definedName name="_FAC30">#REF!</definedName>
    <definedName name="_FAC31">#REF!</definedName>
    <definedName name="_FAC32">#REF!</definedName>
    <definedName name="_FAC33">#REF!</definedName>
    <definedName name="_FAC34">#REF!</definedName>
    <definedName name="_FAC35">#REF!</definedName>
    <definedName name="_FAC36">#REF!</definedName>
    <definedName name="_FAC37">#REF!</definedName>
    <definedName name="_FAC38">#REF!</definedName>
    <definedName name="_FAC39">#REF!</definedName>
    <definedName name="_FAC4">#REF!</definedName>
    <definedName name="_FAC40">#REF!</definedName>
    <definedName name="_FAC41">#REF!</definedName>
    <definedName name="_FAC5">#REF!</definedName>
    <definedName name="_FAC6">#REF!</definedName>
    <definedName name="_FAC7">#REF!</definedName>
    <definedName name="_FAC8">#REF!</definedName>
    <definedName name="_FAC9">#REF!</definedName>
    <definedName name="_FET1">#REF!</definedName>
    <definedName name="_FET2">#REF!</definedName>
    <definedName name="_FET3">#REF!</definedName>
    <definedName name="_FET4">#REF!</definedName>
    <definedName name="_FET5">#REF!</definedName>
    <definedName name="_FET6">#REF!</definedName>
    <definedName name="_Fill" hidden="1">#REF!</definedName>
    <definedName name="_xlnm._FilterDatabase" hidden="1">#REF!</definedName>
    <definedName name="_FOY2">#REF!</definedName>
    <definedName name="_FOY3">#REF!</definedName>
    <definedName name="_FOY5">#REF!</definedName>
    <definedName name="_FOY6">#REF!</definedName>
    <definedName name="_gen1">#REF!</definedName>
    <definedName name="_gen2">#REF!</definedName>
    <definedName name="_gen3">#REF!</definedName>
    <definedName name="_gen4">#REF!</definedName>
    <definedName name="_gen5">#REF!</definedName>
    <definedName name="_imp1">#REF!</definedName>
    <definedName name="_imp2">#REF!</definedName>
    <definedName name="_imp3">#REF!</definedName>
    <definedName name="_imp4">#REF!</definedName>
    <definedName name="_imp5">#REF!</definedName>
    <definedName name="_INT1">#REF!</definedName>
    <definedName name="_Key1" hidden="1">#REF!</definedName>
    <definedName name="_Key2" hidden="1">#REF!</definedName>
    <definedName name="_LL23">#REF!</definedName>
    <definedName name="_LL4">#REF!</definedName>
    <definedName name="_LS23">#REF!</definedName>
    <definedName name="_LS3">#REF!</definedName>
    <definedName name="_LS4">#REF!</definedName>
    <definedName name="_LS5">#REF!</definedName>
    <definedName name="_LS6">#REF!</definedName>
    <definedName name="_lvl1">#REF!</definedName>
    <definedName name="_lvl2">#REF!</definedName>
    <definedName name="_lvl3">#REF!</definedName>
    <definedName name="_lvl4">#REF!</definedName>
    <definedName name="_lvl5">#REF!</definedName>
    <definedName name="_lvl6">#REF!</definedName>
    <definedName name="_lvl7">#REF!</definedName>
    <definedName name="_LW1">#REF!</definedName>
    <definedName name="_LW2">#REF!</definedName>
    <definedName name="_MES193">#REF!</definedName>
    <definedName name="_mes245">#REF!</definedName>
    <definedName name="_MES395">#REF!</definedName>
    <definedName name="_MT1">#REF!</definedName>
    <definedName name="_MT2">#REF!</definedName>
    <definedName name="_MT3">#REF!</definedName>
    <definedName name="_MT4">#REF!</definedName>
    <definedName name="_MT5">#REF!</definedName>
    <definedName name="_MT6">#REF!</definedName>
    <definedName name="_MUP3">#REF!</definedName>
    <definedName name="_nY">#REF!</definedName>
    <definedName name="_OFF1">#REF!</definedName>
    <definedName name="_OFF23">#REF!</definedName>
    <definedName name="_OFF3">#REF!</definedName>
    <definedName name="_OFF4">#REF!</definedName>
    <definedName name="_OFF5">#REF!</definedName>
    <definedName name="_OFF6">#REF!</definedName>
    <definedName name="_Order1" hidden="1">255</definedName>
    <definedName name="_Order2" hidden="1">255</definedName>
    <definedName name="_Parse_In" hidden="1">#REF!</definedName>
    <definedName name="_Parse_Out" hidden="1">#REF!</definedName>
    <definedName name="_PAV2">#REF!</definedName>
    <definedName name="_PE2000">#REF!</definedName>
    <definedName name="_per1">#REF!</definedName>
    <definedName name="_per2">#REF!</definedName>
    <definedName name="_per3">#REF!</definedName>
    <definedName name="_per4">#REF!</definedName>
    <definedName name="_per5">#REF!</definedName>
    <definedName name="_PH4">#REF!</definedName>
    <definedName name="_PR10">#REF!</definedName>
    <definedName name="_PR11">#REF!</definedName>
    <definedName name="_PR12">#REF!</definedName>
    <definedName name="_PR13">#REF!</definedName>
    <definedName name="_PR2">#REF!</definedName>
    <definedName name="_PR3">#REF!</definedName>
    <definedName name="_PR4">#REF!</definedName>
    <definedName name="_PR5">#REF!</definedName>
    <definedName name="_PR6">#REF!</definedName>
    <definedName name="_PR7">#REF!</definedName>
    <definedName name="_PR8">#REF!</definedName>
    <definedName name="_PR9">#REF!</definedName>
    <definedName name="_PSF115">#REF!</definedName>
    <definedName name="_PSF230">#REF!</definedName>
    <definedName name="_RE3">#REF!</definedName>
    <definedName name="_Regression_X" hidden="1">#REF!</definedName>
    <definedName name="_SCR100">#REF!</definedName>
    <definedName name="_SCR25">#REF!</definedName>
    <definedName name="_scr30">#REF!</definedName>
    <definedName name="_SCR40">#REF!</definedName>
    <definedName name="_SCR75">#REF!</definedName>
    <definedName name="_SD23">#REF!</definedName>
    <definedName name="_SD4">#REF!</definedName>
    <definedName name="_Sort" hidden="1">#REF!</definedName>
    <definedName name="_ST23">#REF!</definedName>
    <definedName name="_ST4">#REF!</definedName>
    <definedName name="_STA1">#REF!</definedName>
    <definedName name="_STA2">#REF!</definedName>
    <definedName name="_STA3">#REF!</definedName>
    <definedName name="_STA4">#REF!</definedName>
    <definedName name="_STA5">#REF!</definedName>
    <definedName name="_STA6">#REF!</definedName>
    <definedName name="_STB3">#REF!</definedName>
    <definedName name="_STB4">#REF!</definedName>
    <definedName name="_STB5">#REF!</definedName>
    <definedName name="_STB6">#REF!</definedName>
    <definedName name="_STC3">#REF!</definedName>
    <definedName name="_STC4">#REF!</definedName>
    <definedName name="_STC5">#REF!</definedName>
    <definedName name="_STC6">#REF!</definedName>
    <definedName name="_STD3">#REF!</definedName>
    <definedName name="_SUM1">#REF!</definedName>
    <definedName name="_Toc515864243" localSheetId="0">'Sec 1 P&amp;G'!$I$2</definedName>
    <definedName name="_vat1">#REF!</definedName>
    <definedName name="_vat11">#REF!</definedName>
    <definedName name="_vat2">#REF!</definedName>
    <definedName name="_vat22">#REF!</definedName>
    <definedName name="_vat3">#REF!</definedName>
    <definedName name="_vat33">#REF!</definedName>
    <definedName name="_vat4">#REF!</definedName>
    <definedName name="_vat44">#REF!</definedName>
    <definedName name="_vat5">#REF!</definedName>
    <definedName name="_vat55">#REF!</definedName>
    <definedName name="_VO1">#REF!</definedName>
    <definedName name="_VO2">#REF!</definedName>
    <definedName name="_VO3">#REF!</definedName>
    <definedName name="_VO4">#REF!</definedName>
    <definedName name="_VO5">#REF!</definedName>
    <definedName name="A">#REF!</definedName>
    <definedName name="AAA">#REF!</definedName>
    <definedName name="abc">#REF!</definedName>
    <definedName name="abcdef">#REF!</definedName>
    <definedName name="accessfloor">#REF!</definedName>
    <definedName name="ACCESSORIES">#REF!</definedName>
    <definedName name="acidetch">#REF!</definedName>
    <definedName name="agrared">#REF!</definedName>
    <definedName name="AIRCON">#REF!</definedName>
    <definedName name="ajay">#REF!</definedName>
    <definedName name="ALL">#REF!</definedName>
    <definedName name="ALLDIMS">#REF!</definedName>
    <definedName name="alupaint">#REF!</definedName>
    <definedName name="alutrim">#REF!</definedName>
    <definedName name="Amount">#REF!</definedName>
    <definedName name="ANAL">#REF!</definedName>
    <definedName name="ANCIL">#REF!</definedName>
    <definedName name="Angle">#REF!</definedName>
    <definedName name="anglegalv">#REF!</definedName>
    <definedName name="ANNALYSIS">#REF!</definedName>
    <definedName name="ANNSUM">#REF!</definedName>
    <definedName name="ant">#REF!</definedName>
    <definedName name="antp">#REF!</definedName>
    <definedName name="APP_VOS">#REF!</definedName>
    <definedName name="ARCH">#REF!</definedName>
    <definedName name="Architect">#REF!</definedName>
    <definedName name="Area">#REF!</definedName>
    <definedName name="AREA__1_Phase_1">#REF!</definedName>
    <definedName name="AREA__1_Phase_1__Solid_Wall_">#REF!</definedName>
    <definedName name="AREA__1_Phase_2">#REF!</definedName>
    <definedName name="AREA__1_Phase_5">#REF!</definedName>
    <definedName name="AREA__1_Phase_5__Solid_Wall_">#REF!</definedName>
    <definedName name="AREA__2_Phase_1">#REF!</definedName>
    <definedName name="AREA__2_Phase_1__Solid_Wall_">#REF!</definedName>
    <definedName name="AREA__2_Phase_5__Solid_Wall_">#REF!</definedName>
    <definedName name="AREA__2_Phase_5__Upper_Ground_">#REF!</definedName>
    <definedName name="AREA__3_Phase_1">#REF!</definedName>
    <definedName name="AREA__3_Phase_5__Ground_Floor_">#REF!</definedName>
    <definedName name="AREA__3_Phase_5__Solid_Wall_">#REF!</definedName>
    <definedName name="AREA__Room_Separation_">#REF!</definedName>
    <definedName name="AREA_0_Phase_1">#REF!</definedName>
    <definedName name="AREA_0_Phase_1__Solid_Wall_">#REF!</definedName>
    <definedName name="AREA_0_Phase_2">#REF!</definedName>
    <definedName name="AREA_0_Phase_3">#REF!</definedName>
    <definedName name="AREA_0_Phase_4">#REF!</definedName>
    <definedName name="AREA_0_Phase_4__Solid_Wall_">#REF!</definedName>
    <definedName name="AREA_0_Phase_5">#REF!</definedName>
    <definedName name="AREA_0_Phase_5__Solid_Wall_">#REF!</definedName>
    <definedName name="AREA_1_Phase_1">#REF!</definedName>
    <definedName name="AREA_1_Phase_1__Solid_Wall_">#REF!</definedName>
    <definedName name="AREA_1_Phase_2">#REF!</definedName>
    <definedName name="AREA_1_Phase_2__Solid_Wall_">#REF!</definedName>
    <definedName name="AREA_1_Phase_3">#REF!</definedName>
    <definedName name="AREA_1_Phase_4">#REF!</definedName>
    <definedName name="AREA_1_Phase_4__Solid_Wall_">#REF!</definedName>
    <definedName name="AREA_1_Phase_5">#REF!</definedName>
    <definedName name="AREA_10_Phase_1">#REF!</definedName>
    <definedName name="AREA_10_Phase_1__Solid_Wall_">#REF!</definedName>
    <definedName name="AREA_11_Phase_1">#REF!</definedName>
    <definedName name="AREA_11_Phase_1__Solid_Wall_">#REF!</definedName>
    <definedName name="AREA_12_Phase_1">#REF!</definedName>
    <definedName name="AREA_12_Phase_1__Solid_Wall_">#REF!</definedName>
    <definedName name="AREA_13_Phase_1">#REF!</definedName>
    <definedName name="AREA_13_Phase_1__Solid_Wall_">#REF!</definedName>
    <definedName name="AREA_14_Phase_1">#REF!</definedName>
    <definedName name="AREA_14_Phase_1__Solid_Wall_">#REF!</definedName>
    <definedName name="AREA_2_Phase_1">#REF!</definedName>
    <definedName name="AREA_2_Phase_1__Solid_Wall_">#REF!</definedName>
    <definedName name="AREA_2_Phase_2">#REF!</definedName>
    <definedName name="AREA_2_Phase_2__Solid_Wall_">#REF!</definedName>
    <definedName name="AREA_2_Phase_3">#REF!</definedName>
    <definedName name="AREA_2_Phase_3__Solid_Wall_">#REF!</definedName>
    <definedName name="AREA_2_Phase_4">#REF!</definedName>
    <definedName name="AREA_2_Phase_4__Solid_Wall_">#REF!</definedName>
    <definedName name="AREA_3_Phase_1">#REF!</definedName>
    <definedName name="AREA_3_Phase_1__Solid_Wall_">#REF!</definedName>
    <definedName name="AREA_3_Phase_2">#REF!</definedName>
    <definedName name="AREA_3_Phase_2__Solid_Wall_">#REF!</definedName>
    <definedName name="AREA_3_Phase_3">#REF!</definedName>
    <definedName name="AREA_3_Phase_3__Solid_Wall_">#REF!</definedName>
    <definedName name="AREA_3_Phase_4">#REF!</definedName>
    <definedName name="AREA_3_Phase_4__Solid_Wall_">#REF!</definedName>
    <definedName name="AREA_4_Phase_1">#REF!</definedName>
    <definedName name="AREA_4_Phase_1__Solid_Wall_">#REF!</definedName>
    <definedName name="AREA_4_Phase_2">#REF!</definedName>
    <definedName name="AREA_4_Phase_2__Solid_Wall_">#REF!</definedName>
    <definedName name="AREA_4_Phase_3">#REF!</definedName>
    <definedName name="AREA_4_Phase_3__Solid_Wall_">#REF!</definedName>
    <definedName name="AREA_4_Phase_4">#REF!</definedName>
    <definedName name="AREA_4_Phase_4__Solid_Wall_">#REF!</definedName>
    <definedName name="AREA_5_Phase_1">#REF!</definedName>
    <definedName name="AREA_5_Phase_1__Solid_Wall_">#REF!</definedName>
    <definedName name="AREA_5_Phase_2">#REF!</definedName>
    <definedName name="AREA_5_Phase_2__Solid_Wall_">#REF!</definedName>
    <definedName name="AREA_5_Phase_3">#REF!</definedName>
    <definedName name="AREA_5_Phase_3__Solid_Wall_">#REF!</definedName>
    <definedName name="AREA_5_Phase_4">#REF!</definedName>
    <definedName name="AREA_5_Phase_4__Solid_Wall_">#REF!</definedName>
    <definedName name="AREA_6_Phase_1">#REF!</definedName>
    <definedName name="AREA_6_Phase_1__Solid_Wall_">#REF!</definedName>
    <definedName name="AREA_6_Phase_2">#REF!</definedName>
    <definedName name="AREA_6_Phase_2__Solid_Wall_">#REF!</definedName>
    <definedName name="AREA_6_Phase_3">#REF!</definedName>
    <definedName name="AREA_6_Phase_3__Solid_Wall_">#REF!</definedName>
    <definedName name="AREA_6_Phase_4">#REF!</definedName>
    <definedName name="AREA_6_Phase_4__Solid_Wall_">#REF!</definedName>
    <definedName name="AREA_7_Phase_1">#REF!</definedName>
    <definedName name="AREA_7_Phase_1__Solid_Wall_">#REF!</definedName>
    <definedName name="AREA_7_Phase_2">#REF!</definedName>
    <definedName name="AREA_7_Phase_3">#REF!</definedName>
    <definedName name="AREA_7_Phase_3__Solid_Wall_">#REF!</definedName>
    <definedName name="AREA_7_Phase_4">#REF!</definedName>
    <definedName name="AREA_7_Phase_4__Solid_Wall_">#REF!</definedName>
    <definedName name="AREA_8_Phase_1">#REF!</definedName>
    <definedName name="AREA_8_Phase_1__Solid_Wall_">#REF!</definedName>
    <definedName name="AREA_8_Phase_3">#REF!</definedName>
    <definedName name="AREA_9_Phase_1">#REF!</definedName>
    <definedName name="AREA_9_Phase_1__Solid_Wall_">#REF!</definedName>
    <definedName name="AREA_Aluminium_Standard_Frame_Timber_Double_Door_2032x1200mm">#REF!</definedName>
    <definedName name="AREA_Aluminium_Standard_Frame_Timber_Single_Door_2032x813mm">#REF!</definedName>
    <definedName name="AREA_Aluminium_Standard_Frame_Timber_Single_Door_2032x950mm">#REF!</definedName>
    <definedName name="AREA_Assembled_Stair_190mm_max_riser_250mm_going">#REF!</definedName>
    <definedName name="AREA_Assembled_Stair_190mm_max_riser_250mm_going__Phase_1___V2_">#REF!</definedName>
    <definedName name="AREA_Assembled_Stair_190mm_max_riser_250mm_going__Phase_2_.3_">#REF!</definedName>
    <definedName name="AREA_Assembled_Stair_190mm_max_riser_250mm_going__Phase_5___V2_">#REF!</definedName>
    <definedName name="AREA_Basement__2_parking">#REF!</definedName>
    <definedName name="AREA_Basic_Roof_Landscaping_Edging">#REF!</definedName>
    <definedName name="AREA_Basic_Roof_Landscaping_Site">#REF!</definedName>
    <definedName name="AREA_Basic_Roof_Phase_5_Sweep_Edging">#REF!</definedName>
    <definedName name="AREA_Basic_Wall_230_concrete">#REF!</definedName>
    <definedName name="AREA_Basic_Wall_230_concrete__Phase_1___V2_">#REF!</definedName>
    <definedName name="AREA_Basic_Wall_230_concrete__Phase_5___V2_">#REF!</definedName>
    <definedName name="AREA_Basic_Wall_230_concrete_2__Phase_5___V2_">#REF!</definedName>
    <definedName name="AREA_Basic_Wall_Concrete___230mm_Concrete">#REF!</definedName>
    <definedName name="AREA_Basic_Wall_Concrete___230mm_Concrete__Phase_1___V2_">#REF!</definedName>
    <definedName name="AREA_Basic_Wall_Concrete___230mm_Concrete__Phase_2_.3_">#REF!</definedName>
    <definedName name="AREA_Basic_Wall_Concrete___230mm_Concrete__Phase_5___V2_">#REF!</definedName>
    <definedName name="AREA_Basic_Wall_Exterior___Standard_115mm">#REF!</definedName>
    <definedName name="AREA_Basic_Wall_Exterior___Standard_115mm__Phase_1___V2_">#REF!</definedName>
    <definedName name="AREA_Basic_Wall_Exterior___Standard_115mm__Phase_2_.3_">#REF!</definedName>
    <definedName name="AREA_Basic_Wall_Exterior___Standard_230mm">#REF!</definedName>
    <definedName name="AREA_Basic_Wall_Exterior___Standard_230mm__Phase_1___V2_">#REF!</definedName>
    <definedName name="AREA_Basic_Wall_Exterior___Standard_230mm__Phase_2_.3_">#REF!</definedName>
    <definedName name="AREA_Basic_Wall_Exterior___Standard_230mm__Phase_5___V2_">#REF!</definedName>
    <definedName name="AREA_Basic_Wall_Exterior_Dark_Lining">#REF!</definedName>
    <definedName name="AREA_Basic_Wall_Exterior_Dark_Lining__Phase_2_.3_">#REF!</definedName>
    <definedName name="AREA_Basic_Wall_Exterior_Dark_Lining__Phase_5___V2_">#REF!</definedName>
    <definedName name="AREA_Basic_Wall_Exterior_Dark_Lining_2__Phase_2_.3_">#REF!</definedName>
    <definedName name="AREA_Basic_Wall_Exterior_Reflective_Glazing">#REF!</definedName>
    <definedName name="AREA_Basic_Wall_Exterior_Tile_Pattern">#REF!</definedName>
    <definedName name="AREA_Basic_Wall_Interior___Standard_115mm">#REF!</definedName>
    <definedName name="AREA_Basic_Wall_Interior___Standard_115mm__Phase_1___V2_">#REF!</definedName>
    <definedName name="AREA_Basic_Wall_Interior___Standard_115mm__Phase_2_.3_">#REF!</definedName>
    <definedName name="AREA_Basic_Wall_Interior___Standard_115mm__Phase_5___V2_">#REF!</definedName>
    <definedName name="AREA_Basic_Wall_Interior___Standard_230mm">#REF!</definedName>
    <definedName name="AREA_Basic_Wall_Interior___Standard_230mm__Phase_1___V2_">#REF!</definedName>
    <definedName name="AREA_Basic_Wall_Interior___Standard_230mm__Phase_2_.3_">#REF!</definedName>
    <definedName name="AREA_Basic_Wall_Interior___Standard_230mm__Phase_5___V2_">#REF!</definedName>
    <definedName name="AREA_Basic_Wall_Interior___Standard_345mm">#REF!</definedName>
    <definedName name="AREA_Basic_Wall_Retaining">#REF!</definedName>
    <definedName name="AREA_Building_2">#REF!</definedName>
    <definedName name="AREA_Building_2_Roof_Terrace">#REF!</definedName>
    <definedName name="AREA_Cast_In_Place_Stair_Monolithic_Stair">#REF!</definedName>
    <definedName name="AREA_esa_area_of_refuge">#REF!</definedName>
    <definedName name="AREA_esa_area_of_refuge__Phase_1___V2_">#REF!</definedName>
    <definedName name="AREA_esa_area_of_refuge__Phase_2_.3_">#REF!</definedName>
    <definedName name="AREA_esa_area_of_refuge__Phase_5___V2_">#REF!</definedName>
    <definedName name="AREA_ESA_Parking_Bay_2800">#REF!</definedName>
    <definedName name="AREA_ESA_Parking_Bay_2800__Topography_V3_">#REF!</definedName>
    <definedName name="AREA_esa_wheel_chair">#REF!</definedName>
    <definedName name="AREA_esa_wheel_chair__Phase_1___V2_">#REF!</definedName>
    <definedName name="AREA_esa_wheel_chair__Phase_2_.3_">#REF!</definedName>
    <definedName name="AREA_esa_wheel_chair__Phase_5___V2_">#REF!</definedName>
    <definedName name="AREA_Floor_160mm_Concrete_With_50mm_Metal_Deck">#REF!</definedName>
    <definedName name="AREA_Floor_250">#REF!</definedName>
    <definedName name="AREA_Floor_250__Phase_1___V2_">#REF!</definedName>
    <definedName name="AREA_Floor_250__Phase_5___V2_">#REF!</definedName>
    <definedName name="AREA_Floor_80mm_Paving">#REF!</definedName>
    <definedName name="AREA_Floor_Landscaping">#REF!</definedName>
    <definedName name="AREA_Floor_Landscaping_Edging">#REF!</definedName>
    <definedName name="AREA_Floor_Site___Exterior_Sidewalk">#REF!</definedName>
    <definedName name="AREA_Floor_Site___Roads">#REF!</definedName>
    <definedName name="AREA_Floor_Skylight_Glass">#REF!</definedName>
    <definedName name="AREA_Floor_Yerd">#REF!</definedName>
    <definedName name="AREA_Insitu_Floor_slab_255">#REF!</definedName>
    <definedName name="AREA_Insitu_Floor_slab_300">#REF!</definedName>
    <definedName name="AREA_ISLAND_BOOMS_1">#REF!</definedName>
    <definedName name="AREA_ISLAND_BOOMS_3">#REF!</definedName>
    <definedName name="AREA_Jhon_1">#REF!</definedName>
    <definedName name="AREA_Landscaping">#REF!</definedName>
    <definedName name="AREA_Level__2__BOH_in_casino">#REF!</definedName>
    <definedName name="AREA_Level_00___existing_magic__tenpin_and_flyer">#REF!</definedName>
    <definedName name="AREA_Level_00__BOH_casino">#REF!</definedName>
    <definedName name="AREA_Level_00__exisitng_BOH_casino">#REF!</definedName>
    <definedName name="AREA_Level_00__Restaurants">#REF!</definedName>
    <definedName name="AREA_Level_00__Retail">#REF!</definedName>
    <definedName name="AREA_Level_00__seating_and_walking_area_outside">#REF!</definedName>
    <definedName name="AREA_Level_00__toilets">#REF!</definedName>
    <definedName name="AREA_Level_00_circulation">#REF!</definedName>
    <definedName name="AREA_Level_00_exisitng_toilets">#REF!</definedName>
    <definedName name="AREA_Level_00_existing__billy_G">#REF!</definedName>
    <definedName name="AREA_Level_00_existing_casino_floor">#REF!</definedName>
    <definedName name="AREA_Level_00_existing_circulation">#REF!</definedName>
    <definedName name="AREA_Level_00_existing_new_restaurants">#REF!</definedName>
    <definedName name="AREA_Level_00_existing_new_retail">#REF!</definedName>
    <definedName name="AREA_Level_00_exsting___new_toilets">#REF!</definedName>
    <definedName name="AREA_Level_00_smoking_casino">#REF!</definedName>
    <definedName name="AREA_Level_00_V_V">#REF!</definedName>
    <definedName name="AREA_Level_00_W_cafe">#REF!</definedName>
    <definedName name="AREA_Level_01__circulation">#REF!</definedName>
    <definedName name="AREA_Level_01__seating_and_walkway_outside">#REF!</definedName>
    <definedName name="AREA_Level_01_existing_BOH_casino">#REF!</definedName>
    <definedName name="AREA_level_01_existing_cirulation">#REF!</definedName>
    <definedName name="AREA_Level_01_existing_function_rooms">#REF!</definedName>
    <definedName name="AREA_level_01_existing_new_toilets">#REF!</definedName>
    <definedName name="AREA_level_01_existing_rest_balcony">#REF!</definedName>
    <definedName name="AREA_Level_01_existing_restaurants_casino">#REF!</definedName>
    <definedName name="AREA_Level_01_parking">#REF!</definedName>
    <definedName name="AREA_Level_01_Restaurants">#REF!</definedName>
    <definedName name="AREA_Level_01_Retail">#REF!</definedName>
    <definedName name="AREA_level_01_salon_prive_balcony">#REF!</definedName>
    <definedName name="AREA_Level_01_Toilets">#REF!</definedName>
    <definedName name="AREA_Level_01_waterfall">#REF!</definedName>
    <definedName name="AREA_Level00_Spar">#REF!</definedName>
    <definedName name="AREA_lift.stretcher_stretcher_lift">#REF!</definedName>
    <definedName name="AREA_lift.stretcher_stretcher_lift__Phase_1___V2_">#REF!</definedName>
    <definedName name="AREA_lift.stretcher_stretcher_lift__Phase_2_.3_">#REF!</definedName>
    <definedName name="AREA_lift.stretcher_stretcher_lift__Phase_5___V2_">#REF!</definedName>
    <definedName name="AREA_Lines">#REF!</definedName>
    <definedName name="AREA_Lines__Phase_1___V2_">#REF!</definedName>
    <definedName name="AREA_Lines__Phase_2_.3_">#REF!</definedName>
    <definedName name="AREA_Lines__Phase_5___V2_">#REF!</definedName>
    <definedName name="AREA_M_Concrete_Round_Column_600mm">#REF!</definedName>
    <definedName name="AREA_M_Concrete_Round_Column_600mm__Phase_1___V2_">#REF!</definedName>
    <definedName name="AREA_M_Concrete_Round_Column_600mm__Phase_2_.3_">#REF!</definedName>
    <definedName name="AREA_Monolithic_Landing_300_mm_Thickness">#REF!</definedName>
    <definedName name="AREA_Monolithic_Run">#REF!</definedName>
    <definedName name="AREA_multi_purpose__pre_function_area">#REF!</definedName>
    <definedName name="AREA_multi_purpose_BOH">#REF!</definedName>
    <definedName name="AREA_multi_purpose_toilets">#REF!</definedName>
    <definedName name="AREA_multi_purpose_venue">#REF!</definedName>
    <definedName name="AREA_Non_Monolithic_Landing">#REF!</definedName>
    <definedName name="AREA_Non_Monolithic_Landing__Phase_1___V2_">#REF!</definedName>
    <definedName name="AREA_Non_Monolithic_Landing__Phase_2_.3_">#REF!</definedName>
    <definedName name="AREA_Non_Monolithic_Landing__Phase_5___V2_">#REF!</definedName>
    <definedName name="AREA_Non_Monolithic_Run_50_mm_Tread_13_mm_Riser">#REF!</definedName>
    <definedName name="AREA_Non_Monolithic_Run_50_mm_Tread_13_mm_Riser__Phase_1___V2_">#REF!</definedName>
    <definedName name="AREA_Non_Monolithic_Run_50_mm_Tread_13_mm_Riser__Phase_2_.3_">#REF!</definedName>
    <definedName name="AREA_Non_Monolithic_Run_50_mm_Tread_13_mm_Riser__Phase_5___V2_">#REF!</definedName>
    <definedName name="AREA_p_vanity_1800__two_basins">#REF!</definedName>
    <definedName name="AREA_p_vanity_1800__two_basins__Phase_2_.3_">#REF!</definedName>
    <definedName name="AREA_p_vanity_1800__two_basins__Phase_5___V2_">#REF!</definedName>
    <definedName name="AREA_p_vanity_2100__three_basins">#REF!</definedName>
    <definedName name="AREA_Pad_1">#REF!</definedName>
    <definedName name="AREA_parking_level_00">#REF!</definedName>
    <definedName name="AREA_Phase_5_Sweeps">#REF!</definedName>
    <definedName name="AREA_Podium_Roof">#REF!</definedName>
    <definedName name="AREA_Podium_Stairs">#REF!</definedName>
    <definedName name="AREA_Post___Landscaped_Cut_Fill">#REF!</definedName>
    <definedName name="AREA_Post___Landscaped_Surface_Area">#REF!</definedName>
    <definedName name="AREA_Railing_1100mm">#REF!</definedName>
    <definedName name="AREA_Railing_1100mm__Phase_1___V2_">#REF!</definedName>
    <definedName name="AREA_Railing_1100mm__Phase_2_.3_">#REF!</definedName>
    <definedName name="AREA_Railing_1100mm__Phase_5___V2_">#REF!</definedName>
    <definedName name="AREA_Rectangular_Mullion_30mm_Square">#REF!</definedName>
    <definedName name="AREA_Rectangular_Mullion_30mm_Square__Phase_2_.3_">#REF!</definedName>
    <definedName name="AREA_Rectangular_Mullion_30mm_Square__Phase_5___V2_">#REF!</definedName>
    <definedName name="AREA_Rectangular_Mullion_IM09">#REF!</definedName>
    <definedName name="AREA_Rectangular_Mullion_IM09__Phase_1___V2_">#REF!</definedName>
    <definedName name="AREA_Rectangular_Mullion_TM04">#REF!</definedName>
    <definedName name="AREA_Rectangular_Mullion_TM04__Mirrored">#REF!</definedName>
    <definedName name="AREA_Rectangular_Mullion_TM04__Mirrored__Phase_1___V2_">#REF!</definedName>
    <definedName name="AREA_Rectangular_Mullion_TM04__Phase_1___V2_">#REF!</definedName>
    <definedName name="AREA_ROAD_Arrow_Straight">#REF!</definedName>
    <definedName name="AREA_roadworks">#REF!</definedName>
    <definedName name="AREA_Roof_Trim">#REF!</definedName>
    <definedName name="AREA_s_basin_paraplegic_wash_hand_basin_para">#REF!</definedName>
    <definedName name="AREA_s_basin_paraplegic_wash_hand_basin_para__Phase_1___V2_">#REF!</definedName>
    <definedName name="AREA_s_basin_paraplegic_wash_hand_basin_para__Phase_2_.3_">#REF!</definedName>
    <definedName name="AREA_s_basin_paraplegic_wash_hand_basin_para__Phase_5___V2_">#REF!</definedName>
    <definedName name="AREA_s_paraplegic_wc_Paraplegic_Setup">#REF!</definedName>
    <definedName name="AREA_s_paraplegic_wc_Paraplegic_Setup__Phase_1___V2_">#REF!</definedName>
    <definedName name="AREA_s_paraplegic_wc_Paraplegic_Setup__Phase_2_.3_">#REF!</definedName>
    <definedName name="AREA_s_paraplegic_wc_Paraplegic_Setup__Phase_5___V2_">#REF!</definedName>
    <definedName name="AREA_SA_Type_SA02_600_x_2032mm_D">#REF!</definedName>
    <definedName name="AREA_SA_Type_SA02_600_x_2032mm_D__Phase_1___V2_">#REF!</definedName>
    <definedName name="AREA_SA_Type_SA02_600_x_2032mm_D__Phase_2_.3_">#REF!</definedName>
    <definedName name="AREA_Salon_prive">#REF!</definedName>
    <definedName name="AREA_sky_deck___landscaping">#REF!</definedName>
    <definedName name="AREA_sky_deck_pool">#REF!</definedName>
    <definedName name="AREA_skydeck_pool_deck">#REF!</definedName>
    <definedName name="AREA_skydeck_reception_landings">#REF!</definedName>
    <definedName name="AREA_Stairs_1">#REF!</definedName>
    <definedName name="AREA_Steel_Frame_Double_Door_1524x2032mm">#REF!</definedName>
    <definedName name="AREA_Steel_Frame_Single_Door_813x2032mm">#REF!</definedName>
    <definedName name="AREA_Stringer___50_mm_Width">#REF!</definedName>
    <definedName name="AREA_Stringer___50_mm_Width__Phase_1___V2_">#REF!</definedName>
    <definedName name="AREA_Stringer___50_mm_Width__Phase_2_.3_">#REF!</definedName>
    <definedName name="AREA_Stringer___50_mm_Width__Phase_5___V2_">#REF!</definedName>
    <definedName name="AREA_System_Panel_ESA_Glass__single_external_glazing_offset_22.5mm">#REF!</definedName>
    <definedName name="AREA_System_Panel_ESA_Glass__single_external_glazing_offset_22.5mm__Phase_1___V2_">#REF!</definedName>
    <definedName name="AREA_System_Panel_ESA_Glass__single_external_glazing_offset_22.5mm__Phase_5___V2_">#REF!</definedName>
    <definedName name="AREA_System_Panel_ESA_Glass__single_external_glazing_offset_22.5mm_2__Phase_1___V2_">#REF!</definedName>
    <definedName name="AREA_System_Panel_ESA_Glass__single_external_glazing_offset_22.5mm_2__Phase_5___V2_">#REF!</definedName>
    <definedName name="AREA_System_Panel_ESA_Glass__single_external_glazing_offset_22.5mm_3__Phase_5___V2_">#REF!</definedName>
    <definedName name="AREA_System_Panel_ESA_glass_single_glazed_internal">#REF!</definedName>
    <definedName name="AREA_System_Panel_ESA_glass_single_glazed_internal__180816_3040_Barlow_Rev_A_">#REF!</definedName>
    <definedName name="AREA_System_Panel_ESA_glass_single_glazed_internal__Phase_1___V2_">#REF!</definedName>
    <definedName name="AREA_System_Panel_ESA_glass_single_glazed_internal_2__180816_3040_Barlow_Rev_A_">#REF!</definedName>
    <definedName name="AREA_System_Panel_ESA_glass_single_glazed_internal_3__180816_3040_Barlow_Rev_A_">#REF!</definedName>
    <definedName name="AREA_System_Panel_Glazed">#REF!</definedName>
    <definedName name="AREA_System_Panel_Glazed__Phase_1___V2_">#REF!</definedName>
    <definedName name="AREA_System_Panel_Glazed__Phase_2_.3_">#REF!</definedName>
    <definedName name="AREA_System_Panel_Glazed__Phase_5___V2_">#REF!</definedName>
    <definedName name="AREA_System_Panel_Glazed_2__Phase_1___V2_">#REF!</definedName>
    <definedName name="AREA_System_Panel_Glazed_2__Phase_2_.3_">#REF!</definedName>
    <definedName name="AREA_System_Panel_Glazed_2__Phase_5___V2_">#REF!</definedName>
    <definedName name="AREA_System_Panel_Glazed_3__Phase_2_.3_">#REF!</definedName>
    <definedName name="AREA_System_Panel_Glazed_3__Phase_5___V2_">#REF!</definedName>
    <definedName name="AREA_test">#REF!</definedName>
    <definedName name="AREA_Timber_Frame_Double_Door_1324x2032mm">#REF!</definedName>
    <definedName name="AREA_Timber_Frame_Double_Door_1324x2032mm__Phase_1___V2_">#REF!</definedName>
    <definedName name="AREA_Timber_Frame_Double_Door_1324x2032mm__Phase_2_.3_">#REF!</definedName>
    <definedName name="AREA_Timber_Frame_Double_Door_1324x2032mm__Phase_5___V2_">#REF!</definedName>
    <definedName name="AREA_Timber_Frame_Single_Door___Cubicle_Door1_800x2000mm___WC_Cubicle_2">#REF!</definedName>
    <definedName name="AREA_Timber_Frame_Single_Door___Cubicle_Door1_800x2000mm___WC_Cubicle_2__Phase_1___V2_">#REF!</definedName>
    <definedName name="AREA_Timber_Frame_Single_Door___Cubicle_Door1_800x2000mm___WC_Cubicle_2__Phase_2_.3_">#REF!</definedName>
    <definedName name="AREA_Topography_Cut_Fill">#REF!</definedName>
    <definedName name="AREA_Topography_Surface_Area">#REF!</definedName>
    <definedName name="AREA_UR_Vaal_Lavatera_Urinal_Vaal_Lavatera">#REF!</definedName>
    <definedName name="AREA_UR_Vaal_Lavatera_Urinal_Vaal_Lavatera__Phase_1___V2_">#REF!</definedName>
    <definedName name="AREA_UR_Vaal_Lavatera_Urinal_Vaal_Lavatera__Phase_2_.3_">#REF!</definedName>
    <definedName name="AREA_UR_Vaal_Lavatera_Urinal_Vaal_Lavatera__Phase_5___V2_">#REF!</definedName>
    <definedName name="AREA_VIP_parking">#REF!</definedName>
    <definedName name="AREA_WC_Duravit_D_Code_Wall_Mounted">#REF!</definedName>
    <definedName name="AREA_WC_Duravit_D_Code_Wall_Mounted__Phase_1___V2_">#REF!</definedName>
    <definedName name="AREA_WC_Duravit_D_Code_Wall_Mounted__Phase_2_.3_">#REF!</definedName>
    <definedName name="AREA_WC_Duravit_D_Code_Wall_Mounted__Phase_5___V2_">#REF!</definedName>
    <definedName name="AREA0">#REF!</definedName>
    <definedName name="AREA1">#REF!</definedName>
    <definedName name="AREA2">#REF!</definedName>
    <definedName name="AREALVL4">#REF!</definedName>
    <definedName name="AREALVL5">#REF!</definedName>
    <definedName name="AREALVL6">#REF!</definedName>
    <definedName name="Areas">#REF!</definedName>
    <definedName name="AREASCHED">#REF!</definedName>
    <definedName name="asdf">#REF!</definedName>
    <definedName name="ATR0">#REF!</definedName>
    <definedName name="autolouvre">#REF!</definedName>
    <definedName name="B">#REF!</definedName>
    <definedName name="BACK">#REF!</definedName>
    <definedName name="backfill">#REF!</definedName>
    <definedName name="baf">#REF!</definedName>
    <definedName name="bag">#REF!</definedName>
    <definedName name="bagging">#REF!</definedName>
    <definedName name="BALC1">#REF!</definedName>
    <definedName name="BALC2">#REF!</definedName>
    <definedName name="BALC3">#REF!</definedName>
    <definedName name="balustrade">#REF!</definedName>
    <definedName name="BANKS">#REF!</definedName>
    <definedName name="BAR">#REF!</definedName>
    <definedName name="BASBF">#REF!</definedName>
    <definedName name="Basement">#REF!</definedName>
    <definedName name="Basement1">#REF!</definedName>
    <definedName name="Basement1m">#REF!</definedName>
    <definedName name="Basement2">#REF!</definedName>
    <definedName name="Basement2m">#REF!</definedName>
    <definedName name="BASEX">#REF!</definedName>
    <definedName name="BASFORM">#REF!</definedName>
    <definedName name="bat">#REF!</definedName>
    <definedName name="BATHB">#REF!</definedName>
    <definedName name="BATHF">#REF!</definedName>
    <definedName name="BATHG">#REF!</definedName>
    <definedName name="BATHS">#REF!</definedName>
    <definedName name="BAYS">#REF!</definedName>
    <definedName name="BB">#REF!</definedName>
    <definedName name="BCB">#REF!</definedName>
    <definedName name="BCF">#REF!</definedName>
    <definedName name="BCG">#REF!</definedName>
    <definedName name="BCS">#REF!</definedName>
    <definedName name="BEDB">#REF!</definedName>
    <definedName name="BEDCARP">#REF!</definedName>
    <definedName name="BEDF">#REF!</definedName>
    <definedName name="BEDG">#REF!</definedName>
    <definedName name="BEDS">#REF!</definedName>
    <definedName name="Beg_Bal">#REF!</definedName>
    <definedName name="bend110">#REF!</definedName>
    <definedName name="bend160">#REF!</definedName>
    <definedName name="beth">#REF!</definedName>
    <definedName name="BFI">#REF!</definedName>
    <definedName name="BFORCE">#REF!</definedName>
    <definedName name="BFRET">#REF!</definedName>
    <definedName name="BFS">#REF!</definedName>
    <definedName name="bfs_retwall">#REF!</definedName>
    <definedName name="BH600_">#REF!</definedName>
    <definedName name="bidim">#REF!</definedName>
    <definedName name="bidim_kaymat">#REF!</definedName>
    <definedName name="bin">#REF!</definedName>
    <definedName name="bitupaint">#REF!</definedName>
    <definedName name="bituthene">#REF!</definedName>
    <definedName name="BKIT">#REF!</definedName>
    <definedName name="BLDG1">#REF!</definedName>
    <definedName name="BMT">#REF!</definedName>
    <definedName name="BOILER">#REF!</definedName>
    <definedName name="bollard_Concr">#REF!</definedName>
    <definedName name="bollard_MS">#REF!</definedName>
    <definedName name="bollard_SS">#REF!</definedName>
    <definedName name="BONDEK">#REF!</definedName>
    <definedName name="BOQsect">#REF!</definedName>
    <definedName name="BORDER">#REF!</definedName>
    <definedName name="BORDER_A">#REF!</definedName>
    <definedName name="BORDER_B">#REF!</definedName>
    <definedName name="BORDER_C">#REF!</definedName>
    <definedName name="BORDER_D">#REF!</definedName>
    <definedName name="BORDER_INC">#REF!</definedName>
    <definedName name="BORDER1">#REF!</definedName>
    <definedName name="BORDER3">#REF!</definedName>
    <definedName name="BOREDR1">#REF!</definedName>
    <definedName name="BP">#REF!</definedName>
    <definedName name="BREAK">#REF!</definedName>
    <definedName name="BRICKDPC">#REF!</definedName>
    <definedName name="BRICKLAB">#REF!</definedName>
    <definedName name="Budget_March_2001_to_Feb_2002_RENTALS_List">#REF!</definedName>
    <definedName name="BUDSALES">#REF!</definedName>
    <definedName name="BUILD">#REF!</definedName>
    <definedName name="bulkhead">#REF!</definedName>
    <definedName name="buyothacc">#REF!</definedName>
    <definedName name="C_">#REF!</definedName>
    <definedName name="Cable_List">#REF!</definedName>
    <definedName name="CAD">#REF!</definedName>
    <definedName name="CAF">#REF!</definedName>
    <definedName name="CalcAgencyPrice">#REF!</definedName>
    <definedName name="CAPITAL">#REF!</definedName>
    <definedName name="carpet">#REF!</definedName>
    <definedName name="carpet_exec">#REF!</definedName>
    <definedName name="CARPETING">#REF!</definedName>
    <definedName name="CARPETS">#REF!</definedName>
    <definedName name="cartonal">#REF!</definedName>
    <definedName name="CASH1">#REF!</definedName>
    <definedName name="CASHFLOW">#REF!</definedName>
    <definedName name="CashFlowData">#REF!</definedName>
    <definedName name="CashFlowHeadings">#REF!</definedName>
    <definedName name="CASPL">#REF!</definedName>
    <definedName name="catacc">#REF!</definedName>
    <definedName name="Category">#REF!</definedName>
    <definedName name="CAV">#REF!</definedName>
    <definedName name="CAVFDNS">#REF!</definedName>
    <definedName name="CAVW">#REF!</definedName>
    <definedName name="caway">#REF!</definedName>
    <definedName name="cDoWRates">#REF!</definedName>
    <definedName name="CEMBRICK">#REF!</definedName>
    <definedName name="CEMOPC">#REF!</definedName>
    <definedName name="CEMWLL">#REF!</definedName>
    <definedName name="CERTIFICATE">#REF!</definedName>
    <definedName name="CERTNO">#REF!</definedName>
    <definedName name="CFDate">#REF!</definedName>
    <definedName name="CFEnd">#REF!</definedName>
    <definedName name="CFStart">#REF!</definedName>
    <definedName name="Cfwk">#REF!</definedName>
    <definedName name="chamfer">#REF!</definedName>
    <definedName name="channelelct">#REF!</definedName>
    <definedName name="channelelect1">#REF!</definedName>
    <definedName name="channelslabedge">#REF!</definedName>
    <definedName name="CHECK">#REF!</definedName>
    <definedName name="Check_FA">#REF!</definedName>
    <definedName name="CL23_">#REF!</definedName>
    <definedName name="CL4_">#REF!</definedName>
    <definedName name="CLEAR">#REF!</definedName>
    <definedName name="CLIENT_DEPT">#REF!</definedName>
    <definedName name="Client1">#REF!</definedName>
    <definedName name="CLYBRICK">#REF!</definedName>
    <definedName name="coathook">#REF!</definedName>
    <definedName name="COCNWLL">#REF!</definedName>
    <definedName name="COFFEE">#REF!</definedName>
    <definedName name="cofother">#REF!,#REF!,#REF!,#REF!,#REF!,#REF!,#REF!,#REF!</definedName>
    <definedName name="COL2_200">#REF!</definedName>
    <definedName name="COL2_250">#REF!</definedName>
    <definedName name="COL2_300">#REF!</definedName>
    <definedName name="COL25_200">#REF!</definedName>
    <definedName name="COL25_250">#REF!</definedName>
    <definedName name="COL25_300">#REF!</definedName>
    <definedName name="COL3_200">#REF!</definedName>
    <definedName name="COL3_250">#REF!</definedName>
    <definedName name="COL3_300">#REF!</definedName>
    <definedName name="COLDIAM">#REF!</definedName>
    <definedName name="Commission">#REF!</definedName>
    <definedName name="COMPARISON">#REF!</definedName>
    <definedName name="COMPUTER">#REF!</definedName>
    <definedName name="CON_CASH">#REF!</definedName>
    <definedName name="CON_CASHRETAIL">#REF!</definedName>
    <definedName name="CON_PAGE">#REF!</definedName>
    <definedName name="Conc">#REF!</definedName>
    <definedName name="conc_sun">#REF!</definedName>
    <definedName name="CONC10">#REF!</definedName>
    <definedName name="CONC15">#REF!</definedName>
    <definedName name="CONC20">#REF!</definedName>
    <definedName name="CONC25">#REF!</definedName>
    <definedName name="CONC25F">#REF!</definedName>
    <definedName name="CONC25S">#REF!</definedName>
    <definedName name="CONC25SB">#REF!</definedName>
    <definedName name="CONC30">#REF!</definedName>
    <definedName name="conc30_base">#REF!</definedName>
    <definedName name="conc30_footing">#REF!</definedName>
    <definedName name="conc30_isolbeams">#REF!</definedName>
    <definedName name="conc30_retwalls">#REF!</definedName>
    <definedName name="conc30_slabsbeams">#REF!</definedName>
    <definedName name="conc30_stairs">#REF!</definedName>
    <definedName name="conc30_surfb">#REF!</definedName>
    <definedName name="conc35">#REF!</definedName>
    <definedName name="CONC40">#REF!</definedName>
    <definedName name="conc40_cols">#REF!</definedName>
    <definedName name="CONC45">#REF!</definedName>
    <definedName name="conc50">#REF!</definedName>
    <definedName name="conc60">#REF!</definedName>
    <definedName name="conc70">#REF!</definedName>
    <definedName name="CONCRETEDIMS">#REF!</definedName>
    <definedName name="concstair">#REF!</definedName>
    <definedName name="conjoint">#REF!</definedName>
    <definedName name="CONSESC">#REF!</definedName>
    <definedName name="CONSTR_AREA">#REF!</definedName>
    <definedName name="Cont">#REF!</definedName>
    <definedName name="Contents">#REF!</definedName>
    <definedName name="CONTRACT_COMMENCE">#REF!</definedName>
    <definedName name="CONTRACT_NO">#REF!</definedName>
    <definedName name="CONTRACTOR">#REF!</definedName>
    <definedName name="CONTRACTOR_ADDRESS">#REF!</definedName>
    <definedName name="CONTRACTOR_VAT_NO">#REF!</definedName>
    <definedName name="CONTROL_OFFICE">#REF!</definedName>
    <definedName name="COPYRIGHT">#REF!</definedName>
    <definedName name="cornices">#REF!</definedName>
    <definedName name="CORRIDOR1">#REF!</definedName>
    <definedName name="Cost">#REF!</definedName>
    <definedName name="COSTPLAN">#REF!</definedName>
    <definedName name="CostReportNo">#REF!</definedName>
    <definedName name="COUNT__1_Phase_1">#REF!</definedName>
    <definedName name="COUNT__1_Phase_1__Solid_Wall_">#REF!</definedName>
    <definedName name="COUNT__1_Phase_2">#REF!</definedName>
    <definedName name="COUNT__1_Phase_5">#REF!</definedName>
    <definedName name="COUNT__1_Phase_5__Solid_Wall_">#REF!</definedName>
    <definedName name="COUNT__2_Phase_1">#REF!</definedName>
    <definedName name="COUNT__2_Phase_1__Solid_Wall_">#REF!</definedName>
    <definedName name="COUNT__2_Phase_5__Solid_Wall_">#REF!</definedName>
    <definedName name="COUNT__2_Phase_5__Upper_Ground_">#REF!</definedName>
    <definedName name="COUNT__3_Phase_1">#REF!</definedName>
    <definedName name="COUNT__3_Phase_5__Ground_Floor_">#REF!</definedName>
    <definedName name="COUNT__3_Phase_5__Solid_Wall_">#REF!</definedName>
    <definedName name="COUNT__Room_Separation_">#REF!</definedName>
    <definedName name="COUNT_0_Phase_1">#REF!</definedName>
    <definedName name="COUNT_0_Phase_1__Solid_Wall_">#REF!</definedName>
    <definedName name="COUNT_0_Phase_2">#REF!</definedName>
    <definedName name="COUNT_0_Phase_3">#REF!</definedName>
    <definedName name="COUNT_0_Phase_4">#REF!</definedName>
    <definedName name="COUNT_0_Phase_4__Solid_Wall_">#REF!</definedName>
    <definedName name="COUNT_0_Phase_5">#REF!</definedName>
    <definedName name="COUNT_0_Phase_5__Solid_Wall_">#REF!</definedName>
    <definedName name="COUNT_1_Phase_1">#REF!</definedName>
    <definedName name="COUNT_1_Phase_1__Solid_Wall_">#REF!</definedName>
    <definedName name="COUNT_1_Phase_2">#REF!</definedName>
    <definedName name="COUNT_1_Phase_2__Solid_Wall_">#REF!</definedName>
    <definedName name="COUNT_1_Phase_3">#REF!</definedName>
    <definedName name="COUNT_1_Phase_4">#REF!</definedName>
    <definedName name="COUNT_1_Phase_4__Solid_Wall_">#REF!</definedName>
    <definedName name="COUNT_1_Phase_5">#REF!</definedName>
    <definedName name="COUNT_10_Phase_1">#REF!</definedName>
    <definedName name="COUNT_10_Phase_1__Solid_Wall_">#REF!</definedName>
    <definedName name="COUNT_11_Phase_1">#REF!</definedName>
    <definedName name="COUNT_11_Phase_1__Solid_Wall_">#REF!</definedName>
    <definedName name="COUNT_12_Phase_1">#REF!</definedName>
    <definedName name="COUNT_12_Phase_1__Solid_Wall_">#REF!</definedName>
    <definedName name="COUNT_13_Phase_1">#REF!</definedName>
    <definedName name="COUNT_13_Phase_1__Solid_Wall_">#REF!</definedName>
    <definedName name="COUNT_14_Phase_1">#REF!</definedName>
    <definedName name="COUNT_14_Phase_1__Solid_Wall_">#REF!</definedName>
    <definedName name="COUNT_2_Phase_1">#REF!</definedName>
    <definedName name="COUNT_2_Phase_1__Solid_Wall_">#REF!</definedName>
    <definedName name="COUNT_2_Phase_2">#REF!</definedName>
    <definedName name="COUNT_2_Phase_2__Solid_Wall_">#REF!</definedName>
    <definedName name="COUNT_2_Phase_3">#REF!</definedName>
    <definedName name="COUNT_2_Phase_3__Solid_Wall_">#REF!</definedName>
    <definedName name="COUNT_2_Phase_4">#REF!</definedName>
    <definedName name="COUNT_2_Phase_4__Solid_Wall_">#REF!</definedName>
    <definedName name="COUNT_3_Phase_1">#REF!</definedName>
    <definedName name="COUNT_3_Phase_1__Solid_Wall_">#REF!</definedName>
    <definedName name="COUNT_3_Phase_2">#REF!</definedName>
    <definedName name="COUNT_3_Phase_2__Solid_Wall_">#REF!</definedName>
    <definedName name="COUNT_3_Phase_3">#REF!</definedName>
    <definedName name="COUNT_3_Phase_3__Solid_Wall_">#REF!</definedName>
    <definedName name="COUNT_3_Phase_4">#REF!</definedName>
    <definedName name="COUNT_3_Phase_4__Solid_Wall_">#REF!</definedName>
    <definedName name="COUNT_4_Phase_1">#REF!</definedName>
    <definedName name="COUNT_4_Phase_1__Solid_Wall_">#REF!</definedName>
    <definedName name="COUNT_4_Phase_2">#REF!</definedName>
    <definedName name="COUNT_4_Phase_2__Solid_Wall_">#REF!</definedName>
    <definedName name="COUNT_4_Phase_3">#REF!</definedName>
    <definedName name="COUNT_4_Phase_3__Solid_Wall_">#REF!</definedName>
    <definedName name="COUNT_4_Phase_4">#REF!</definedName>
    <definedName name="COUNT_4_Phase_4__Solid_Wall_">#REF!</definedName>
    <definedName name="COUNT_5_Phase_1">#REF!</definedName>
    <definedName name="COUNT_5_Phase_1__Solid_Wall_">#REF!</definedName>
    <definedName name="COUNT_5_Phase_2">#REF!</definedName>
    <definedName name="COUNT_5_Phase_2__Solid_Wall_">#REF!</definedName>
    <definedName name="COUNT_5_Phase_3">#REF!</definedName>
    <definedName name="COUNT_5_Phase_3__Solid_Wall_">#REF!</definedName>
    <definedName name="COUNT_5_Phase_4">#REF!</definedName>
    <definedName name="COUNT_5_Phase_4__Solid_Wall_">#REF!</definedName>
    <definedName name="COUNT_6_Phase_1">#REF!</definedName>
    <definedName name="COUNT_6_Phase_1__Solid_Wall_">#REF!</definedName>
    <definedName name="COUNT_6_Phase_2">#REF!</definedName>
    <definedName name="COUNT_6_Phase_2__Solid_Wall_">#REF!</definedName>
    <definedName name="COUNT_6_Phase_3">#REF!</definedName>
    <definedName name="COUNT_6_Phase_3__Solid_Wall_">#REF!</definedName>
    <definedName name="COUNT_6_Phase_4">#REF!</definedName>
    <definedName name="COUNT_6_Phase_4__Solid_Wall_">#REF!</definedName>
    <definedName name="COUNT_7_Phase_1">#REF!</definedName>
    <definedName name="COUNT_7_Phase_1__Solid_Wall_">#REF!</definedName>
    <definedName name="COUNT_7_Phase_2">#REF!</definedName>
    <definedName name="COUNT_7_Phase_3">#REF!</definedName>
    <definedName name="COUNT_7_Phase_3__Solid_Wall_">#REF!</definedName>
    <definedName name="COUNT_7_Phase_4">#REF!</definedName>
    <definedName name="COUNT_7_Phase_4__Solid_Wall_">#REF!</definedName>
    <definedName name="COUNT_8_Phase_1">#REF!</definedName>
    <definedName name="COUNT_8_Phase_1__Solid_Wall_">#REF!</definedName>
    <definedName name="COUNT_8_Phase_3">#REF!</definedName>
    <definedName name="COUNT_9_Phase_1">#REF!</definedName>
    <definedName name="COUNT_9_Phase_1__Solid_Wall_">#REF!</definedName>
    <definedName name="COUNT_Aluminium_Standard_Frame_Timber_Double_Door_2032x1200mm">#REF!</definedName>
    <definedName name="COUNT_Aluminium_Standard_Frame_Timber_Single_Door_2032x813mm">#REF!</definedName>
    <definedName name="COUNT_Aluminium_Standard_Frame_Timber_Single_Door_2032x950mm">#REF!</definedName>
    <definedName name="COUNT_Assembled_Stair_190mm_max_riser_250mm_going">#REF!</definedName>
    <definedName name="COUNT_Assembled_Stair_190mm_max_riser_250mm_going__Phase_1___V2_">#REF!</definedName>
    <definedName name="COUNT_Assembled_Stair_190mm_max_riser_250mm_going__Phase_2_.3_">#REF!</definedName>
    <definedName name="COUNT_Assembled_Stair_190mm_max_riser_250mm_going__Phase_5___V2_">#REF!</definedName>
    <definedName name="COUNT_Basement__2_parking">#REF!</definedName>
    <definedName name="COUNT_Basic_Roof_Landscaping_Edging">#REF!</definedName>
    <definedName name="COUNT_Basic_Roof_Landscaping_Site">#REF!</definedName>
    <definedName name="COUNT_Basic_Roof_Phase_5_Sweep_Edging">#REF!</definedName>
    <definedName name="COUNT_Basic_Wall_230_concrete">#REF!</definedName>
    <definedName name="COUNT_Basic_Wall_230_concrete__Phase_1___V2_">#REF!</definedName>
    <definedName name="COUNT_Basic_Wall_230_concrete__Phase_5___V2_">#REF!</definedName>
    <definedName name="COUNT_Basic_Wall_230_concrete_2__Phase_5___V2_">#REF!</definedName>
    <definedName name="COUNT_Basic_Wall_Concrete___230mm_Concrete">#REF!</definedName>
    <definedName name="COUNT_Basic_Wall_Concrete___230mm_Concrete__Phase_1___V2_">#REF!</definedName>
    <definedName name="COUNT_Basic_Wall_Concrete___230mm_Concrete__Phase_2_.3_">#REF!</definedName>
    <definedName name="COUNT_Basic_Wall_Concrete___230mm_Concrete__Phase_5___V2_">#REF!</definedName>
    <definedName name="COUNT_Basic_Wall_Exterior___Standard_115mm">#REF!</definedName>
    <definedName name="COUNT_Basic_Wall_Exterior___Standard_115mm__Phase_1___V2_">#REF!</definedName>
    <definedName name="COUNT_Basic_Wall_Exterior___Standard_115mm__Phase_2_.3_">#REF!</definedName>
    <definedName name="COUNT_Basic_Wall_Exterior___Standard_230mm">#REF!</definedName>
    <definedName name="COUNT_Basic_Wall_Exterior___Standard_230mm__Phase_1___V2_">#REF!</definedName>
    <definedName name="COUNT_Basic_Wall_Exterior___Standard_230mm__Phase_2_.3_">#REF!</definedName>
    <definedName name="COUNT_Basic_Wall_Exterior___Standard_230mm__Phase_5___V2_">#REF!</definedName>
    <definedName name="COUNT_Basic_Wall_Exterior_Dark_Lining">#REF!</definedName>
    <definedName name="COUNT_Basic_Wall_Exterior_Dark_Lining__Phase_2_.3_">#REF!</definedName>
    <definedName name="COUNT_Basic_Wall_Exterior_Dark_Lining__Phase_5___V2_">#REF!</definedName>
    <definedName name="COUNT_Basic_Wall_Exterior_Dark_Lining_2__Phase_2_.3_">#REF!</definedName>
    <definedName name="COUNT_Basic_Wall_Exterior_Reflective_Glazing">#REF!</definedName>
    <definedName name="COUNT_Basic_Wall_Exterior_Tile_Pattern">#REF!</definedName>
    <definedName name="COUNT_Basic_Wall_Interior___Standard_115mm">#REF!</definedName>
    <definedName name="COUNT_Basic_Wall_Interior___Standard_115mm__Phase_1___V2_">#REF!</definedName>
    <definedName name="COUNT_Basic_Wall_Interior___Standard_115mm__Phase_2_.3_">#REF!</definedName>
    <definedName name="COUNT_Basic_Wall_Interior___Standard_115mm__Phase_5___V2_">#REF!</definedName>
    <definedName name="COUNT_Basic_Wall_Interior___Standard_230mm">#REF!</definedName>
    <definedName name="COUNT_Basic_Wall_Interior___Standard_230mm__Phase_1___V2_">#REF!</definedName>
    <definedName name="COUNT_Basic_Wall_Interior___Standard_230mm__Phase_2_.3_">#REF!</definedName>
    <definedName name="COUNT_Basic_Wall_Interior___Standard_230mm__Phase_5___V2_">#REF!</definedName>
    <definedName name="COUNT_Basic_Wall_Interior___Standard_345mm">#REF!</definedName>
    <definedName name="COUNT_Basic_Wall_Retaining">#REF!</definedName>
    <definedName name="COUNT_Building_2">#REF!</definedName>
    <definedName name="COUNT_Building_2_Roof_Terrace">#REF!</definedName>
    <definedName name="COUNT_Cast_In_Place_Stair_Monolithic_Stair">#REF!</definedName>
    <definedName name="COUNT_esa_area_of_refuge">#REF!</definedName>
    <definedName name="COUNT_esa_area_of_refuge__Phase_1___V2_">#REF!</definedName>
    <definedName name="COUNT_esa_area_of_refuge__Phase_2_.3_">#REF!</definedName>
    <definedName name="COUNT_esa_area_of_refuge__Phase_5___V2_">#REF!</definedName>
    <definedName name="COUNT_ESA_Parking_Bay_2800">#REF!</definedName>
    <definedName name="COUNT_ESA_Parking_Bay_2800__Topography_V3_">#REF!</definedName>
    <definedName name="COUNT_esa_wheel_chair">#REF!</definedName>
    <definedName name="COUNT_esa_wheel_chair__Phase_1___V2_">#REF!</definedName>
    <definedName name="COUNT_esa_wheel_chair__Phase_2_.3_">#REF!</definedName>
    <definedName name="COUNT_esa_wheel_chair__Phase_5___V2_">#REF!</definedName>
    <definedName name="COUNT_Floor_160mm_Concrete_With_50mm_Metal_Deck">#REF!</definedName>
    <definedName name="COUNT_Floor_250">#REF!</definedName>
    <definedName name="COUNT_Floor_250__Phase_1___V2_">#REF!</definedName>
    <definedName name="COUNT_Floor_250__Phase_5___V2_">#REF!</definedName>
    <definedName name="COUNT_Floor_80mm_Paving">#REF!</definedName>
    <definedName name="COUNT_Floor_Landscaping">#REF!</definedName>
    <definedName name="COUNT_Floor_Landscaping_Edging">#REF!</definedName>
    <definedName name="COUNT_Floor_Site___Exterior_Sidewalk">#REF!</definedName>
    <definedName name="COUNT_Floor_Site___Roads">#REF!</definedName>
    <definedName name="COUNT_Floor_Skylight_Glass">#REF!</definedName>
    <definedName name="COUNT_Floor_Yerd">#REF!</definedName>
    <definedName name="COUNT_Insitu_Floor_slab_255">#REF!</definedName>
    <definedName name="COUNT_Insitu_Floor_slab_300">#REF!</definedName>
    <definedName name="COUNT_ISLAND_BOOMS_1">#REF!</definedName>
    <definedName name="COUNT_ISLAND_BOOMS_3">#REF!</definedName>
    <definedName name="COUNT_Jhon_1">#REF!</definedName>
    <definedName name="COUNT_Landscaping">#REF!</definedName>
    <definedName name="COUNT_Level__2__BOH_in_casino">#REF!</definedName>
    <definedName name="COUNT_Level_00___existing_magic__tenpin_and_flyer">#REF!</definedName>
    <definedName name="COUNT_Level_00__BOH_casino">#REF!</definedName>
    <definedName name="COUNT_Level_00__exisitng_BOH_casino">#REF!</definedName>
    <definedName name="COUNT_Level_00__Restaurants">#REF!</definedName>
    <definedName name="COUNT_Level_00__Retail">#REF!</definedName>
    <definedName name="COUNT_Level_00__seating_and_walking_area_outside">#REF!</definedName>
    <definedName name="COUNT_Level_00__toilets">#REF!</definedName>
    <definedName name="COUNT_Level_00_circulation">#REF!</definedName>
    <definedName name="COUNT_Level_00_exisitng_toilets">#REF!</definedName>
    <definedName name="COUNT_Level_00_existing__billy_G">#REF!</definedName>
    <definedName name="COUNT_Level_00_existing_casino_floor">#REF!</definedName>
    <definedName name="COUNT_Level_00_existing_circulation">#REF!</definedName>
    <definedName name="COUNT_Level_00_existing_new_restaurants">#REF!</definedName>
    <definedName name="COUNT_Level_00_existing_new_retail">#REF!</definedName>
    <definedName name="COUNT_Level_00_exsting___new_toilets">#REF!</definedName>
    <definedName name="COUNT_Level_00_smoking_casino">#REF!</definedName>
    <definedName name="COUNT_Level_00_V_V">#REF!</definedName>
    <definedName name="COUNT_Level_00_W_cafe">#REF!</definedName>
    <definedName name="COUNT_Level_01__circulation">#REF!</definedName>
    <definedName name="COUNT_Level_01__seating_and_walkway_outside">#REF!</definedName>
    <definedName name="COUNT_Level_01_existing_BOH_casino">#REF!</definedName>
    <definedName name="COUNT_level_01_existing_cirulation">#REF!</definedName>
    <definedName name="COUNT_Level_01_existing_function_rooms">#REF!</definedName>
    <definedName name="COUNT_level_01_existing_new_toilets">#REF!</definedName>
    <definedName name="COUNT_level_01_existing_rest_balcony">#REF!</definedName>
    <definedName name="COUNT_Level_01_existing_restaurants_casino">#REF!</definedName>
    <definedName name="COUNT_Level_01_parking">#REF!</definedName>
    <definedName name="COUNT_Level_01_Restaurants">#REF!</definedName>
    <definedName name="COUNT_Level_01_Retail">#REF!</definedName>
    <definedName name="COUNT_level_01_salon_prive_balcony">#REF!</definedName>
    <definedName name="COUNT_Level_01_Toilets">#REF!</definedName>
    <definedName name="COUNT_Level_01_waterfall">#REF!</definedName>
    <definedName name="COUNT_Level00_Spar">#REF!</definedName>
    <definedName name="COUNT_lift.stretcher_stretcher_lift">#REF!</definedName>
    <definedName name="COUNT_lift.stretcher_stretcher_lift__Phase_1___V2_">#REF!</definedName>
    <definedName name="COUNT_lift.stretcher_stretcher_lift__Phase_2_.3_">#REF!</definedName>
    <definedName name="COUNT_lift.stretcher_stretcher_lift__Phase_5___V2_">#REF!</definedName>
    <definedName name="COUNT_Lines">#REF!</definedName>
    <definedName name="COUNT_Lines__Phase_1___V2_">#REF!</definedName>
    <definedName name="COUNT_Lines__Phase_2_.3_">#REF!</definedName>
    <definedName name="COUNT_Lines__Phase_5___V2_">#REF!</definedName>
    <definedName name="COUNT_M_Concrete_Round_Column_600mm">#REF!</definedName>
    <definedName name="COUNT_M_Concrete_Round_Column_600mm__Phase_1___V2_">#REF!</definedName>
    <definedName name="COUNT_M_Concrete_Round_Column_600mm__Phase_2_.3_">#REF!</definedName>
    <definedName name="COUNT_Monolithic_Landing_300_mm_Thickness">#REF!</definedName>
    <definedName name="COUNT_Monolithic_Run">#REF!</definedName>
    <definedName name="COUNT_multi_purpose__pre_function_area">#REF!</definedName>
    <definedName name="COUNT_multi_purpose_BOH">#REF!</definedName>
    <definedName name="COUNT_multi_purpose_toilets">#REF!</definedName>
    <definedName name="COUNT_multi_purpose_venue">#REF!</definedName>
    <definedName name="COUNT_Non_Monolithic_Landing">#REF!</definedName>
    <definedName name="COUNT_Non_Monolithic_Landing__Phase_1___V2_">#REF!</definedName>
    <definedName name="COUNT_Non_Monolithic_Landing__Phase_2_.3_">#REF!</definedName>
    <definedName name="COUNT_Non_Monolithic_Landing__Phase_5___V2_">#REF!</definedName>
    <definedName name="COUNT_Non_Monolithic_Run_50_mm_Tread_13_mm_Riser">#REF!</definedName>
    <definedName name="COUNT_Non_Monolithic_Run_50_mm_Tread_13_mm_Riser__Phase_1___V2_">#REF!</definedName>
    <definedName name="COUNT_Non_Monolithic_Run_50_mm_Tread_13_mm_Riser__Phase_2_.3_">#REF!</definedName>
    <definedName name="COUNT_Non_Monolithic_Run_50_mm_Tread_13_mm_Riser__Phase_5___V2_">#REF!</definedName>
    <definedName name="COUNT_p_vanity_1800__two_basins">#REF!</definedName>
    <definedName name="COUNT_p_vanity_1800__two_basins__Phase_2_.3_">#REF!</definedName>
    <definedName name="COUNT_p_vanity_1800__two_basins__Phase_5___V2_">#REF!</definedName>
    <definedName name="COUNT_p_vanity_2100__three_basins">#REF!</definedName>
    <definedName name="COUNT_Pad_1">#REF!</definedName>
    <definedName name="COUNT_parking_level_00">#REF!</definedName>
    <definedName name="COUNT_Phase_5_Sweeps">#REF!</definedName>
    <definedName name="COUNT_Podium_Roof">#REF!</definedName>
    <definedName name="COUNT_Podium_Stairs">#REF!</definedName>
    <definedName name="COUNT_Post___Landscaped_Cut_Fill">#REF!</definedName>
    <definedName name="COUNT_Post___Landscaped_Surface_Area">#REF!</definedName>
    <definedName name="COUNT_Railing_1100mm">#REF!</definedName>
    <definedName name="COUNT_Railing_1100mm__Phase_1___V2_">#REF!</definedName>
    <definedName name="COUNT_Railing_1100mm__Phase_2_.3_">#REF!</definedName>
    <definedName name="COUNT_Railing_1100mm__Phase_5___V2_">#REF!</definedName>
    <definedName name="COUNT_Rectangular_Mullion_30mm_Square">#REF!</definedName>
    <definedName name="COUNT_Rectangular_Mullion_30mm_Square__Phase_2_.3_">#REF!</definedName>
    <definedName name="COUNT_Rectangular_Mullion_30mm_Square__Phase_5___V2_">#REF!</definedName>
    <definedName name="COUNT_Rectangular_Mullion_IM09">#REF!</definedName>
    <definedName name="COUNT_Rectangular_Mullion_IM09__Phase_1___V2_">#REF!</definedName>
    <definedName name="COUNT_Rectangular_Mullion_TM04">#REF!</definedName>
    <definedName name="COUNT_Rectangular_Mullion_TM04__Mirrored">#REF!</definedName>
    <definedName name="COUNT_Rectangular_Mullion_TM04__Mirrored__Phase_1___V2_">#REF!</definedName>
    <definedName name="COUNT_Rectangular_Mullion_TM04__Phase_1___V2_">#REF!</definedName>
    <definedName name="COUNT_ROAD_Arrow_Straight">#REF!</definedName>
    <definedName name="COUNT_roadworks">#REF!</definedName>
    <definedName name="COUNT_Roof_Trim">#REF!</definedName>
    <definedName name="COUNT_s_basin_paraplegic_wash_hand_basin_para">#REF!</definedName>
    <definedName name="COUNT_s_basin_paraplegic_wash_hand_basin_para__Phase_1___V2_">#REF!</definedName>
    <definedName name="COUNT_s_basin_paraplegic_wash_hand_basin_para__Phase_2_.3_">#REF!</definedName>
    <definedName name="COUNT_s_basin_paraplegic_wash_hand_basin_para__Phase_5___V2_">#REF!</definedName>
    <definedName name="COUNT_s_paraplegic_wc_Paraplegic_Setup">#REF!</definedName>
    <definedName name="COUNT_s_paraplegic_wc_Paraplegic_Setup__Phase_1___V2_">#REF!</definedName>
    <definedName name="COUNT_s_paraplegic_wc_Paraplegic_Setup__Phase_2_.3_">#REF!</definedName>
    <definedName name="COUNT_s_paraplegic_wc_Paraplegic_Setup__Phase_5___V2_">#REF!</definedName>
    <definedName name="COUNT_SA_Type_SA02_600_x_2032mm_D">#REF!</definedName>
    <definedName name="COUNT_SA_Type_SA02_600_x_2032mm_D__Phase_1___V2_">#REF!</definedName>
    <definedName name="COUNT_SA_Type_SA02_600_x_2032mm_D__Phase_2_.3_">#REF!</definedName>
    <definedName name="COUNT_Salon_prive">#REF!</definedName>
    <definedName name="COUNT_sky_deck___landscaping">#REF!</definedName>
    <definedName name="COUNT_sky_deck_pool">#REF!</definedName>
    <definedName name="COUNT_skydeck_pool_deck">#REF!</definedName>
    <definedName name="COUNT_skydeck_reception_landings">#REF!</definedName>
    <definedName name="COUNT_Stairs_1">#REF!</definedName>
    <definedName name="COUNT_Steel_Frame_Double_Door_1524x2032mm">#REF!</definedName>
    <definedName name="COUNT_Steel_Frame_Single_Door_813x2032mm">#REF!</definedName>
    <definedName name="COUNT_Stringer___50_mm_Width">#REF!</definedName>
    <definedName name="COUNT_Stringer___50_mm_Width__Phase_1___V2_">#REF!</definedName>
    <definedName name="COUNT_Stringer___50_mm_Width__Phase_2_.3_">#REF!</definedName>
    <definedName name="COUNT_Stringer___50_mm_Width__Phase_5___V2_">#REF!</definedName>
    <definedName name="COUNT_System_Panel_ESA_Glass__single_external_glazing_offset_22.5mm">#REF!</definedName>
    <definedName name="COUNT_System_Panel_ESA_Glass__single_external_glazing_offset_22.5mm__Phase_1___V2_">#REF!</definedName>
    <definedName name="COUNT_System_Panel_ESA_Glass__single_external_glazing_offset_22.5mm__Phase_5___V2_">#REF!</definedName>
    <definedName name="COUNT_System_Panel_ESA_Glass__single_external_glazing_offset_22.5mm_2__Phase_1___V2_">#REF!</definedName>
    <definedName name="COUNT_System_Panel_ESA_Glass__single_external_glazing_offset_22.5mm_2__Phase_5___V2_">#REF!</definedName>
    <definedName name="COUNT_System_Panel_ESA_Glass__single_external_glazing_offset_22.5mm_3__Phase_5___V2_">#REF!</definedName>
    <definedName name="COUNT_System_Panel_ESA_glass_single_glazed_internal">#REF!</definedName>
    <definedName name="COUNT_System_Panel_ESA_glass_single_glazed_internal__180816_3040_Barlow_Rev_A_">#REF!</definedName>
    <definedName name="COUNT_System_Panel_ESA_glass_single_glazed_internal__Phase_1___V2_">#REF!</definedName>
    <definedName name="COUNT_System_Panel_ESA_glass_single_glazed_internal_2__180816_3040_Barlow_Rev_A_">#REF!</definedName>
    <definedName name="COUNT_System_Panel_ESA_glass_single_glazed_internal_3__180816_3040_Barlow_Rev_A_">#REF!</definedName>
    <definedName name="COUNT_System_Panel_Glazed">#REF!</definedName>
    <definedName name="COUNT_System_Panel_Glazed__Phase_1___V2_">#REF!</definedName>
    <definedName name="COUNT_System_Panel_Glazed__Phase_2_.3_">#REF!</definedName>
    <definedName name="COUNT_System_Panel_Glazed__Phase_5___V2_">#REF!</definedName>
    <definedName name="COUNT_System_Panel_Glazed_2__Phase_1___V2_">#REF!</definedName>
    <definedName name="COUNT_System_Panel_Glazed_2__Phase_2_.3_">#REF!</definedName>
    <definedName name="COUNT_System_Panel_Glazed_2__Phase_5___V2_">#REF!</definedName>
    <definedName name="COUNT_System_Panel_Glazed_3__Phase_2_.3_">#REF!</definedName>
    <definedName name="COUNT_System_Panel_Glazed_3__Phase_5___V2_">#REF!</definedName>
    <definedName name="COUNT_test">#REF!</definedName>
    <definedName name="COUNT_Timber_Frame_Double_Door_1324x2032mm">#REF!</definedName>
    <definedName name="COUNT_Timber_Frame_Double_Door_1324x2032mm__Phase_1___V2_">#REF!</definedName>
    <definedName name="COUNT_Timber_Frame_Double_Door_1324x2032mm__Phase_2_.3_">#REF!</definedName>
    <definedName name="COUNT_Timber_Frame_Double_Door_1324x2032mm__Phase_5___V2_">#REF!</definedName>
    <definedName name="COUNT_Timber_Frame_Single_Door___Cubicle_Door1_800x2000mm___WC_Cubicle_2">#REF!</definedName>
    <definedName name="COUNT_Timber_Frame_Single_Door___Cubicle_Door1_800x2000mm___WC_Cubicle_2__Phase_1___V2_">#REF!</definedName>
    <definedName name="COUNT_Timber_Frame_Single_Door___Cubicle_Door1_800x2000mm___WC_Cubicle_2__Phase_2_.3_">#REF!</definedName>
    <definedName name="COUNT_Topography_Cut_Fill">#REF!</definedName>
    <definedName name="COUNT_Topography_Surface_Area">#REF!</definedName>
    <definedName name="COUNT_UR_Vaal_Lavatera_Urinal_Vaal_Lavatera">#REF!</definedName>
    <definedName name="COUNT_UR_Vaal_Lavatera_Urinal_Vaal_Lavatera__Phase_1___V2_">#REF!</definedName>
    <definedName name="COUNT_UR_Vaal_Lavatera_Urinal_Vaal_Lavatera__Phase_2_.3_">#REF!</definedName>
    <definedName name="COUNT_UR_Vaal_Lavatera_Urinal_Vaal_Lavatera__Phase_5___V2_">#REF!</definedName>
    <definedName name="COUNT_VIP_parking">#REF!</definedName>
    <definedName name="COUNT_WC_Duravit_D_Code_Wall_Mounted">#REF!</definedName>
    <definedName name="COUNT_WC_Duravit_D_Code_Wall_Mounted__Phase_1___V2_">#REF!</definedName>
    <definedName name="COUNT_WC_Duravit_D_Code_Wall_Mounted__Phase_2_.3_">#REF!</definedName>
    <definedName name="COUNT_WC_Duravit_D_Code_Wall_Mounted__Phase_5___V2_">#REF!</definedName>
    <definedName name="COVER">#REF!</definedName>
    <definedName name="COVER1">#REF!</definedName>
    <definedName name="CP_FINAL">#REF!</definedName>
    <definedName name="crusher">#REF!</definedName>
    <definedName name="CTF">#REF!</definedName>
    <definedName name="CTS">#REF!</definedName>
    <definedName name="Cum_Int">#REF!</definedName>
    <definedName name="CUR">#REF!</definedName>
    <definedName name="CURCERT">#REF!</definedName>
    <definedName name="CURIO">#REF!</definedName>
    <definedName name="curr">#REF!</definedName>
    <definedName name="currency">#REF!</definedName>
    <definedName name="CurrencyName">#REF!</definedName>
    <definedName name="CURRENT_MONTH">#REF!</definedName>
    <definedName name="CURRENT_VARIATIONS">#REF!</definedName>
    <definedName name="Curtainwall">#REF!</definedName>
    <definedName name="CURVAT">#REF!</definedName>
    <definedName name="CUSTOM1__1_Phase_1">#REF!</definedName>
    <definedName name="CUSTOM1__1_Phase_1__Solid_Wall_">#REF!</definedName>
    <definedName name="CUSTOM1__1_Phase_2">#REF!</definedName>
    <definedName name="CUSTOM1__1_Phase_5">#REF!</definedName>
    <definedName name="CUSTOM1__1_Phase_5__Solid_Wall_">#REF!</definedName>
    <definedName name="CUSTOM1__2_Phase_1">#REF!</definedName>
    <definedName name="CUSTOM1__2_Phase_1__Solid_Wall_">#REF!</definedName>
    <definedName name="CUSTOM1__2_Phase_5__Solid_Wall_">#REF!</definedName>
    <definedName name="CUSTOM1__2_Phase_5__Upper_Ground_">#REF!</definedName>
    <definedName name="CUSTOM1__3_Phase_1">#REF!</definedName>
    <definedName name="CUSTOM1__3_Phase_5__Ground_Floor_">#REF!</definedName>
    <definedName name="CUSTOM1__3_Phase_5__Solid_Wall_">#REF!</definedName>
    <definedName name="CUSTOM1__Room_Separation_">#REF!</definedName>
    <definedName name="CUSTOM1_0_Phase_1">#REF!</definedName>
    <definedName name="CUSTOM1_0_Phase_1__Solid_Wall_">#REF!</definedName>
    <definedName name="CUSTOM1_0_Phase_2">#REF!</definedName>
    <definedName name="CUSTOM1_0_Phase_3">#REF!</definedName>
    <definedName name="CUSTOM1_0_Phase_4">#REF!</definedName>
    <definedName name="CUSTOM1_0_Phase_4__Solid_Wall_">#REF!</definedName>
    <definedName name="CUSTOM1_0_Phase_5">#REF!</definedName>
    <definedName name="CUSTOM1_0_Phase_5__Solid_Wall_">#REF!</definedName>
    <definedName name="CUSTOM1_1_Phase_1">#REF!</definedName>
    <definedName name="CUSTOM1_1_Phase_1__Solid_Wall_">#REF!</definedName>
    <definedName name="CUSTOM1_1_Phase_2">#REF!</definedName>
    <definedName name="CUSTOM1_1_Phase_2__Solid_Wall_">#REF!</definedName>
    <definedName name="CUSTOM1_1_Phase_3">#REF!</definedName>
    <definedName name="CUSTOM1_1_Phase_4">#REF!</definedName>
    <definedName name="CUSTOM1_1_Phase_4__Solid_Wall_">#REF!</definedName>
    <definedName name="CUSTOM1_1_Phase_5">#REF!</definedName>
    <definedName name="CUSTOM1_10_Phase_1">#REF!</definedName>
    <definedName name="CUSTOM1_10_Phase_1__Solid_Wall_">#REF!</definedName>
    <definedName name="CUSTOM1_11_Phase_1">#REF!</definedName>
    <definedName name="CUSTOM1_11_Phase_1__Solid_Wall_">#REF!</definedName>
    <definedName name="CUSTOM1_12_Phase_1">#REF!</definedName>
    <definedName name="CUSTOM1_12_Phase_1__Solid_Wall_">#REF!</definedName>
    <definedName name="CUSTOM1_13_Phase_1">#REF!</definedName>
    <definedName name="CUSTOM1_13_Phase_1__Solid_Wall_">#REF!</definedName>
    <definedName name="CUSTOM1_14_Phase_1">#REF!</definedName>
    <definedName name="CUSTOM1_14_Phase_1__Solid_Wall_">#REF!</definedName>
    <definedName name="CUSTOM1_2_Phase_1">#REF!</definedName>
    <definedName name="CUSTOM1_2_Phase_1__Solid_Wall_">#REF!</definedName>
    <definedName name="CUSTOM1_2_Phase_2">#REF!</definedName>
    <definedName name="CUSTOM1_2_Phase_2__Solid_Wall_">#REF!</definedName>
    <definedName name="CUSTOM1_2_Phase_3">#REF!</definedName>
    <definedName name="CUSTOM1_2_Phase_3__Solid_Wall_">#REF!</definedName>
    <definedName name="CUSTOM1_2_Phase_4">#REF!</definedName>
    <definedName name="CUSTOM1_2_Phase_4__Solid_Wall_">#REF!</definedName>
    <definedName name="CUSTOM1_3_Phase_1">#REF!</definedName>
    <definedName name="CUSTOM1_3_Phase_1__Solid_Wall_">#REF!</definedName>
    <definedName name="CUSTOM1_3_Phase_2">#REF!</definedName>
    <definedName name="CUSTOM1_3_Phase_2__Solid_Wall_">#REF!</definedName>
    <definedName name="CUSTOM1_3_Phase_3">#REF!</definedName>
    <definedName name="CUSTOM1_3_Phase_3__Solid_Wall_">#REF!</definedName>
    <definedName name="CUSTOM1_3_Phase_4">#REF!</definedName>
    <definedName name="CUSTOM1_3_Phase_4__Solid_Wall_">#REF!</definedName>
    <definedName name="CUSTOM1_4_Phase_1">#REF!</definedName>
    <definedName name="CUSTOM1_4_Phase_1__Solid_Wall_">#REF!</definedName>
    <definedName name="CUSTOM1_4_Phase_2">#REF!</definedName>
    <definedName name="CUSTOM1_4_Phase_2__Solid_Wall_">#REF!</definedName>
    <definedName name="CUSTOM1_4_Phase_3">#REF!</definedName>
    <definedName name="CUSTOM1_4_Phase_3__Solid_Wall_">#REF!</definedName>
    <definedName name="CUSTOM1_4_Phase_4">#REF!</definedName>
    <definedName name="CUSTOM1_4_Phase_4__Solid_Wall_">#REF!</definedName>
    <definedName name="CUSTOM1_5_Phase_1">#REF!</definedName>
    <definedName name="CUSTOM1_5_Phase_1__Solid_Wall_">#REF!</definedName>
    <definedName name="CUSTOM1_5_Phase_2">#REF!</definedName>
    <definedName name="CUSTOM1_5_Phase_2__Solid_Wall_">#REF!</definedName>
    <definedName name="CUSTOM1_5_Phase_3">#REF!</definedName>
    <definedName name="CUSTOM1_5_Phase_3__Solid_Wall_">#REF!</definedName>
    <definedName name="CUSTOM1_5_Phase_4">#REF!</definedName>
    <definedName name="CUSTOM1_5_Phase_4__Solid_Wall_">#REF!</definedName>
    <definedName name="CUSTOM1_6_Phase_1">#REF!</definedName>
    <definedName name="CUSTOM1_6_Phase_1__Solid_Wall_">#REF!</definedName>
    <definedName name="CUSTOM1_6_Phase_2">#REF!</definedName>
    <definedName name="CUSTOM1_6_Phase_2__Solid_Wall_">#REF!</definedName>
    <definedName name="CUSTOM1_6_Phase_3">#REF!</definedName>
    <definedName name="CUSTOM1_6_Phase_3__Solid_Wall_">#REF!</definedName>
    <definedName name="CUSTOM1_6_Phase_4">#REF!</definedName>
    <definedName name="CUSTOM1_6_Phase_4__Solid_Wall_">#REF!</definedName>
    <definedName name="CUSTOM1_7_Phase_1">#REF!</definedName>
    <definedName name="CUSTOM1_7_Phase_1__Solid_Wall_">#REF!</definedName>
    <definedName name="CUSTOM1_7_Phase_2">#REF!</definedName>
    <definedName name="CUSTOM1_7_Phase_3">#REF!</definedName>
    <definedName name="CUSTOM1_7_Phase_3__Solid_Wall_">#REF!</definedName>
    <definedName name="CUSTOM1_7_Phase_4">#REF!</definedName>
    <definedName name="CUSTOM1_7_Phase_4__Solid_Wall_">#REF!</definedName>
    <definedName name="CUSTOM1_8_Phase_1">#REF!</definedName>
    <definedName name="CUSTOM1_8_Phase_1__Solid_Wall_">#REF!</definedName>
    <definedName name="CUSTOM1_8_Phase_3">#REF!</definedName>
    <definedName name="CUSTOM1_9_Phase_1">#REF!</definedName>
    <definedName name="CUSTOM1_9_Phase_1__Solid_Wall_">#REF!</definedName>
    <definedName name="CUSTOM1_Aluminium_Standard_Frame_Timber_Double_Door_2032x1200mm">#REF!</definedName>
    <definedName name="CUSTOM1_Aluminium_Standard_Frame_Timber_Single_Door_2032x813mm">#REF!</definedName>
    <definedName name="CUSTOM1_Aluminium_Standard_Frame_Timber_Single_Door_2032x950mm">#REF!</definedName>
    <definedName name="CUSTOM1_Assembled_Stair_190mm_max_riser_250mm_going">#REF!</definedName>
    <definedName name="CUSTOM1_Assembled_Stair_190mm_max_riser_250mm_going__Phase_1___V2_">#REF!</definedName>
    <definedName name="CUSTOM1_Assembled_Stair_190mm_max_riser_250mm_going__Phase_2_.3_">#REF!</definedName>
    <definedName name="CUSTOM1_Assembled_Stair_190mm_max_riser_250mm_going__Phase_5___V2_">#REF!</definedName>
    <definedName name="CUSTOM1_Basement__2_parking">#REF!</definedName>
    <definedName name="CUSTOM1_Basic_Roof_Landscaping_Edging">#REF!</definedName>
    <definedName name="CUSTOM1_Basic_Roof_Landscaping_Site">#REF!</definedName>
    <definedName name="CUSTOM1_Basic_Roof_Phase_5_Sweep_Edging">#REF!</definedName>
    <definedName name="CUSTOM1_Basic_Wall_230_concrete">#REF!</definedName>
    <definedName name="CUSTOM1_Basic_Wall_230_concrete__Phase_1___V2_">#REF!</definedName>
    <definedName name="CUSTOM1_Basic_Wall_230_concrete__Phase_5___V2_">#REF!</definedName>
    <definedName name="CUSTOM1_Basic_Wall_230_concrete_2__Phase_5___V2_">#REF!</definedName>
    <definedName name="CUSTOM1_Basic_Wall_Concrete___230mm_Concrete">#REF!</definedName>
    <definedName name="CUSTOM1_Basic_Wall_Concrete___230mm_Concrete__Phase_1___V2_">#REF!</definedName>
    <definedName name="CUSTOM1_Basic_Wall_Concrete___230mm_Concrete__Phase_2_.3_">#REF!</definedName>
    <definedName name="CUSTOM1_Basic_Wall_Concrete___230mm_Concrete__Phase_5___V2_">#REF!</definedName>
    <definedName name="CUSTOM1_Basic_Wall_Exterior___Standard_115mm">#REF!</definedName>
    <definedName name="CUSTOM1_Basic_Wall_Exterior___Standard_115mm__Phase_1___V2_">#REF!</definedName>
    <definedName name="CUSTOM1_Basic_Wall_Exterior___Standard_115mm__Phase_2_.3_">#REF!</definedName>
    <definedName name="CUSTOM1_Basic_Wall_Exterior___Standard_230mm">#REF!</definedName>
    <definedName name="CUSTOM1_Basic_Wall_Exterior___Standard_230mm__Phase_1___V2_">#REF!</definedName>
    <definedName name="CUSTOM1_Basic_Wall_Exterior___Standard_230mm__Phase_2_.3_">#REF!</definedName>
    <definedName name="CUSTOM1_Basic_Wall_Exterior___Standard_230mm__Phase_5___V2_">#REF!</definedName>
    <definedName name="CUSTOM1_Basic_Wall_Exterior_Dark_Lining">#REF!</definedName>
    <definedName name="CUSTOM1_Basic_Wall_Exterior_Dark_Lining__Phase_2_.3_">#REF!</definedName>
    <definedName name="CUSTOM1_Basic_Wall_Exterior_Dark_Lining__Phase_5___V2_">#REF!</definedName>
    <definedName name="CUSTOM1_Basic_Wall_Exterior_Dark_Lining_2__Phase_2_.3_">#REF!</definedName>
    <definedName name="CUSTOM1_Basic_Wall_Exterior_Reflective_Glazing">#REF!</definedName>
    <definedName name="CUSTOM1_Basic_Wall_Exterior_Tile_Pattern">#REF!</definedName>
    <definedName name="CUSTOM1_Basic_Wall_Interior___Standard_115mm">#REF!</definedName>
    <definedName name="CUSTOM1_Basic_Wall_Interior___Standard_115mm__Phase_1___V2_">#REF!</definedName>
    <definedName name="CUSTOM1_Basic_Wall_Interior___Standard_115mm__Phase_2_.3_">#REF!</definedName>
    <definedName name="CUSTOM1_Basic_Wall_Interior___Standard_115mm__Phase_5___V2_">#REF!</definedName>
    <definedName name="CUSTOM1_Basic_Wall_Interior___Standard_230mm">#REF!</definedName>
    <definedName name="CUSTOM1_Basic_Wall_Interior___Standard_230mm__Phase_1___V2_">#REF!</definedName>
    <definedName name="CUSTOM1_Basic_Wall_Interior___Standard_230mm__Phase_2_.3_">#REF!</definedName>
    <definedName name="CUSTOM1_Basic_Wall_Interior___Standard_230mm__Phase_5___V2_">#REF!</definedName>
    <definedName name="CUSTOM1_Basic_Wall_Interior___Standard_345mm">#REF!</definedName>
    <definedName name="CUSTOM1_Basic_Wall_Retaining">#REF!</definedName>
    <definedName name="CUSTOM1_Building_2">#REF!</definedName>
    <definedName name="CUSTOM1_Building_2_Roof_Terrace">#REF!</definedName>
    <definedName name="CUSTOM1_Cast_In_Place_Stair_Monolithic_Stair">#REF!</definedName>
    <definedName name="CUSTOM1_esa_area_of_refuge">#REF!</definedName>
    <definedName name="CUSTOM1_esa_area_of_refuge__Phase_1___V2_">#REF!</definedName>
    <definedName name="CUSTOM1_esa_area_of_refuge__Phase_2_.3_">#REF!</definedName>
    <definedName name="CUSTOM1_esa_area_of_refuge__Phase_5___V2_">#REF!</definedName>
    <definedName name="CUSTOM1_ESA_Parking_Bay_2800">#REF!</definedName>
    <definedName name="CUSTOM1_ESA_Parking_Bay_2800__Topography_V3_">#REF!</definedName>
    <definedName name="CUSTOM1_esa_wheel_chair">#REF!</definedName>
    <definedName name="CUSTOM1_esa_wheel_chair__Phase_1___V2_">#REF!</definedName>
    <definedName name="CUSTOM1_esa_wheel_chair__Phase_2_.3_">#REF!</definedName>
    <definedName name="CUSTOM1_esa_wheel_chair__Phase_5___V2_">#REF!</definedName>
    <definedName name="CUSTOM1_Floor_160mm_Concrete_With_50mm_Metal_Deck">#REF!</definedName>
    <definedName name="CUSTOM1_Floor_250">#REF!</definedName>
    <definedName name="CUSTOM1_Floor_250__Phase_1___V2_">#REF!</definedName>
    <definedName name="CUSTOM1_Floor_250__Phase_5___V2_">#REF!</definedName>
    <definedName name="CUSTOM1_Floor_80mm_Paving">#REF!</definedName>
    <definedName name="CUSTOM1_Floor_Landscaping">#REF!</definedName>
    <definedName name="CUSTOM1_Floor_Landscaping_Edging">#REF!</definedName>
    <definedName name="CUSTOM1_Floor_Site___Exterior_Sidewalk">#REF!</definedName>
    <definedName name="CUSTOM1_Floor_Site___Roads">#REF!</definedName>
    <definedName name="CUSTOM1_Floor_Skylight_Glass">#REF!</definedName>
    <definedName name="CUSTOM1_Floor_Yerd">#REF!</definedName>
    <definedName name="CUSTOM1_Insitu_Floor_slab_255">#REF!</definedName>
    <definedName name="CUSTOM1_Insitu_Floor_slab_300">#REF!</definedName>
    <definedName name="CUSTOM1_ISLAND_BOOMS_1">#REF!</definedName>
    <definedName name="CUSTOM1_ISLAND_BOOMS_3">#REF!</definedName>
    <definedName name="CUSTOM1_Jhon_1">#REF!</definedName>
    <definedName name="CUSTOM1_Landscaping">#REF!</definedName>
    <definedName name="CUSTOM1_Level__2__BOH_in_casino">#REF!</definedName>
    <definedName name="CUSTOM1_Level_00___existing_magic__tenpin_and_flyer">#REF!</definedName>
    <definedName name="CUSTOM1_Level_00__BOH_casino">#REF!</definedName>
    <definedName name="CUSTOM1_Level_00__exisitng_BOH_casino">#REF!</definedName>
    <definedName name="CUSTOM1_Level_00__Restaurants">#REF!</definedName>
    <definedName name="CUSTOM1_Level_00__Retail">#REF!</definedName>
    <definedName name="CUSTOM1_Level_00__seating_and_walking_area_outside">#REF!</definedName>
    <definedName name="CUSTOM1_Level_00__toilets">#REF!</definedName>
    <definedName name="CUSTOM1_Level_00_circulation">#REF!</definedName>
    <definedName name="CUSTOM1_Level_00_exisitng_toilets">#REF!</definedName>
    <definedName name="CUSTOM1_Level_00_existing__billy_G">#REF!</definedName>
    <definedName name="CUSTOM1_Level_00_existing_casino_floor">#REF!</definedName>
    <definedName name="CUSTOM1_Level_00_existing_circulation">#REF!</definedName>
    <definedName name="CUSTOM1_Level_00_existing_new_restaurants">#REF!</definedName>
    <definedName name="CUSTOM1_Level_00_existing_new_retail">#REF!</definedName>
    <definedName name="CUSTOM1_Level_00_exsting___new_toilets">#REF!</definedName>
    <definedName name="CUSTOM1_Level_00_smoking_casino">#REF!</definedName>
    <definedName name="CUSTOM1_Level_00_V_V">#REF!</definedName>
    <definedName name="CUSTOM1_Level_00_W_cafe">#REF!</definedName>
    <definedName name="CUSTOM1_Level_01__circulation">#REF!</definedName>
    <definedName name="CUSTOM1_Level_01__seating_and_walkway_outside">#REF!</definedName>
    <definedName name="CUSTOM1_Level_01_existing_BOH_casino">#REF!</definedName>
    <definedName name="CUSTOM1_level_01_existing_cirulation">#REF!</definedName>
    <definedName name="CUSTOM1_Level_01_existing_function_rooms">#REF!</definedName>
    <definedName name="CUSTOM1_level_01_existing_new_toilets">#REF!</definedName>
    <definedName name="CUSTOM1_level_01_existing_rest_balcony">#REF!</definedName>
    <definedName name="CUSTOM1_Level_01_existing_restaurants_casino">#REF!</definedName>
    <definedName name="CUSTOM1_Level_01_parking">#REF!</definedName>
    <definedName name="CUSTOM1_Level_01_Restaurants">#REF!</definedName>
    <definedName name="CUSTOM1_Level_01_Retail">#REF!</definedName>
    <definedName name="CUSTOM1_level_01_salon_prive_balcony">#REF!</definedName>
    <definedName name="CUSTOM1_Level_01_Toilets">#REF!</definedName>
    <definedName name="CUSTOM1_Level_01_waterfall">#REF!</definedName>
    <definedName name="CUSTOM1_Level00_Spar">#REF!</definedName>
    <definedName name="CUSTOM1_lift.stretcher_stretcher_lift">#REF!</definedName>
    <definedName name="CUSTOM1_lift.stretcher_stretcher_lift__Phase_1___V2_">#REF!</definedName>
    <definedName name="CUSTOM1_lift.stretcher_stretcher_lift__Phase_2_.3_">#REF!</definedName>
    <definedName name="CUSTOM1_lift.stretcher_stretcher_lift__Phase_5___V2_">#REF!</definedName>
    <definedName name="CUSTOM1_Lines">#REF!</definedName>
    <definedName name="CUSTOM1_Lines__Phase_1___V2_">#REF!</definedName>
    <definedName name="CUSTOM1_Lines__Phase_2_.3_">#REF!</definedName>
    <definedName name="CUSTOM1_Lines__Phase_5___V2_">#REF!</definedName>
    <definedName name="CUSTOM1_M_Concrete_Round_Column_600mm">#REF!</definedName>
    <definedName name="CUSTOM1_M_Concrete_Round_Column_600mm__Phase_1___V2_">#REF!</definedName>
    <definedName name="CUSTOM1_M_Concrete_Round_Column_600mm__Phase_2_.3_">#REF!</definedName>
    <definedName name="CUSTOM1_Monolithic_Landing_300_mm_Thickness">#REF!</definedName>
    <definedName name="CUSTOM1_Monolithic_Run">#REF!</definedName>
    <definedName name="CUSTOM1_multi_purpose__pre_function_area">#REF!</definedName>
    <definedName name="CUSTOM1_multi_purpose_BOH">#REF!</definedName>
    <definedName name="CUSTOM1_multi_purpose_toilets">#REF!</definedName>
    <definedName name="CUSTOM1_multi_purpose_venue">#REF!</definedName>
    <definedName name="CUSTOM1_Non_Monolithic_Landing">#REF!</definedName>
    <definedName name="CUSTOM1_Non_Monolithic_Landing__Phase_1___V2_">#REF!</definedName>
    <definedName name="CUSTOM1_Non_Monolithic_Landing__Phase_2_.3_">#REF!</definedName>
    <definedName name="CUSTOM1_Non_Monolithic_Landing__Phase_5___V2_">#REF!</definedName>
    <definedName name="CUSTOM1_Non_Monolithic_Run_50_mm_Tread_13_mm_Riser">#REF!</definedName>
    <definedName name="CUSTOM1_Non_Monolithic_Run_50_mm_Tread_13_mm_Riser__Phase_1___V2_">#REF!</definedName>
    <definedName name="CUSTOM1_Non_Monolithic_Run_50_mm_Tread_13_mm_Riser__Phase_2_.3_">#REF!</definedName>
    <definedName name="CUSTOM1_Non_Monolithic_Run_50_mm_Tread_13_mm_Riser__Phase_5___V2_">#REF!</definedName>
    <definedName name="CUSTOM1_p_vanity_1800__two_basins">#REF!</definedName>
    <definedName name="CUSTOM1_p_vanity_1800__two_basins__Phase_2_.3_">#REF!</definedName>
    <definedName name="CUSTOM1_p_vanity_1800__two_basins__Phase_5___V2_">#REF!</definedName>
    <definedName name="CUSTOM1_p_vanity_2100__three_basins">#REF!</definedName>
    <definedName name="CUSTOM1_Pad_1">#REF!</definedName>
    <definedName name="CUSTOM1_parking_level_00">#REF!</definedName>
    <definedName name="CUSTOM1_Phase_5_Sweeps">#REF!</definedName>
    <definedName name="CUSTOM1_Podium_Roof">#REF!</definedName>
    <definedName name="CUSTOM1_Podium_Stairs">#REF!</definedName>
    <definedName name="CUSTOM1_Post___Landscaped_Cut_Fill">#REF!</definedName>
    <definedName name="CUSTOM1_Post___Landscaped_Surface_Area">#REF!</definedName>
    <definedName name="CUSTOM1_Railing_1100mm">#REF!</definedName>
    <definedName name="CUSTOM1_Railing_1100mm__Phase_1___V2_">#REF!</definedName>
    <definedName name="CUSTOM1_Railing_1100mm__Phase_2_.3_">#REF!</definedName>
    <definedName name="CUSTOM1_Railing_1100mm__Phase_5___V2_">#REF!</definedName>
    <definedName name="CUSTOM1_Rectangular_Mullion_30mm_Square">#REF!</definedName>
    <definedName name="CUSTOM1_Rectangular_Mullion_30mm_Square__Phase_2_.3_">#REF!</definedName>
    <definedName name="CUSTOM1_Rectangular_Mullion_30mm_Square__Phase_5___V2_">#REF!</definedName>
    <definedName name="CUSTOM1_Rectangular_Mullion_IM09">#REF!</definedName>
    <definedName name="CUSTOM1_Rectangular_Mullion_IM09__Phase_1___V2_">#REF!</definedName>
    <definedName name="CUSTOM1_Rectangular_Mullion_TM04">#REF!</definedName>
    <definedName name="CUSTOM1_Rectangular_Mullion_TM04__Mirrored">#REF!</definedName>
    <definedName name="CUSTOM1_Rectangular_Mullion_TM04__Mirrored__Phase_1___V2_">#REF!</definedName>
    <definedName name="CUSTOM1_Rectangular_Mullion_TM04__Phase_1___V2_">#REF!</definedName>
    <definedName name="CUSTOM1_ROAD_Arrow_Straight">#REF!</definedName>
    <definedName name="CUSTOM1_roadworks">#REF!</definedName>
    <definedName name="CUSTOM1_Roof_Trim">#REF!</definedName>
    <definedName name="CUSTOM1_s_basin_paraplegic_wash_hand_basin_para">#REF!</definedName>
    <definedName name="CUSTOM1_s_basin_paraplegic_wash_hand_basin_para__Phase_1___V2_">#REF!</definedName>
    <definedName name="CUSTOM1_s_basin_paraplegic_wash_hand_basin_para__Phase_2_.3_">#REF!</definedName>
    <definedName name="CUSTOM1_s_basin_paraplegic_wash_hand_basin_para__Phase_5___V2_">#REF!</definedName>
    <definedName name="CUSTOM1_s_paraplegic_wc_Paraplegic_Setup">#REF!</definedName>
    <definedName name="CUSTOM1_s_paraplegic_wc_Paraplegic_Setup__Phase_1___V2_">#REF!</definedName>
    <definedName name="CUSTOM1_s_paraplegic_wc_Paraplegic_Setup__Phase_2_.3_">#REF!</definedName>
    <definedName name="CUSTOM1_s_paraplegic_wc_Paraplegic_Setup__Phase_5___V2_">#REF!</definedName>
    <definedName name="CUSTOM1_SA_Type_SA02_600_x_2032mm_D">#REF!</definedName>
    <definedName name="CUSTOM1_SA_Type_SA02_600_x_2032mm_D__Phase_1___V2_">#REF!</definedName>
    <definedName name="CUSTOM1_SA_Type_SA02_600_x_2032mm_D__Phase_2_.3_">#REF!</definedName>
    <definedName name="CUSTOM1_Salon_prive">#REF!</definedName>
    <definedName name="CUSTOM1_sky_deck___landscaping">#REF!</definedName>
    <definedName name="CUSTOM1_sky_deck_pool">#REF!</definedName>
    <definedName name="CUSTOM1_skydeck_pool_deck">#REF!</definedName>
    <definedName name="CUSTOM1_skydeck_reception_landings">#REF!</definedName>
    <definedName name="CUSTOM1_Stairs_1">#REF!</definedName>
    <definedName name="CUSTOM1_Steel_Frame_Double_Door_1524x2032mm">#REF!</definedName>
    <definedName name="CUSTOM1_Steel_Frame_Single_Door_813x2032mm">#REF!</definedName>
    <definedName name="CUSTOM1_Stringer___50_mm_Width">#REF!</definedName>
    <definedName name="CUSTOM1_Stringer___50_mm_Width__Phase_1___V2_">#REF!</definedName>
    <definedName name="CUSTOM1_Stringer___50_mm_Width__Phase_2_.3_">#REF!</definedName>
    <definedName name="CUSTOM1_Stringer___50_mm_Width__Phase_5___V2_">#REF!</definedName>
    <definedName name="CUSTOM1_System_Panel_ESA_Glass__single_external_glazing_offset_22.5mm">#REF!</definedName>
    <definedName name="CUSTOM1_System_Panel_ESA_Glass__single_external_glazing_offset_22.5mm__Phase_1___V2_">#REF!</definedName>
    <definedName name="CUSTOM1_System_Panel_ESA_Glass__single_external_glazing_offset_22.5mm__Phase_5___V2_">#REF!</definedName>
    <definedName name="CUSTOM1_System_Panel_ESA_Glass__single_external_glazing_offset_22.5mm_2__Phase_1___V2_">#REF!</definedName>
    <definedName name="CUSTOM1_System_Panel_ESA_Glass__single_external_glazing_offset_22.5mm_2__Phase_5___V2_">#REF!</definedName>
    <definedName name="CUSTOM1_System_Panel_ESA_Glass__single_external_glazing_offset_22.5mm_3__Phase_5___V2_">#REF!</definedName>
    <definedName name="CUSTOM1_System_Panel_ESA_glass_single_glazed_internal">#REF!</definedName>
    <definedName name="CUSTOM1_System_Panel_ESA_glass_single_glazed_internal__180816_3040_Barlow_Rev_A_">#REF!</definedName>
    <definedName name="CUSTOM1_System_Panel_ESA_glass_single_glazed_internal__Phase_1___V2_">#REF!</definedName>
    <definedName name="CUSTOM1_System_Panel_ESA_glass_single_glazed_internal_2__180816_3040_Barlow_Rev_A_">#REF!</definedName>
    <definedName name="CUSTOM1_System_Panel_ESA_glass_single_glazed_internal_3__180816_3040_Barlow_Rev_A_">#REF!</definedName>
    <definedName name="CUSTOM1_System_Panel_Glazed">#REF!</definedName>
    <definedName name="CUSTOM1_System_Panel_Glazed__Phase_1___V2_">#REF!</definedName>
    <definedName name="CUSTOM1_System_Panel_Glazed__Phase_2_.3_">#REF!</definedName>
    <definedName name="CUSTOM1_System_Panel_Glazed__Phase_5___V2_">#REF!</definedName>
    <definedName name="CUSTOM1_System_Panel_Glazed_2__Phase_1___V2_">#REF!</definedName>
    <definedName name="CUSTOM1_System_Panel_Glazed_2__Phase_2_.3_">#REF!</definedName>
    <definedName name="CUSTOM1_System_Panel_Glazed_2__Phase_5___V2_">#REF!</definedName>
    <definedName name="CUSTOM1_System_Panel_Glazed_3__Phase_2_.3_">#REF!</definedName>
    <definedName name="CUSTOM1_System_Panel_Glazed_3__Phase_5___V2_">#REF!</definedName>
    <definedName name="CUSTOM1_test">#REF!</definedName>
    <definedName name="CUSTOM1_Timber_Frame_Double_Door_1324x2032mm">#REF!</definedName>
    <definedName name="CUSTOM1_Timber_Frame_Double_Door_1324x2032mm__Phase_1___V2_">#REF!</definedName>
    <definedName name="CUSTOM1_Timber_Frame_Double_Door_1324x2032mm__Phase_2_.3_">#REF!</definedName>
    <definedName name="CUSTOM1_Timber_Frame_Double_Door_1324x2032mm__Phase_5___V2_">#REF!</definedName>
    <definedName name="CUSTOM1_Timber_Frame_Single_Door___Cubicle_Door1_800x2000mm___WC_Cubicle_2">#REF!</definedName>
    <definedName name="CUSTOM1_Timber_Frame_Single_Door___Cubicle_Door1_800x2000mm___WC_Cubicle_2__Phase_1___V2_">#REF!</definedName>
    <definedName name="CUSTOM1_Timber_Frame_Single_Door___Cubicle_Door1_800x2000mm___WC_Cubicle_2__Phase_2_.3_">#REF!</definedName>
    <definedName name="CUSTOM1_Topography_Cut_Fill">#REF!</definedName>
    <definedName name="CUSTOM1_Topography_Surface_Area">#REF!</definedName>
    <definedName name="CUSTOM1_UR_Vaal_Lavatera_Urinal_Vaal_Lavatera">#REF!</definedName>
    <definedName name="CUSTOM1_UR_Vaal_Lavatera_Urinal_Vaal_Lavatera__Phase_1___V2_">#REF!</definedName>
    <definedName name="CUSTOM1_UR_Vaal_Lavatera_Urinal_Vaal_Lavatera__Phase_2_.3_">#REF!</definedName>
    <definedName name="CUSTOM1_UR_Vaal_Lavatera_Urinal_Vaal_Lavatera__Phase_5___V2_">#REF!</definedName>
    <definedName name="CUSTOM1_VIP_parking">#REF!</definedName>
    <definedName name="CUSTOM1_WC_Duravit_D_Code_Wall_Mounted">#REF!</definedName>
    <definedName name="CUSTOM1_WC_Duravit_D_Code_Wall_Mounted__Phase_1___V2_">#REF!</definedName>
    <definedName name="CUSTOM1_WC_Duravit_D_Code_Wall_Mounted__Phase_2_.3_">#REF!</definedName>
    <definedName name="CUSTOM1_WC_Duravit_D_Code_Wall_Mounted__Phase_5___V2_">#REF!</definedName>
    <definedName name="CUSTOM2__1_Phase_1">#REF!</definedName>
    <definedName name="CUSTOM2__1_Phase_1__Solid_Wall_">#REF!</definedName>
    <definedName name="CUSTOM2__1_Phase_2">#REF!</definedName>
    <definedName name="CUSTOM2__1_Phase_5">#REF!</definedName>
    <definedName name="CUSTOM2__1_Phase_5__Solid_Wall_">#REF!</definedName>
    <definedName name="CUSTOM2__2_Phase_1">#REF!</definedName>
    <definedName name="CUSTOM2__2_Phase_1__Solid_Wall_">#REF!</definedName>
    <definedName name="CUSTOM2__2_Phase_5__Solid_Wall_">#REF!</definedName>
    <definedName name="CUSTOM2__2_Phase_5__Upper_Ground_">#REF!</definedName>
    <definedName name="CUSTOM2__3_Phase_1">#REF!</definedName>
    <definedName name="CUSTOM2__3_Phase_5__Ground_Floor_">#REF!</definedName>
    <definedName name="CUSTOM2__3_Phase_5__Solid_Wall_">#REF!</definedName>
    <definedName name="CUSTOM2__Room_Separation_">#REF!</definedName>
    <definedName name="CUSTOM2_0_Phase_1">#REF!</definedName>
    <definedName name="CUSTOM2_0_Phase_1__Solid_Wall_">#REF!</definedName>
    <definedName name="CUSTOM2_0_Phase_2">#REF!</definedName>
    <definedName name="CUSTOM2_0_Phase_3">#REF!</definedName>
    <definedName name="CUSTOM2_0_Phase_4">#REF!</definedName>
    <definedName name="CUSTOM2_0_Phase_4__Solid_Wall_">#REF!</definedName>
    <definedName name="CUSTOM2_0_Phase_5">#REF!</definedName>
    <definedName name="CUSTOM2_0_Phase_5__Solid_Wall_">#REF!</definedName>
    <definedName name="CUSTOM2_1_Phase_1">#REF!</definedName>
    <definedName name="CUSTOM2_1_Phase_1__Solid_Wall_">#REF!</definedName>
    <definedName name="CUSTOM2_1_Phase_2">#REF!</definedName>
    <definedName name="CUSTOM2_1_Phase_2__Solid_Wall_">#REF!</definedName>
    <definedName name="CUSTOM2_1_Phase_3">#REF!</definedName>
    <definedName name="CUSTOM2_1_Phase_4">#REF!</definedName>
    <definedName name="CUSTOM2_1_Phase_4__Solid_Wall_">#REF!</definedName>
    <definedName name="CUSTOM2_1_Phase_5">#REF!</definedName>
    <definedName name="CUSTOM2_10_Phase_1">#REF!</definedName>
    <definedName name="CUSTOM2_10_Phase_1__Solid_Wall_">#REF!</definedName>
    <definedName name="CUSTOM2_11_Phase_1">#REF!</definedName>
    <definedName name="CUSTOM2_11_Phase_1__Solid_Wall_">#REF!</definedName>
    <definedName name="CUSTOM2_12_Phase_1">#REF!</definedName>
    <definedName name="CUSTOM2_12_Phase_1__Solid_Wall_">#REF!</definedName>
    <definedName name="CUSTOM2_13_Phase_1">#REF!</definedName>
    <definedName name="CUSTOM2_13_Phase_1__Solid_Wall_">#REF!</definedName>
    <definedName name="CUSTOM2_14_Phase_1">#REF!</definedName>
    <definedName name="CUSTOM2_14_Phase_1__Solid_Wall_">#REF!</definedName>
    <definedName name="CUSTOM2_2_Phase_1">#REF!</definedName>
    <definedName name="CUSTOM2_2_Phase_1__Solid_Wall_">#REF!</definedName>
    <definedName name="CUSTOM2_2_Phase_2">#REF!</definedName>
    <definedName name="CUSTOM2_2_Phase_2__Solid_Wall_">#REF!</definedName>
    <definedName name="CUSTOM2_2_Phase_3">#REF!</definedName>
    <definedName name="CUSTOM2_2_Phase_3__Solid_Wall_">#REF!</definedName>
    <definedName name="CUSTOM2_2_Phase_4">#REF!</definedName>
    <definedName name="CUSTOM2_2_Phase_4__Solid_Wall_">#REF!</definedName>
    <definedName name="CUSTOM2_3_Phase_1">#REF!</definedName>
    <definedName name="CUSTOM2_3_Phase_1__Solid_Wall_">#REF!</definedName>
    <definedName name="CUSTOM2_3_Phase_2">#REF!</definedName>
    <definedName name="CUSTOM2_3_Phase_2__Solid_Wall_">#REF!</definedName>
    <definedName name="CUSTOM2_3_Phase_3">#REF!</definedName>
    <definedName name="CUSTOM2_3_Phase_3__Solid_Wall_">#REF!</definedName>
    <definedName name="CUSTOM2_3_Phase_4">#REF!</definedName>
    <definedName name="CUSTOM2_3_Phase_4__Solid_Wall_">#REF!</definedName>
    <definedName name="CUSTOM2_4_Phase_1">#REF!</definedName>
    <definedName name="CUSTOM2_4_Phase_1__Solid_Wall_">#REF!</definedName>
    <definedName name="CUSTOM2_4_Phase_2">#REF!</definedName>
    <definedName name="CUSTOM2_4_Phase_2__Solid_Wall_">#REF!</definedName>
    <definedName name="CUSTOM2_4_Phase_3">#REF!</definedName>
    <definedName name="CUSTOM2_4_Phase_3__Solid_Wall_">#REF!</definedName>
    <definedName name="CUSTOM2_4_Phase_4">#REF!</definedName>
    <definedName name="CUSTOM2_4_Phase_4__Solid_Wall_">#REF!</definedName>
    <definedName name="CUSTOM2_5_Phase_1">#REF!</definedName>
    <definedName name="CUSTOM2_5_Phase_1__Solid_Wall_">#REF!</definedName>
    <definedName name="CUSTOM2_5_Phase_2">#REF!</definedName>
    <definedName name="CUSTOM2_5_Phase_2__Solid_Wall_">#REF!</definedName>
    <definedName name="CUSTOM2_5_Phase_3">#REF!</definedName>
    <definedName name="CUSTOM2_5_Phase_3__Solid_Wall_">#REF!</definedName>
    <definedName name="CUSTOM2_5_Phase_4">#REF!</definedName>
    <definedName name="CUSTOM2_5_Phase_4__Solid_Wall_">#REF!</definedName>
    <definedName name="CUSTOM2_6_Phase_1">#REF!</definedName>
    <definedName name="CUSTOM2_6_Phase_1__Solid_Wall_">#REF!</definedName>
    <definedName name="CUSTOM2_6_Phase_2">#REF!</definedName>
    <definedName name="CUSTOM2_6_Phase_2__Solid_Wall_">#REF!</definedName>
    <definedName name="CUSTOM2_6_Phase_3">#REF!</definedName>
    <definedName name="CUSTOM2_6_Phase_3__Solid_Wall_">#REF!</definedName>
    <definedName name="CUSTOM2_6_Phase_4">#REF!</definedName>
    <definedName name="CUSTOM2_6_Phase_4__Solid_Wall_">#REF!</definedName>
    <definedName name="CUSTOM2_7_Phase_1">#REF!</definedName>
    <definedName name="CUSTOM2_7_Phase_1__Solid_Wall_">#REF!</definedName>
    <definedName name="CUSTOM2_7_Phase_2">#REF!</definedName>
    <definedName name="CUSTOM2_7_Phase_3">#REF!</definedName>
    <definedName name="CUSTOM2_7_Phase_3__Solid_Wall_">#REF!</definedName>
    <definedName name="CUSTOM2_7_Phase_4">#REF!</definedName>
    <definedName name="CUSTOM2_7_Phase_4__Solid_Wall_">#REF!</definedName>
    <definedName name="CUSTOM2_8_Phase_1">#REF!</definedName>
    <definedName name="CUSTOM2_8_Phase_1__Solid_Wall_">#REF!</definedName>
    <definedName name="CUSTOM2_8_Phase_3">#REF!</definedName>
    <definedName name="CUSTOM2_9_Phase_1">#REF!</definedName>
    <definedName name="CUSTOM2_9_Phase_1__Solid_Wall_">#REF!</definedName>
    <definedName name="CUSTOM2_Aluminium_Standard_Frame_Timber_Double_Door_2032x1200mm">#REF!</definedName>
    <definedName name="CUSTOM2_Aluminium_Standard_Frame_Timber_Single_Door_2032x813mm">#REF!</definedName>
    <definedName name="CUSTOM2_Aluminium_Standard_Frame_Timber_Single_Door_2032x950mm">#REF!</definedName>
    <definedName name="CUSTOM2_Assembled_Stair_190mm_max_riser_250mm_going">#REF!</definedName>
    <definedName name="CUSTOM2_Assembled_Stair_190mm_max_riser_250mm_going__Phase_1___V2_">#REF!</definedName>
    <definedName name="CUSTOM2_Assembled_Stair_190mm_max_riser_250mm_going__Phase_2_.3_">#REF!</definedName>
    <definedName name="CUSTOM2_Assembled_Stair_190mm_max_riser_250mm_going__Phase_5___V2_">#REF!</definedName>
    <definedName name="CUSTOM2_Basement__2_parking">#REF!</definedName>
    <definedName name="CUSTOM2_Basic_Roof_Landscaping_Edging">#REF!</definedName>
    <definedName name="CUSTOM2_Basic_Roof_Landscaping_Site">#REF!</definedName>
    <definedName name="CUSTOM2_Basic_Roof_Phase_5_Sweep_Edging">#REF!</definedName>
    <definedName name="CUSTOM2_Basic_Wall_230_concrete">#REF!</definedName>
    <definedName name="CUSTOM2_Basic_Wall_230_concrete__Phase_1___V2_">#REF!</definedName>
    <definedName name="CUSTOM2_Basic_Wall_230_concrete__Phase_5___V2_">#REF!</definedName>
    <definedName name="CUSTOM2_Basic_Wall_230_concrete_2__Phase_5___V2_">#REF!</definedName>
    <definedName name="CUSTOM2_Basic_Wall_Concrete___230mm_Concrete">#REF!</definedName>
    <definedName name="CUSTOM2_Basic_Wall_Concrete___230mm_Concrete__Phase_1___V2_">#REF!</definedName>
    <definedName name="CUSTOM2_Basic_Wall_Concrete___230mm_Concrete__Phase_2_.3_">#REF!</definedName>
    <definedName name="CUSTOM2_Basic_Wall_Concrete___230mm_Concrete__Phase_5___V2_">#REF!</definedName>
    <definedName name="CUSTOM2_Basic_Wall_Exterior___Standard_115mm">#REF!</definedName>
    <definedName name="CUSTOM2_Basic_Wall_Exterior___Standard_115mm__Phase_1___V2_">#REF!</definedName>
    <definedName name="CUSTOM2_Basic_Wall_Exterior___Standard_115mm__Phase_2_.3_">#REF!</definedName>
    <definedName name="CUSTOM2_Basic_Wall_Exterior___Standard_230mm">#REF!</definedName>
    <definedName name="CUSTOM2_Basic_Wall_Exterior___Standard_230mm__Phase_1___V2_">#REF!</definedName>
    <definedName name="CUSTOM2_Basic_Wall_Exterior___Standard_230mm__Phase_2_.3_">#REF!</definedName>
    <definedName name="CUSTOM2_Basic_Wall_Exterior___Standard_230mm__Phase_5___V2_">#REF!</definedName>
    <definedName name="CUSTOM2_Basic_Wall_Exterior_Dark_Lining">#REF!</definedName>
    <definedName name="CUSTOM2_Basic_Wall_Exterior_Dark_Lining__Phase_2_.3_">#REF!</definedName>
    <definedName name="CUSTOM2_Basic_Wall_Exterior_Dark_Lining__Phase_5___V2_">#REF!</definedName>
    <definedName name="CUSTOM2_Basic_Wall_Exterior_Dark_Lining_2__Phase_2_.3_">#REF!</definedName>
    <definedName name="CUSTOM2_Basic_Wall_Exterior_Reflective_Glazing">#REF!</definedName>
    <definedName name="CUSTOM2_Basic_Wall_Exterior_Tile_Pattern">#REF!</definedName>
    <definedName name="CUSTOM2_Basic_Wall_Interior___Standard_115mm">#REF!</definedName>
    <definedName name="CUSTOM2_Basic_Wall_Interior___Standard_115mm__Phase_1___V2_">#REF!</definedName>
    <definedName name="CUSTOM2_Basic_Wall_Interior___Standard_115mm__Phase_2_.3_">#REF!</definedName>
    <definedName name="CUSTOM2_Basic_Wall_Interior___Standard_115mm__Phase_5___V2_">#REF!</definedName>
    <definedName name="CUSTOM2_Basic_Wall_Interior___Standard_230mm">#REF!</definedName>
    <definedName name="CUSTOM2_Basic_Wall_Interior___Standard_230mm__Phase_1___V2_">#REF!</definedName>
    <definedName name="CUSTOM2_Basic_Wall_Interior___Standard_230mm__Phase_2_.3_">#REF!</definedName>
    <definedName name="CUSTOM2_Basic_Wall_Interior___Standard_230mm__Phase_5___V2_">#REF!</definedName>
    <definedName name="CUSTOM2_Basic_Wall_Interior___Standard_345mm">#REF!</definedName>
    <definedName name="CUSTOM2_Basic_Wall_Retaining">#REF!</definedName>
    <definedName name="CUSTOM2_Building_2">#REF!</definedName>
    <definedName name="CUSTOM2_Building_2_Roof_Terrace">#REF!</definedName>
    <definedName name="CUSTOM2_Cast_In_Place_Stair_Monolithic_Stair">#REF!</definedName>
    <definedName name="CUSTOM2_esa_area_of_refuge">#REF!</definedName>
    <definedName name="CUSTOM2_esa_area_of_refuge__Phase_1___V2_">#REF!</definedName>
    <definedName name="CUSTOM2_esa_area_of_refuge__Phase_2_.3_">#REF!</definedName>
    <definedName name="CUSTOM2_esa_area_of_refuge__Phase_5___V2_">#REF!</definedName>
    <definedName name="CUSTOM2_ESA_Parking_Bay_2800">#REF!</definedName>
    <definedName name="CUSTOM2_ESA_Parking_Bay_2800__Topography_V3_">#REF!</definedName>
    <definedName name="CUSTOM2_esa_wheel_chair">#REF!</definedName>
    <definedName name="CUSTOM2_esa_wheel_chair__Phase_1___V2_">#REF!</definedName>
    <definedName name="CUSTOM2_esa_wheel_chair__Phase_2_.3_">#REF!</definedName>
    <definedName name="CUSTOM2_esa_wheel_chair__Phase_5___V2_">#REF!</definedName>
    <definedName name="CUSTOM2_Floor_160mm_Concrete_With_50mm_Metal_Deck">#REF!</definedName>
    <definedName name="CUSTOM2_Floor_250">#REF!</definedName>
    <definedName name="CUSTOM2_Floor_250__Phase_1___V2_">#REF!</definedName>
    <definedName name="CUSTOM2_Floor_250__Phase_5___V2_">#REF!</definedName>
    <definedName name="CUSTOM2_Floor_80mm_Paving">#REF!</definedName>
    <definedName name="CUSTOM2_Floor_Landscaping">#REF!</definedName>
    <definedName name="CUSTOM2_Floor_Landscaping_Edging">#REF!</definedName>
    <definedName name="CUSTOM2_Floor_Site___Exterior_Sidewalk">#REF!</definedName>
    <definedName name="CUSTOM2_Floor_Site___Roads">#REF!</definedName>
    <definedName name="CUSTOM2_Floor_Skylight_Glass">#REF!</definedName>
    <definedName name="CUSTOM2_Floor_Yerd">#REF!</definedName>
    <definedName name="CUSTOM2_Insitu_Floor_slab_255">#REF!</definedName>
    <definedName name="CUSTOM2_Insitu_Floor_slab_300">#REF!</definedName>
    <definedName name="CUSTOM2_ISLAND_BOOMS_1">#REF!</definedName>
    <definedName name="CUSTOM2_ISLAND_BOOMS_3">#REF!</definedName>
    <definedName name="CUSTOM2_Jhon_1">#REF!</definedName>
    <definedName name="CUSTOM2_Landscaping">#REF!</definedName>
    <definedName name="CUSTOM2_Level__2__BOH_in_casino">#REF!</definedName>
    <definedName name="CUSTOM2_Level_00___existing_magic__tenpin_and_flyer">#REF!</definedName>
    <definedName name="CUSTOM2_Level_00__BOH_casino">#REF!</definedName>
    <definedName name="CUSTOM2_Level_00__exisitng_BOH_casino">#REF!</definedName>
    <definedName name="CUSTOM2_Level_00__Restaurants">#REF!</definedName>
    <definedName name="CUSTOM2_Level_00__Retail">#REF!</definedName>
    <definedName name="CUSTOM2_Level_00__seating_and_walking_area_outside">#REF!</definedName>
    <definedName name="CUSTOM2_Level_00__toilets">#REF!</definedName>
    <definedName name="CUSTOM2_Level_00_circulation">#REF!</definedName>
    <definedName name="CUSTOM2_Level_00_exisitng_toilets">#REF!</definedName>
    <definedName name="CUSTOM2_Level_00_existing__billy_G">#REF!</definedName>
    <definedName name="CUSTOM2_Level_00_existing_casino_floor">#REF!</definedName>
    <definedName name="CUSTOM2_Level_00_existing_circulation">#REF!</definedName>
    <definedName name="CUSTOM2_Level_00_existing_new_restaurants">#REF!</definedName>
    <definedName name="CUSTOM2_Level_00_existing_new_retail">#REF!</definedName>
    <definedName name="CUSTOM2_Level_00_exsting___new_toilets">#REF!</definedName>
    <definedName name="CUSTOM2_Level_00_smoking_casino">#REF!</definedName>
    <definedName name="CUSTOM2_Level_00_V_V">#REF!</definedName>
    <definedName name="CUSTOM2_Level_00_W_cafe">#REF!</definedName>
    <definedName name="CUSTOM2_Level_01__circulation">#REF!</definedName>
    <definedName name="CUSTOM2_Level_01__seating_and_walkway_outside">#REF!</definedName>
    <definedName name="CUSTOM2_Level_01_existing_BOH_casino">#REF!</definedName>
    <definedName name="CUSTOM2_level_01_existing_cirulation">#REF!</definedName>
    <definedName name="CUSTOM2_Level_01_existing_function_rooms">#REF!</definedName>
    <definedName name="CUSTOM2_level_01_existing_new_toilets">#REF!</definedName>
    <definedName name="CUSTOM2_level_01_existing_rest_balcony">#REF!</definedName>
    <definedName name="CUSTOM2_Level_01_existing_restaurants_casino">#REF!</definedName>
    <definedName name="CUSTOM2_Level_01_parking">#REF!</definedName>
    <definedName name="CUSTOM2_Level_01_Restaurants">#REF!</definedName>
    <definedName name="CUSTOM2_Level_01_Retail">#REF!</definedName>
    <definedName name="CUSTOM2_level_01_salon_prive_balcony">#REF!</definedName>
    <definedName name="CUSTOM2_Level_01_Toilets">#REF!</definedName>
    <definedName name="CUSTOM2_Level_01_waterfall">#REF!</definedName>
    <definedName name="CUSTOM2_Level00_Spar">#REF!</definedName>
    <definedName name="CUSTOM2_lift.stretcher_stretcher_lift">#REF!</definedName>
    <definedName name="CUSTOM2_lift.stretcher_stretcher_lift__Phase_1___V2_">#REF!</definedName>
    <definedName name="CUSTOM2_lift.stretcher_stretcher_lift__Phase_2_.3_">#REF!</definedName>
    <definedName name="CUSTOM2_lift.stretcher_stretcher_lift__Phase_5___V2_">#REF!</definedName>
    <definedName name="CUSTOM2_Lines">#REF!</definedName>
    <definedName name="CUSTOM2_Lines__Phase_1___V2_">#REF!</definedName>
    <definedName name="CUSTOM2_Lines__Phase_2_.3_">#REF!</definedName>
    <definedName name="CUSTOM2_Lines__Phase_5___V2_">#REF!</definedName>
    <definedName name="CUSTOM2_M_Concrete_Round_Column_600mm">#REF!</definedName>
    <definedName name="CUSTOM2_M_Concrete_Round_Column_600mm__Phase_1___V2_">#REF!</definedName>
    <definedName name="CUSTOM2_M_Concrete_Round_Column_600mm__Phase_2_.3_">#REF!</definedName>
    <definedName name="CUSTOM2_Monolithic_Landing_300_mm_Thickness">#REF!</definedName>
    <definedName name="CUSTOM2_Monolithic_Run">#REF!</definedName>
    <definedName name="CUSTOM2_multi_purpose__pre_function_area">#REF!</definedName>
    <definedName name="CUSTOM2_multi_purpose_BOH">#REF!</definedName>
    <definedName name="CUSTOM2_multi_purpose_toilets">#REF!</definedName>
    <definedName name="CUSTOM2_multi_purpose_venue">#REF!</definedName>
    <definedName name="CUSTOM2_Non_Monolithic_Landing">#REF!</definedName>
    <definedName name="CUSTOM2_Non_Monolithic_Landing__Phase_1___V2_">#REF!</definedName>
    <definedName name="CUSTOM2_Non_Monolithic_Landing__Phase_2_.3_">#REF!</definedName>
    <definedName name="CUSTOM2_Non_Monolithic_Landing__Phase_5___V2_">#REF!</definedName>
    <definedName name="CUSTOM2_Non_Monolithic_Run_50_mm_Tread_13_mm_Riser">#REF!</definedName>
    <definedName name="CUSTOM2_Non_Monolithic_Run_50_mm_Tread_13_mm_Riser__Phase_1___V2_">#REF!</definedName>
    <definedName name="CUSTOM2_Non_Monolithic_Run_50_mm_Tread_13_mm_Riser__Phase_2_.3_">#REF!</definedName>
    <definedName name="CUSTOM2_Non_Monolithic_Run_50_mm_Tread_13_mm_Riser__Phase_5___V2_">#REF!</definedName>
    <definedName name="CUSTOM2_p_vanity_1800__two_basins">#REF!</definedName>
    <definedName name="CUSTOM2_p_vanity_1800__two_basins__Phase_2_.3_">#REF!</definedName>
    <definedName name="CUSTOM2_p_vanity_1800__two_basins__Phase_5___V2_">#REF!</definedName>
    <definedName name="CUSTOM2_p_vanity_2100__three_basins">#REF!</definedName>
    <definedName name="CUSTOM2_Pad_1">#REF!</definedName>
    <definedName name="CUSTOM2_parking_level_00">#REF!</definedName>
    <definedName name="CUSTOM2_Phase_5_Sweeps">#REF!</definedName>
    <definedName name="CUSTOM2_Podium_Roof">#REF!</definedName>
    <definedName name="CUSTOM2_Podium_Stairs">#REF!</definedName>
    <definedName name="CUSTOM2_Post___Landscaped_Cut_Fill">#REF!</definedName>
    <definedName name="CUSTOM2_Post___Landscaped_Surface_Area">#REF!</definedName>
    <definedName name="CUSTOM2_Railing_1100mm">#REF!</definedName>
    <definedName name="CUSTOM2_Railing_1100mm__Phase_1___V2_">#REF!</definedName>
    <definedName name="CUSTOM2_Railing_1100mm__Phase_2_.3_">#REF!</definedName>
    <definedName name="CUSTOM2_Railing_1100mm__Phase_5___V2_">#REF!</definedName>
    <definedName name="CUSTOM2_Rectangular_Mullion_30mm_Square">#REF!</definedName>
    <definedName name="CUSTOM2_Rectangular_Mullion_30mm_Square__Phase_2_.3_">#REF!</definedName>
    <definedName name="CUSTOM2_Rectangular_Mullion_30mm_Square__Phase_5___V2_">#REF!</definedName>
    <definedName name="CUSTOM2_Rectangular_Mullion_IM09">#REF!</definedName>
    <definedName name="CUSTOM2_Rectangular_Mullion_IM09__Phase_1___V2_">#REF!</definedName>
    <definedName name="CUSTOM2_Rectangular_Mullion_TM04">#REF!</definedName>
    <definedName name="CUSTOM2_Rectangular_Mullion_TM04__Mirrored">#REF!</definedName>
    <definedName name="CUSTOM2_Rectangular_Mullion_TM04__Mirrored__Phase_1___V2_">#REF!</definedName>
    <definedName name="CUSTOM2_Rectangular_Mullion_TM04__Phase_1___V2_">#REF!</definedName>
    <definedName name="CUSTOM2_ROAD_Arrow_Straight">#REF!</definedName>
    <definedName name="CUSTOM2_roadworks">#REF!</definedName>
    <definedName name="CUSTOM2_Roof_Trim">#REF!</definedName>
    <definedName name="CUSTOM2_s_basin_paraplegic_wash_hand_basin_para">#REF!</definedName>
    <definedName name="CUSTOM2_s_basin_paraplegic_wash_hand_basin_para__Phase_1___V2_">#REF!</definedName>
    <definedName name="CUSTOM2_s_basin_paraplegic_wash_hand_basin_para__Phase_2_.3_">#REF!</definedName>
    <definedName name="CUSTOM2_s_basin_paraplegic_wash_hand_basin_para__Phase_5___V2_">#REF!</definedName>
    <definedName name="CUSTOM2_s_paraplegic_wc_Paraplegic_Setup">#REF!</definedName>
    <definedName name="CUSTOM2_s_paraplegic_wc_Paraplegic_Setup__Phase_1___V2_">#REF!</definedName>
    <definedName name="CUSTOM2_s_paraplegic_wc_Paraplegic_Setup__Phase_2_.3_">#REF!</definedName>
    <definedName name="CUSTOM2_s_paraplegic_wc_Paraplegic_Setup__Phase_5___V2_">#REF!</definedName>
    <definedName name="CUSTOM2_SA_Type_SA02_600_x_2032mm_D">#REF!</definedName>
    <definedName name="CUSTOM2_SA_Type_SA02_600_x_2032mm_D__Phase_1___V2_">#REF!</definedName>
    <definedName name="CUSTOM2_SA_Type_SA02_600_x_2032mm_D__Phase_2_.3_">#REF!</definedName>
    <definedName name="CUSTOM2_Salon_prive">#REF!</definedName>
    <definedName name="CUSTOM2_sky_deck___landscaping">#REF!</definedName>
    <definedName name="CUSTOM2_sky_deck_pool">#REF!</definedName>
    <definedName name="CUSTOM2_skydeck_pool_deck">#REF!</definedName>
    <definedName name="CUSTOM2_skydeck_reception_landings">#REF!</definedName>
    <definedName name="CUSTOM2_Stairs_1">#REF!</definedName>
    <definedName name="CUSTOM2_Steel_Frame_Double_Door_1524x2032mm">#REF!</definedName>
    <definedName name="CUSTOM2_Steel_Frame_Single_Door_813x2032mm">#REF!</definedName>
    <definedName name="CUSTOM2_Stringer___50_mm_Width">#REF!</definedName>
    <definedName name="CUSTOM2_Stringer___50_mm_Width__Phase_1___V2_">#REF!</definedName>
    <definedName name="CUSTOM2_Stringer___50_mm_Width__Phase_2_.3_">#REF!</definedName>
    <definedName name="CUSTOM2_Stringer___50_mm_Width__Phase_5___V2_">#REF!</definedName>
    <definedName name="CUSTOM2_System_Panel_ESA_Glass__single_external_glazing_offset_22.5mm">#REF!</definedName>
    <definedName name="CUSTOM2_System_Panel_ESA_Glass__single_external_glazing_offset_22.5mm__Phase_1___V2_">#REF!</definedName>
    <definedName name="CUSTOM2_System_Panel_ESA_Glass__single_external_glazing_offset_22.5mm__Phase_5___V2_">#REF!</definedName>
    <definedName name="CUSTOM2_System_Panel_ESA_Glass__single_external_glazing_offset_22.5mm_2__Phase_1___V2_">#REF!</definedName>
    <definedName name="CUSTOM2_System_Panel_ESA_Glass__single_external_glazing_offset_22.5mm_2__Phase_5___V2_">#REF!</definedName>
    <definedName name="CUSTOM2_System_Panel_ESA_Glass__single_external_glazing_offset_22.5mm_3__Phase_5___V2_">#REF!</definedName>
    <definedName name="CUSTOM2_System_Panel_ESA_glass_single_glazed_internal">#REF!</definedName>
    <definedName name="CUSTOM2_System_Panel_ESA_glass_single_glazed_internal__180816_3040_Barlow_Rev_A_">#REF!</definedName>
    <definedName name="CUSTOM2_System_Panel_ESA_glass_single_glazed_internal__Phase_1___V2_">#REF!</definedName>
    <definedName name="CUSTOM2_System_Panel_ESA_glass_single_glazed_internal_2__180816_3040_Barlow_Rev_A_">#REF!</definedName>
    <definedName name="CUSTOM2_System_Panel_ESA_glass_single_glazed_internal_3__180816_3040_Barlow_Rev_A_">#REF!</definedName>
    <definedName name="CUSTOM2_System_Panel_Glazed">#REF!</definedName>
    <definedName name="CUSTOM2_System_Panel_Glazed__Phase_1___V2_">#REF!</definedName>
    <definedName name="CUSTOM2_System_Panel_Glazed__Phase_2_.3_">#REF!</definedName>
    <definedName name="CUSTOM2_System_Panel_Glazed__Phase_5___V2_">#REF!</definedName>
    <definedName name="CUSTOM2_System_Panel_Glazed_2__Phase_1___V2_">#REF!</definedName>
    <definedName name="CUSTOM2_System_Panel_Glazed_2__Phase_2_.3_">#REF!</definedName>
    <definedName name="CUSTOM2_System_Panel_Glazed_2__Phase_5___V2_">#REF!</definedName>
    <definedName name="CUSTOM2_System_Panel_Glazed_3__Phase_2_.3_">#REF!</definedName>
    <definedName name="CUSTOM2_System_Panel_Glazed_3__Phase_5___V2_">#REF!</definedName>
    <definedName name="CUSTOM2_test">#REF!</definedName>
    <definedName name="CUSTOM2_Timber_Frame_Double_Door_1324x2032mm">#REF!</definedName>
    <definedName name="CUSTOM2_Timber_Frame_Double_Door_1324x2032mm__Phase_1___V2_">#REF!</definedName>
    <definedName name="CUSTOM2_Timber_Frame_Double_Door_1324x2032mm__Phase_2_.3_">#REF!</definedName>
    <definedName name="CUSTOM2_Timber_Frame_Double_Door_1324x2032mm__Phase_5___V2_">#REF!</definedName>
    <definedName name="CUSTOM2_Timber_Frame_Single_Door___Cubicle_Door1_800x2000mm___WC_Cubicle_2">#REF!</definedName>
    <definedName name="CUSTOM2_Timber_Frame_Single_Door___Cubicle_Door1_800x2000mm___WC_Cubicle_2__Phase_1___V2_">#REF!</definedName>
    <definedName name="CUSTOM2_Timber_Frame_Single_Door___Cubicle_Door1_800x2000mm___WC_Cubicle_2__Phase_2_.3_">#REF!</definedName>
    <definedName name="CUSTOM2_Topography_Cut_Fill">#REF!</definedName>
    <definedName name="CUSTOM2_Topography_Surface_Area">#REF!</definedName>
    <definedName name="CUSTOM2_UR_Vaal_Lavatera_Urinal_Vaal_Lavatera">#REF!</definedName>
    <definedName name="CUSTOM2_UR_Vaal_Lavatera_Urinal_Vaal_Lavatera__Phase_1___V2_">#REF!</definedName>
    <definedName name="CUSTOM2_UR_Vaal_Lavatera_Urinal_Vaal_Lavatera__Phase_2_.3_">#REF!</definedName>
    <definedName name="CUSTOM2_UR_Vaal_Lavatera_Urinal_Vaal_Lavatera__Phase_5___V2_">#REF!</definedName>
    <definedName name="CUSTOM2_VIP_parking">#REF!</definedName>
    <definedName name="CUSTOM2_WC_Duravit_D_Code_Wall_Mounted">#REF!</definedName>
    <definedName name="CUSTOM2_WC_Duravit_D_Code_Wall_Mounted__Phase_1___V2_">#REF!</definedName>
    <definedName name="CUSTOM2_WC_Duravit_D_Code_Wall_Mounted__Phase_2_.3_">#REF!</definedName>
    <definedName name="CUSTOM2_WC_Duravit_D_Code_Wall_Mounted__Phase_5___V2_">#REF!</definedName>
    <definedName name="CUSTOM3__1_Phase_1">#REF!</definedName>
    <definedName name="CUSTOM3__1_Phase_1__Solid_Wall_">#REF!</definedName>
    <definedName name="CUSTOM3__1_Phase_2">#REF!</definedName>
    <definedName name="CUSTOM3__1_Phase_5">#REF!</definedName>
    <definedName name="CUSTOM3__1_Phase_5__Solid_Wall_">#REF!</definedName>
    <definedName name="CUSTOM3__2_Phase_1">#REF!</definedName>
    <definedName name="CUSTOM3__2_Phase_1__Solid_Wall_">#REF!</definedName>
    <definedName name="CUSTOM3__2_Phase_5__Solid_Wall_">#REF!</definedName>
    <definedName name="CUSTOM3__2_Phase_5__Upper_Ground_">#REF!</definedName>
    <definedName name="CUSTOM3__3_Phase_1">#REF!</definedName>
    <definedName name="CUSTOM3__3_Phase_5__Ground_Floor_">#REF!</definedName>
    <definedName name="CUSTOM3__3_Phase_5__Solid_Wall_">#REF!</definedName>
    <definedName name="CUSTOM3__Room_Separation_">#REF!</definedName>
    <definedName name="CUSTOM3_0_Phase_1">#REF!</definedName>
    <definedName name="CUSTOM3_0_Phase_1__Solid_Wall_">#REF!</definedName>
    <definedName name="CUSTOM3_0_Phase_2">#REF!</definedName>
    <definedName name="CUSTOM3_0_Phase_3">#REF!</definedName>
    <definedName name="CUSTOM3_0_Phase_4">#REF!</definedName>
    <definedName name="CUSTOM3_0_Phase_4__Solid_Wall_">#REF!</definedName>
    <definedName name="CUSTOM3_0_Phase_5">#REF!</definedName>
    <definedName name="CUSTOM3_0_Phase_5__Solid_Wall_">#REF!</definedName>
    <definedName name="CUSTOM3_1_Phase_1">#REF!</definedName>
    <definedName name="CUSTOM3_1_Phase_1__Solid_Wall_">#REF!</definedName>
    <definedName name="CUSTOM3_1_Phase_2">#REF!</definedName>
    <definedName name="CUSTOM3_1_Phase_2__Solid_Wall_">#REF!</definedName>
    <definedName name="CUSTOM3_1_Phase_3">#REF!</definedName>
    <definedName name="CUSTOM3_1_Phase_4">#REF!</definedName>
    <definedName name="CUSTOM3_1_Phase_4__Solid_Wall_">#REF!</definedName>
    <definedName name="CUSTOM3_1_Phase_5">#REF!</definedName>
    <definedName name="CUSTOM3_10_Phase_1">#REF!</definedName>
    <definedName name="CUSTOM3_10_Phase_1__Solid_Wall_">#REF!</definedName>
    <definedName name="CUSTOM3_11_Phase_1">#REF!</definedName>
    <definedName name="CUSTOM3_11_Phase_1__Solid_Wall_">#REF!</definedName>
    <definedName name="CUSTOM3_12_Phase_1">#REF!</definedName>
    <definedName name="CUSTOM3_12_Phase_1__Solid_Wall_">#REF!</definedName>
    <definedName name="CUSTOM3_13_Phase_1">#REF!</definedName>
    <definedName name="CUSTOM3_13_Phase_1__Solid_Wall_">#REF!</definedName>
    <definedName name="CUSTOM3_14_Phase_1">#REF!</definedName>
    <definedName name="CUSTOM3_14_Phase_1__Solid_Wall_">#REF!</definedName>
    <definedName name="CUSTOM3_2_Phase_1">#REF!</definedName>
    <definedName name="CUSTOM3_2_Phase_1__Solid_Wall_">#REF!</definedName>
    <definedName name="CUSTOM3_2_Phase_2">#REF!</definedName>
    <definedName name="CUSTOM3_2_Phase_2__Solid_Wall_">#REF!</definedName>
    <definedName name="CUSTOM3_2_Phase_3">#REF!</definedName>
    <definedName name="CUSTOM3_2_Phase_3__Solid_Wall_">#REF!</definedName>
    <definedName name="CUSTOM3_2_Phase_4">#REF!</definedName>
    <definedName name="CUSTOM3_2_Phase_4__Solid_Wall_">#REF!</definedName>
    <definedName name="CUSTOM3_3_Phase_1">#REF!</definedName>
    <definedName name="CUSTOM3_3_Phase_1__Solid_Wall_">#REF!</definedName>
    <definedName name="CUSTOM3_3_Phase_2">#REF!</definedName>
    <definedName name="CUSTOM3_3_Phase_2__Solid_Wall_">#REF!</definedName>
    <definedName name="CUSTOM3_3_Phase_3">#REF!</definedName>
    <definedName name="CUSTOM3_3_Phase_3__Solid_Wall_">#REF!</definedName>
    <definedName name="CUSTOM3_3_Phase_4">#REF!</definedName>
    <definedName name="CUSTOM3_3_Phase_4__Solid_Wall_">#REF!</definedName>
    <definedName name="CUSTOM3_4_Phase_1">#REF!</definedName>
    <definedName name="CUSTOM3_4_Phase_1__Solid_Wall_">#REF!</definedName>
    <definedName name="CUSTOM3_4_Phase_2">#REF!</definedName>
    <definedName name="CUSTOM3_4_Phase_2__Solid_Wall_">#REF!</definedName>
    <definedName name="CUSTOM3_4_Phase_3">#REF!</definedName>
    <definedName name="CUSTOM3_4_Phase_3__Solid_Wall_">#REF!</definedName>
    <definedName name="CUSTOM3_4_Phase_4">#REF!</definedName>
    <definedName name="CUSTOM3_4_Phase_4__Solid_Wall_">#REF!</definedName>
    <definedName name="CUSTOM3_5_Phase_1">#REF!</definedName>
    <definedName name="CUSTOM3_5_Phase_1__Solid_Wall_">#REF!</definedName>
    <definedName name="CUSTOM3_5_Phase_2">#REF!</definedName>
    <definedName name="CUSTOM3_5_Phase_2__Solid_Wall_">#REF!</definedName>
    <definedName name="CUSTOM3_5_Phase_3">#REF!</definedName>
    <definedName name="CUSTOM3_5_Phase_3__Solid_Wall_">#REF!</definedName>
    <definedName name="CUSTOM3_5_Phase_4">#REF!</definedName>
    <definedName name="CUSTOM3_5_Phase_4__Solid_Wall_">#REF!</definedName>
    <definedName name="CUSTOM3_6_Phase_1">#REF!</definedName>
    <definedName name="CUSTOM3_6_Phase_1__Solid_Wall_">#REF!</definedName>
    <definedName name="CUSTOM3_6_Phase_2">#REF!</definedName>
    <definedName name="CUSTOM3_6_Phase_2__Solid_Wall_">#REF!</definedName>
    <definedName name="CUSTOM3_6_Phase_3">#REF!</definedName>
    <definedName name="CUSTOM3_6_Phase_3__Solid_Wall_">#REF!</definedName>
    <definedName name="CUSTOM3_6_Phase_4">#REF!</definedName>
    <definedName name="CUSTOM3_6_Phase_4__Solid_Wall_">#REF!</definedName>
    <definedName name="CUSTOM3_7_Phase_1">#REF!</definedName>
    <definedName name="CUSTOM3_7_Phase_1__Solid_Wall_">#REF!</definedName>
    <definedName name="CUSTOM3_7_Phase_2">#REF!</definedName>
    <definedName name="CUSTOM3_7_Phase_3">#REF!</definedName>
    <definedName name="CUSTOM3_7_Phase_3__Solid_Wall_">#REF!</definedName>
    <definedName name="CUSTOM3_7_Phase_4">#REF!</definedName>
    <definedName name="CUSTOM3_7_Phase_4__Solid_Wall_">#REF!</definedName>
    <definedName name="CUSTOM3_8_Phase_1">#REF!</definedName>
    <definedName name="CUSTOM3_8_Phase_1__Solid_Wall_">#REF!</definedName>
    <definedName name="CUSTOM3_8_Phase_3">#REF!</definedName>
    <definedName name="CUSTOM3_9_Phase_1">#REF!</definedName>
    <definedName name="CUSTOM3_9_Phase_1__Solid_Wall_">#REF!</definedName>
    <definedName name="CUSTOM3_Aluminium_Standard_Frame_Timber_Double_Door_2032x1200mm">#REF!</definedName>
    <definedName name="CUSTOM3_Aluminium_Standard_Frame_Timber_Single_Door_2032x813mm">#REF!</definedName>
    <definedName name="CUSTOM3_Aluminium_Standard_Frame_Timber_Single_Door_2032x950mm">#REF!</definedName>
    <definedName name="CUSTOM3_Assembled_Stair_190mm_max_riser_250mm_going">#REF!</definedName>
    <definedName name="CUSTOM3_Assembled_Stair_190mm_max_riser_250mm_going__Phase_1___V2_">#REF!</definedName>
    <definedName name="CUSTOM3_Assembled_Stair_190mm_max_riser_250mm_going__Phase_2_.3_">#REF!</definedName>
    <definedName name="CUSTOM3_Assembled_Stair_190mm_max_riser_250mm_going__Phase_5___V2_">#REF!</definedName>
    <definedName name="CUSTOM3_Basement__2_parking">#REF!</definedName>
    <definedName name="CUSTOM3_Basic_Roof_Landscaping_Edging">#REF!</definedName>
    <definedName name="CUSTOM3_Basic_Roof_Landscaping_Site">#REF!</definedName>
    <definedName name="CUSTOM3_Basic_Roof_Phase_5_Sweep_Edging">#REF!</definedName>
    <definedName name="CUSTOM3_Basic_Wall_230_concrete">#REF!</definedName>
    <definedName name="CUSTOM3_Basic_Wall_230_concrete__Phase_1___V2_">#REF!</definedName>
    <definedName name="CUSTOM3_Basic_Wall_230_concrete__Phase_5___V2_">#REF!</definedName>
    <definedName name="CUSTOM3_Basic_Wall_230_concrete_2__Phase_5___V2_">#REF!</definedName>
    <definedName name="CUSTOM3_Basic_Wall_Concrete___230mm_Concrete">#REF!</definedName>
    <definedName name="CUSTOM3_Basic_Wall_Concrete___230mm_Concrete__Phase_1___V2_">#REF!</definedName>
    <definedName name="CUSTOM3_Basic_Wall_Concrete___230mm_Concrete__Phase_2_.3_">#REF!</definedName>
    <definedName name="CUSTOM3_Basic_Wall_Concrete___230mm_Concrete__Phase_5___V2_">#REF!</definedName>
    <definedName name="CUSTOM3_Basic_Wall_Exterior___Standard_115mm">#REF!</definedName>
    <definedName name="CUSTOM3_Basic_Wall_Exterior___Standard_115mm__Phase_1___V2_">#REF!</definedName>
    <definedName name="CUSTOM3_Basic_Wall_Exterior___Standard_115mm__Phase_2_.3_">#REF!</definedName>
    <definedName name="CUSTOM3_Basic_Wall_Exterior___Standard_230mm">#REF!</definedName>
    <definedName name="CUSTOM3_Basic_Wall_Exterior___Standard_230mm__Phase_1___V2_">#REF!</definedName>
    <definedName name="CUSTOM3_Basic_Wall_Exterior___Standard_230mm__Phase_2_.3_">#REF!</definedName>
    <definedName name="CUSTOM3_Basic_Wall_Exterior___Standard_230mm__Phase_5___V2_">#REF!</definedName>
    <definedName name="CUSTOM3_Basic_Wall_Exterior_Dark_Lining">#REF!</definedName>
    <definedName name="CUSTOM3_Basic_Wall_Exterior_Dark_Lining__Phase_2_.3_">#REF!</definedName>
    <definedName name="CUSTOM3_Basic_Wall_Exterior_Dark_Lining__Phase_5___V2_">#REF!</definedName>
    <definedName name="CUSTOM3_Basic_Wall_Exterior_Dark_Lining_2__Phase_2_.3_">#REF!</definedName>
    <definedName name="CUSTOM3_Basic_Wall_Exterior_Reflective_Glazing">#REF!</definedName>
    <definedName name="CUSTOM3_Basic_Wall_Exterior_Tile_Pattern">#REF!</definedName>
    <definedName name="CUSTOM3_Basic_Wall_Interior___Standard_115mm">#REF!</definedName>
    <definedName name="CUSTOM3_Basic_Wall_Interior___Standard_115mm__Phase_1___V2_">#REF!</definedName>
    <definedName name="CUSTOM3_Basic_Wall_Interior___Standard_115mm__Phase_2_.3_">#REF!</definedName>
    <definedName name="CUSTOM3_Basic_Wall_Interior___Standard_115mm__Phase_5___V2_">#REF!</definedName>
    <definedName name="CUSTOM3_Basic_Wall_Interior___Standard_230mm">#REF!</definedName>
    <definedName name="CUSTOM3_Basic_Wall_Interior___Standard_230mm__Phase_1___V2_">#REF!</definedName>
    <definedName name="CUSTOM3_Basic_Wall_Interior___Standard_230mm__Phase_2_.3_">#REF!</definedName>
    <definedName name="CUSTOM3_Basic_Wall_Interior___Standard_230mm__Phase_5___V2_">#REF!</definedName>
    <definedName name="CUSTOM3_Basic_Wall_Interior___Standard_345mm">#REF!</definedName>
    <definedName name="CUSTOM3_Basic_Wall_Retaining">#REF!</definedName>
    <definedName name="CUSTOM3_Building_2">#REF!</definedName>
    <definedName name="CUSTOM3_Building_2_Roof_Terrace">#REF!</definedName>
    <definedName name="CUSTOM3_Cast_In_Place_Stair_Monolithic_Stair">#REF!</definedName>
    <definedName name="CUSTOM3_esa_area_of_refuge">#REF!</definedName>
    <definedName name="CUSTOM3_esa_area_of_refuge__Phase_1___V2_">#REF!</definedName>
    <definedName name="CUSTOM3_esa_area_of_refuge__Phase_2_.3_">#REF!</definedName>
    <definedName name="CUSTOM3_esa_area_of_refuge__Phase_5___V2_">#REF!</definedName>
    <definedName name="CUSTOM3_ESA_Parking_Bay_2800">#REF!</definedName>
    <definedName name="CUSTOM3_ESA_Parking_Bay_2800__Topography_V3_">#REF!</definedName>
    <definedName name="CUSTOM3_esa_wheel_chair">#REF!</definedName>
    <definedName name="CUSTOM3_esa_wheel_chair__Phase_1___V2_">#REF!</definedName>
    <definedName name="CUSTOM3_esa_wheel_chair__Phase_2_.3_">#REF!</definedName>
    <definedName name="CUSTOM3_esa_wheel_chair__Phase_5___V2_">#REF!</definedName>
    <definedName name="CUSTOM3_Floor_160mm_Concrete_With_50mm_Metal_Deck">#REF!</definedName>
    <definedName name="CUSTOM3_Floor_250">#REF!</definedName>
    <definedName name="CUSTOM3_Floor_250__Phase_1___V2_">#REF!</definedName>
    <definedName name="CUSTOM3_Floor_250__Phase_5___V2_">#REF!</definedName>
    <definedName name="CUSTOM3_Floor_80mm_Paving">#REF!</definedName>
    <definedName name="CUSTOM3_Floor_Landscaping">#REF!</definedName>
    <definedName name="CUSTOM3_Floor_Landscaping_Edging">#REF!</definedName>
    <definedName name="CUSTOM3_Floor_Site___Exterior_Sidewalk">#REF!</definedName>
    <definedName name="CUSTOM3_Floor_Site___Roads">#REF!</definedName>
    <definedName name="CUSTOM3_Floor_Skylight_Glass">#REF!</definedName>
    <definedName name="CUSTOM3_Floor_Yerd">#REF!</definedName>
    <definedName name="CUSTOM3_Insitu_Floor_slab_255">#REF!</definedName>
    <definedName name="CUSTOM3_Insitu_Floor_slab_300">#REF!</definedName>
    <definedName name="CUSTOM3_ISLAND_BOOMS_1">#REF!</definedName>
    <definedName name="CUSTOM3_ISLAND_BOOMS_3">#REF!</definedName>
    <definedName name="CUSTOM3_Jhon_1">#REF!</definedName>
    <definedName name="CUSTOM3_Landscaping">#REF!</definedName>
    <definedName name="CUSTOM3_Level__2__BOH_in_casino">#REF!</definedName>
    <definedName name="CUSTOM3_Level_00___existing_magic__tenpin_and_flyer">#REF!</definedName>
    <definedName name="CUSTOM3_Level_00__BOH_casino">#REF!</definedName>
    <definedName name="CUSTOM3_Level_00__exisitng_BOH_casino">#REF!</definedName>
    <definedName name="CUSTOM3_Level_00__Restaurants">#REF!</definedName>
    <definedName name="CUSTOM3_Level_00__Retail">#REF!</definedName>
    <definedName name="CUSTOM3_Level_00__seating_and_walking_area_outside">#REF!</definedName>
    <definedName name="CUSTOM3_Level_00__toilets">#REF!</definedName>
    <definedName name="CUSTOM3_Level_00_circulation">#REF!</definedName>
    <definedName name="CUSTOM3_Level_00_exisitng_toilets">#REF!</definedName>
    <definedName name="CUSTOM3_Level_00_existing__billy_G">#REF!</definedName>
    <definedName name="CUSTOM3_Level_00_existing_casino_floor">#REF!</definedName>
    <definedName name="CUSTOM3_Level_00_existing_circulation">#REF!</definedName>
    <definedName name="CUSTOM3_Level_00_existing_new_restaurants">#REF!</definedName>
    <definedName name="CUSTOM3_Level_00_existing_new_retail">#REF!</definedName>
    <definedName name="CUSTOM3_Level_00_exsting___new_toilets">#REF!</definedName>
    <definedName name="CUSTOM3_Level_00_smoking_casino">#REF!</definedName>
    <definedName name="CUSTOM3_Level_00_V_V">#REF!</definedName>
    <definedName name="CUSTOM3_Level_00_W_cafe">#REF!</definedName>
    <definedName name="CUSTOM3_Level_01__circulation">#REF!</definedName>
    <definedName name="CUSTOM3_Level_01__seating_and_walkway_outside">#REF!</definedName>
    <definedName name="CUSTOM3_Level_01_existing_BOH_casino">#REF!</definedName>
    <definedName name="CUSTOM3_level_01_existing_cirulation">#REF!</definedName>
    <definedName name="CUSTOM3_Level_01_existing_function_rooms">#REF!</definedName>
    <definedName name="CUSTOM3_level_01_existing_new_toilets">#REF!</definedName>
    <definedName name="CUSTOM3_level_01_existing_rest_balcony">#REF!</definedName>
    <definedName name="CUSTOM3_Level_01_existing_restaurants_casino">#REF!</definedName>
    <definedName name="CUSTOM3_Level_01_parking">#REF!</definedName>
    <definedName name="CUSTOM3_Level_01_Restaurants">#REF!</definedName>
    <definedName name="CUSTOM3_Level_01_Retail">#REF!</definedName>
    <definedName name="CUSTOM3_level_01_salon_prive_balcony">#REF!</definedName>
    <definedName name="CUSTOM3_Level_01_Toilets">#REF!</definedName>
    <definedName name="CUSTOM3_Level_01_waterfall">#REF!</definedName>
    <definedName name="CUSTOM3_Level00_Spar">#REF!</definedName>
    <definedName name="CUSTOM3_lift.stretcher_stretcher_lift">#REF!</definedName>
    <definedName name="CUSTOM3_lift.stretcher_stretcher_lift__Phase_1___V2_">#REF!</definedName>
    <definedName name="CUSTOM3_lift.stretcher_stretcher_lift__Phase_2_.3_">#REF!</definedName>
    <definedName name="CUSTOM3_lift.stretcher_stretcher_lift__Phase_5___V2_">#REF!</definedName>
    <definedName name="CUSTOM3_Lines">#REF!</definedName>
    <definedName name="CUSTOM3_Lines__Phase_1___V2_">#REF!</definedName>
    <definedName name="CUSTOM3_Lines__Phase_2_.3_">#REF!</definedName>
    <definedName name="CUSTOM3_Lines__Phase_5___V2_">#REF!</definedName>
    <definedName name="CUSTOM3_M_Concrete_Round_Column_600mm">#REF!</definedName>
    <definedName name="CUSTOM3_M_Concrete_Round_Column_600mm__Phase_1___V2_">#REF!</definedName>
    <definedName name="CUSTOM3_M_Concrete_Round_Column_600mm__Phase_2_.3_">#REF!</definedName>
    <definedName name="CUSTOM3_Monolithic_Landing_300_mm_Thickness">#REF!</definedName>
    <definedName name="CUSTOM3_Monolithic_Run">#REF!</definedName>
    <definedName name="CUSTOM3_multi_purpose__pre_function_area">#REF!</definedName>
    <definedName name="CUSTOM3_multi_purpose_BOH">#REF!</definedName>
    <definedName name="CUSTOM3_multi_purpose_toilets">#REF!</definedName>
    <definedName name="CUSTOM3_multi_purpose_venue">#REF!</definedName>
    <definedName name="CUSTOM3_Non_Monolithic_Landing">#REF!</definedName>
    <definedName name="CUSTOM3_Non_Monolithic_Landing__Phase_1___V2_">#REF!</definedName>
    <definedName name="CUSTOM3_Non_Monolithic_Landing__Phase_2_.3_">#REF!</definedName>
    <definedName name="CUSTOM3_Non_Monolithic_Landing__Phase_5___V2_">#REF!</definedName>
    <definedName name="CUSTOM3_Non_Monolithic_Run_50_mm_Tread_13_mm_Riser">#REF!</definedName>
    <definedName name="CUSTOM3_Non_Monolithic_Run_50_mm_Tread_13_mm_Riser__Phase_1___V2_">#REF!</definedName>
    <definedName name="CUSTOM3_Non_Monolithic_Run_50_mm_Tread_13_mm_Riser__Phase_2_.3_">#REF!</definedName>
    <definedName name="CUSTOM3_Non_Monolithic_Run_50_mm_Tread_13_mm_Riser__Phase_5___V2_">#REF!</definedName>
    <definedName name="CUSTOM3_p_vanity_1800__two_basins">#REF!</definedName>
    <definedName name="CUSTOM3_p_vanity_1800__two_basins__Phase_2_.3_">#REF!</definedName>
    <definedName name="CUSTOM3_p_vanity_1800__two_basins__Phase_5___V2_">#REF!</definedName>
    <definedName name="CUSTOM3_p_vanity_2100__three_basins">#REF!</definedName>
    <definedName name="CUSTOM3_Pad_1">#REF!</definedName>
    <definedName name="CUSTOM3_parking_level_00">#REF!</definedName>
    <definedName name="CUSTOM3_Phase_5_Sweeps">#REF!</definedName>
    <definedName name="CUSTOM3_Podium_Roof">#REF!</definedName>
    <definedName name="CUSTOM3_Podium_Stairs">#REF!</definedName>
    <definedName name="CUSTOM3_Post___Landscaped_Cut_Fill">#REF!</definedName>
    <definedName name="CUSTOM3_Post___Landscaped_Surface_Area">#REF!</definedName>
    <definedName name="CUSTOM3_Railing_1100mm">#REF!</definedName>
    <definedName name="CUSTOM3_Railing_1100mm__Phase_1___V2_">#REF!</definedName>
    <definedName name="CUSTOM3_Railing_1100mm__Phase_2_.3_">#REF!</definedName>
    <definedName name="CUSTOM3_Railing_1100mm__Phase_5___V2_">#REF!</definedName>
    <definedName name="CUSTOM3_Rectangular_Mullion_30mm_Square">#REF!</definedName>
    <definedName name="CUSTOM3_Rectangular_Mullion_30mm_Square__Phase_2_.3_">#REF!</definedName>
    <definedName name="CUSTOM3_Rectangular_Mullion_30mm_Square__Phase_5___V2_">#REF!</definedName>
    <definedName name="CUSTOM3_Rectangular_Mullion_IM09">#REF!</definedName>
    <definedName name="CUSTOM3_Rectangular_Mullion_IM09__Phase_1___V2_">#REF!</definedName>
    <definedName name="CUSTOM3_Rectangular_Mullion_TM04">#REF!</definedName>
    <definedName name="CUSTOM3_Rectangular_Mullion_TM04__Mirrored">#REF!</definedName>
    <definedName name="CUSTOM3_Rectangular_Mullion_TM04__Mirrored__Phase_1___V2_">#REF!</definedName>
    <definedName name="CUSTOM3_Rectangular_Mullion_TM04__Phase_1___V2_">#REF!</definedName>
    <definedName name="CUSTOM3_ROAD_Arrow_Straight">#REF!</definedName>
    <definedName name="CUSTOM3_roadworks">#REF!</definedName>
    <definedName name="CUSTOM3_Roof_Trim">#REF!</definedName>
    <definedName name="CUSTOM3_s_basin_paraplegic_wash_hand_basin_para">#REF!</definedName>
    <definedName name="CUSTOM3_s_basin_paraplegic_wash_hand_basin_para__Phase_1___V2_">#REF!</definedName>
    <definedName name="CUSTOM3_s_basin_paraplegic_wash_hand_basin_para__Phase_2_.3_">#REF!</definedName>
    <definedName name="CUSTOM3_s_basin_paraplegic_wash_hand_basin_para__Phase_5___V2_">#REF!</definedName>
    <definedName name="CUSTOM3_s_paraplegic_wc_Paraplegic_Setup">#REF!</definedName>
    <definedName name="CUSTOM3_s_paraplegic_wc_Paraplegic_Setup__Phase_1___V2_">#REF!</definedName>
    <definedName name="CUSTOM3_s_paraplegic_wc_Paraplegic_Setup__Phase_2_.3_">#REF!</definedName>
    <definedName name="CUSTOM3_s_paraplegic_wc_Paraplegic_Setup__Phase_5___V2_">#REF!</definedName>
    <definedName name="CUSTOM3_SA_Type_SA02_600_x_2032mm_D">#REF!</definedName>
    <definedName name="CUSTOM3_SA_Type_SA02_600_x_2032mm_D__Phase_1___V2_">#REF!</definedName>
    <definedName name="CUSTOM3_SA_Type_SA02_600_x_2032mm_D__Phase_2_.3_">#REF!</definedName>
    <definedName name="CUSTOM3_Salon_prive">#REF!</definedName>
    <definedName name="CUSTOM3_sky_deck___landscaping">#REF!</definedName>
    <definedName name="CUSTOM3_sky_deck_pool">#REF!</definedName>
    <definedName name="CUSTOM3_skydeck_pool_deck">#REF!</definedName>
    <definedName name="CUSTOM3_skydeck_reception_landings">#REF!</definedName>
    <definedName name="CUSTOM3_Stairs_1">#REF!</definedName>
    <definedName name="CUSTOM3_Steel_Frame_Double_Door_1524x2032mm">#REF!</definedName>
    <definedName name="CUSTOM3_Steel_Frame_Single_Door_813x2032mm">#REF!</definedName>
    <definedName name="CUSTOM3_Stringer___50_mm_Width">#REF!</definedName>
    <definedName name="CUSTOM3_Stringer___50_mm_Width__Phase_1___V2_">#REF!</definedName>
    <definedName name="CUSTOM3_Stringer___50_mm_Width__Phase_2_.3_">#REF!</definedName>
    <definedName name="CUSTOM3_Stringer___50_mm_Width__Phase_5___V2_">#REF!</definedName>
    <definedName name="CUSTOM3_System_Panel_ESA_Glass__single_external_glazing_offset_22.5mm">#REF!</definedName>
    <definedName name="CUSTOM3_System_Panel_ESA_Glass__single_external_glazing_offset_22.5mm__Phase_1___V2_">#REF!</definedName>
    <definedName name="CUSTOM3_System_Panel_ESA_Glass__single_external_glazing_offset_22.5mm__Phase_5___V2_">#REF!</definedName>
    <definedName name="CUSTOM3_System_Panel_ESA_Glass__single_external_glazing_offset_22.5mm_2__Phase_1___V2_">#REF!</definedName>
    <definedName name="CUSTOM3_System_Panel_ESA_Glass__single_external_glazing_offset_22.5mm_2__Phase_5___V2_">#REF!</definedName>
    <definedName name="CUSTOM3_System_Panel_ESA_Glass__single_external_glazing_offset_22.5mm_3__Phase_5___V2_">#REF!</definedName>
    <definedName name="CUSTOM3_System_Panel_ESA_glass_single_glazed_internal">#REF!</definedName>
    <definedName name="CUSTOM3_System_Panel_ESA_glass_single_glazed_internal__180816_3040_Barlow_Rev_A_">#REF!</definedName>
    <definedName name="CUSTOM3_System_Panel_ESA_glass_single_glazed_internal__Phase_1___V2_">#REF!</definedName>
    <definedName name="CUSTOM3_System_Panel_ESA_glass_single_glazed_internal_2__180816_3040_Barlow_Rev_A_">#REF!</definedName>
    <definedName name="CUSTOM3_System_Panel_ESA_glass_single_glazed_internal_3__180816_3040_Barlow_Rev_A_">#REF!</definedName>
    <definedName name="CUSTOM3_System_Panel_Glazed">#REF!</definedName>
    <definedName name="CUSTOM3_System_Panel_Glazed__Phase_1___V2_">#REF!</definedName>
    <definedName name="CUSTOM3_System_Panel_Glazed__Phase_2_.3_">#REF!</definedName>
    <definedName name="CUSTOM3_System_Panel_Glazed__Phase_5___V2_">#REF!</definedName>
    <definedName name="CUSTOM3_System_Panel_Glazed_2__Phase_1___V2_">#REF!</definedName>
    <definedName name="CUSTOM3_System_Panel_Glazed_2__Phase_2_.3_">#REF!</definedName>
    <definedName name="CUSTOM3_System_Panel_Glazed_2__Phase_5___V2_">#REF!</definedName>
    <definedName name="CUSTOM3_System_Panel_Glazed_3__Phase_2_.3_">#REF!</definedName>
    <definedName name="CUSTOM3_System_Panel_Glazed_3__Phase_5___V2_">#REF!</definedName>
    <definedName name="CUSTOM3_test">#REF!</definedName>
    <definedName name="CUSTOM3_Timber_Frame_Double_Door_1324x2032mm">#REF!</definedName>
    <definedName name="CUSTOM3_Timber_Frame_Double_Door_1324x2032mm__Phase_1___V2_">#REF!</definedName>
    <definedName name="CUSTOM3_Timber_Frame_Double_Door_1324x2032mm__Phase_2_.3_">#REF!</definedName>
    <definedName name="CUSTOM3_Timber_Frame_Double_Door_1324x2032mm__Phase_5___V2_">#REF!</definedName>
    <definedName name="CUSTOM3_Timber_Frame_Single_Door___Cubicle_Door1_800x2000mm___WC_Cubicle_2">#REF!</definedName>
    <definedName name="CUSTOM3_Timber_Frame_Single_Door___Cubicle_Door1_800x2000mm___WC_Cubicle_2__Phase_1___V2_">#REF!</definedName>
    <definedName name="CUSTOM3_Timber_Frame_Single_Door___Cubicle_Door1_800x2000mm___WC_Cubicle_2__Phase_2_.3_">#REF!</definedName>
    <definedName name="CUSTOM3_Topography_Cut_Fill">#REF!</definedName>
    <definedName name="CUSTOM3_Topography_Surface_Area">#REF!</definedName>
    <definedName name="CUSTOM3_UR_Vaal_Lavatera_Urinal_Vaal_Lavatera">#REF!</definedName>
    <definedName name="CUSTOM3_UR_Vaal_Lavatera_Urinal_Vaal_Lavatera__Phase_1___V2_">#REF!</definedName>
    <definedName name="CUSTOM3_UR_Vaal_Lavatera_Urinal_Vaal_Lavatera__Phase_2_.3_">#REF!</definedName>
    <definedName name="CUSTOM3_UR_Vaal_Lavatera_Urinal_Vaal_Lavatera__Phase_5___V2_">#REF!</definedName>
    <definedName name="CUSTOM3_VIP_parking">#REF!</definedName>
    <definedName name="CUSTOM3_WC_Duravit_D_Code_Wall_Mounted">#REF!</definedName>
    <definedName name="CUSTOM3_WC_Duravit_D_Code_Wall_Mounted__Phase_1___V2_">#REF!</definedName>
    <definedName name="CUSTOM3_WC_Duravit_D_Code_Wall_Mounted__Phase_2_.3_">#REF!</definedName>
    <definedName name="CUSTOM3_WC_Duravit_D_Code_Wall_Mounted__Phase_5___V2_">#REF!</definedName>
    <definedName name="cutpile">#REF!</definedName>
    <definedName name="cVehicleTbl">#REF!</definedName>
    <definedName name="cVehicleTblSan">#REF!</definedName>
    <definedName name="CWL">#REF!</definedName>
    <definedName name="D">#REF!</definedName>
    <definedName name="D1.10">#REF!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TA">#REF!</definedName>
    <definedName name="Date">#REF!</definedName>
    <definedName name="DateRange">#REF!</definedName>
    <definedName name="DAVID">#REF!</definedName>
    <definedName name="DaWk7">#REF!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cpact">#REF!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d" hidden="1">{"A.I.s",#N/A,TRUE,"Architects Instructions"}</definedName>
    <definedName name="DD_BW">#REF!</definedName>
    <definedName name="DD_SSC1">#REF!</definedName>
    <definedName name="DD_SSC2">#REF!</definedName>
    <definedName name="Ddoor_semi">#REF!</definedName>
    <definedName name="Ddoor_shopfront">#REF!</definedName>
    <definedName name="Ddoor_solid">#REF!</definedName>
    <definedName name="deada">#REF!</definedName>
    <definedName name="decals">#REF!</definedName>
    <definedName name="DelDC">#REF!</definedName>
    <definedName name="DelDm">#REF!</definedName>
    <definedName name="Delivery">#REF!</definedName>
    <definedName name="DelType">#REF!</definedName>
    <definedName name="deptLookup">#REF!</definedName>
    <definedName name="derbigum">#REF!</definedName>
    <definedName name="dev">#REF!</definedName>
    <definedName name="DEV_CASH">#REF!</definedName>
    <definedName name="DEV_CASHRETAIL">#REF!</definedName>
    <definedName name="dfdf">#REF!</definedName>
    <definedName name="dfe">#REF!</definedName>
    <definedName name="DHHHS">#REF!</definedName>
    <definedName name="DIMS">#REF!</definedName>
    <definedName name="DIRECTS">#REF!</definedName>
    <definedName name="ditinvacc">#REF!</definedName>
    <definedName name="DOORS">#REF!</definedName>
    <definedName name="doubleb">#REF!</definedName>
    <definedName name="DOVEACC">#REF!</definedName>
    <definedName name="doweljoint">#REF!</definedName>
    <definedName name="dower_area">#REF!</definedName>
    <definedName name="downp110">#REF!</definedName>
    <definedName name="downp160">#REF!</definedName>
    <definedName name="downpipes">#REF!</definedName>
    <definedName name="DPC_sbed">#REF!</definedName>
    <definedName name="dpm">#REF!</definedName>
    <definedName name="DRAFT">#REF!</definedName>
    <definedName name="dressfullbore">#REF!</definedName>
    <definedName name="drum">#REF!</definedName>
    <definedName name="Drypack">#REF!</definedName>
    <definedName name="Drypackcorner">#REF!</definedName>
    <definedName name="drywall3m">#REF!</definedName>
    <definedName name="dsaf">#REF!</definedName>
    <definedName name="dsflkj">#REF!</definedName>
    <definedName name="dumppr">#REF!</definedName>
    <definedName name="DUPLEXPUMP">#REF!</definedName>
    <definedName name="Duration">#REF!</definedName>
    <definedName name="DurationCalc">#REF!</definedName>
    <definedName name="dutyacc">#REF!</definedName>
    <definedName name="DUTYACCCALC">#REF!</definedName>
    <definedName name="E">#REF!</definedName>
    <definedName name="e.10">#REF!</definedName>
    <definedName name="e.11">#REF!</definedName>
    <definedName name="e.12">#REF!</definedName>
    <definedName name="e.13">#REF!</definedName>
    <definedName name="e.14">#REF!</definedName>
    <definedName name="e.15">#REF!</definedName>
    <definedName name="e.16">#REF!</definedName>
    <definedName name="e.17">#REF!</definedName>
    <definedName name="e.18">#REF!</definedName>
    <definedName name="e.19">#REF!</definedName>
    <definedName name="e.20">#REF!</definedName>
    <definedName name="e.21">#REF!</definedName>
    <definedName name="e.22">#REF!</definedName>
    <definedName name="e.23">#REF!</definedName>
    <definedName name="e.24">#REF!</definedName>
    <definedName name="e.3">#REF!</definedName>
    <definedName name="e.5">#REF!</definedName>
    <definedName name="e.6">#REF!</definedName>
    <definedName name="e.7">#REF!</definedName>
    <definedName name="e.8">#REF!</definedName>
    <definedName name="e.9">#REF!</definedName>
    <definedName name="EB">#REF!</definedName>
    <definedName name="ecp">#REF!</definedName>
    <definedName name="EIGAREA">#REF!</definedName>
    <definedName name="EIGHT">#REF!</definedName>
    <definedName name="eighteen">#REF!</definedName>
    <definedName name="eighteenm">#REF!</definedName>
    <definedName name="eighteenw">#REF!</definedName>
    <definedName name="EIGHTM">#REF!</definedName>
    <definedName name="EIGHTN">#REF!</definedName>
    <definedName name="EIGHTNM">#REF!</definedName>
    <definedName name="EIGHTNW">#REF!</definedName>
    <definedName name="EIGHTTN">#REF!</definedName>
    <definedName name="EIGHTTNM">#REF!</definedName>
    <definedName name="EIGHTTNW">#REF!</definedName>
    <definedName name="EIGHTW">#REF!</definedName>
    <definedName name="EIGHTY">#REF!</definedName>
    <definedName name="EIGHTY1">#REF!</definedName>
    <definedName name="EIGHTY1M">#REF!</definedName>
    <definedName name="EIGHTY1W">#REF!</definedName>
    <definedName name="EIGHTY2">#REF!</definedName>
    <definedName name="EIGHTY2M">#REF!</definedName>
    <definedName name="EIGHTY2W">#REF!</definedName>
    <definedName name="EIGHTY3">#REF!</definedName>
    <definedName name="EIGHTY3M">#REF!</definedName>
    <definedName name="EIGHTY3W">#REF!</definedName>
    <definedName name="EIGHTY4">#REF!</definedName>
    <definedName name="EIGHTY4M">#REF!</definedName>
    <definedName name="EIGHTY4W">#REF!</definedName>
    <definedName name="EIGHTY5">#REF!</definedName>
    <definedName name="EIGHTY5M">#REF!</definedName>
    <definedName name="EIGHTY5W">#REF!</definedName>
    <definedName name="EIGHTY6">#REF!</definedName>
    <definedName name="EIGHTY6M">#REF!</definedName>
    <definedName name="EIGHTY6W">#REF!</definedName>
    <definedName name="EIGHTY7">#REF!</definedName>
    <definedName name="EIGHTY7M">#REF!</definedName>
    <definedName name="EIGHTY7W">#REF!</definedName>
    <definedName name="EIGHTY8">#REF!</definedName>
    <definedName name="EIGHTY8M">#REF!</definedName>
    <definedName name="EIGHTY8W">#REF!</definedName>
    <definedName name="EIGHTY9">#REF!</definedName>
    <definedName name="EIGHTY9M">#REF!</definedName>
    <definedName name="EIGHTY9W">#REF!</definedName>
    <definedName name="EIGHTYM">#REF!</definedName>
    <definedName name="EIGHTYW">#REF!</definedName>
    <definedName name="EIGTHN">#REF!</definedName>
    <definedName name="ELEC">#REF!</definedName>
    <definedName name="ELECT">#REF!</definedName>
    <definedName name="ELECTRICAL">#REF!</definedName>
    <definedName name="ELEVEN">#REF!</definedName>
    <definedName name="ELEVENM">#REF!</definedName>
    <definedName name="ELEVENW">#REF!</definedName>
    <definedName name="EMP">#REF!</definedName>
    <definedName name="EMU">#REF!</definedName>
    <definedName name="End_Bal">#REF!</definedName>
    <definedName name="Eng_Cat_1">#REF!</definedName>
    <definedName name="EObeamdn3.5_5">#REF!</definedName>
    <definedName name="EObeamdown">#REF!</definedName>
    <definedName name="EObeamup">#REF!</definedName>
    <definedName name="EOcol">#REF!</definedName>
    <definedName name="EOcol3.5_5">#REF!</definedName>
    <definedName name="EOedge">#REF!</definedName>
    <definedName name="EOedge_300">#REF!</definedName>
    <definedName name="Eolift_inner">#REF!</definedName>
    <definedName name="Eolift_outer">#REF!</definedName>
    <definedName name="eoshopfront">#REF!</definedName>
    <definedName name="EOslab">#REF!</definedName>
    <definedName name="EOslab3.5_5">#REF!</definedName>
    <definedName name="EOslopeslab">#REF!</definedName>
    <definedName name="EOslopeslab3.5_5">#REF!</definedName>
    <definedName name="EOwall">#REF!</definedName>
    <definedName name="EOwall3.5_5">#REF!</definedName>
    <definedName name="epoxy">#REF!</definedName>
    <definedName name="er">#REF!</definedName>
    <definedName name="ERATE">#REF!</definedName>
    <definedName name="ERE">#REF!</definedName>
    <definedName name="esc">#REF!</definedName>
    <definedName name="esca">#REF!</definedName>
    <definedName name="Escalation" hidden="1">{#N/A,#N/A,FALSE,"ESCALATION SUMMARY"}</definedName>
    <definedName name="ESCSUMM">#REF!</definedName>
    <definedName name="EstimatingRateMakeUp">#REF!</definedName>
    <definedName name="eur">#REF!</definedName>
    <definedName name="EURO">#REF!</definedName>
    <definedName name="evolight">#REF!</definedName>
    <definedName name="exc">#REF!</definedName>
    <definedName name="exc_footing">#REF!</definedName>
    <definedName name="exc_hole">#REF!</definedName>
    <definedName name="exc_hole2m">#REF!</definedName>
    <definedName name="exc_lift">#REF!</definedName>
    <definedName name="exc_strip">#REF!</definedName>
    <definedName name="exc_strip2m">#REF!</definedName>
    <definedName name="EXCAVS">#REF!</definedName>
    <definedName name="Excel_BuiltIn_Print_Area_1">#REF!</definedName>
    <definedName name="EXECSUM">#REF!</definedName>
    <definedName name="EXP">#REF!</definedName>
    <definedName name="expajoint">#REF!</definedName>
    <definedName name="EXT">#REF!</definedName>
    <definedName name="EXT_4">#REF!</definedName>
    <definedName name="EXT_5">#REF!</definedName>
    <definedName name="EXT_F">#REF!</definedName>
    <definedName name="EXT_G">#REF!</definedName>
    <definedName name="EXT_S">#REF!</definedName>
    <definedName name="EXT_T">#REF!</definedName>
    <definedName name="EXTEND_CONTRACT_DURATION">#REF!</definedName>
    <definedName name="EXTERNAL">#REF!</definedName>
    <definedName name="extinguisher">#REF!</definedName>
    <definedName name="Extra_Pay">#REF!</definedName>
    <definedName name="F">#REF!</definedName>
    <definedName name="f_liftshaft_inner">#REF!</definedName>
    <definedName name="f_liftshaft_outer">#REF!</definedName>
    <definedName name="FACADE">#REF!</definedName>
    <definedName name="FACADES">#REF!</definedName>
    <definedName name="Facadeshop">#REF!</definedName>
    <definedName name="FACE">#REF!</definedName>
    <definedName name="facebrick">#REF!</definedName>
    <definedName name="FACOST">#REF!</definedName>
    <definedName name="FAX">#REF!</definedName>
    <definedName name="FBEAM">#REF!</definedName>
    <definedName name="fbeamdown">#REF!</definedName>
    <definedName name="fbeamdown3.5_5">#REF!</definedName>
    <definedName name="fbeamup">#REF!</definedName>
    <definedName name="FBORDER">#REF!</definedName>
    <definedName name="FCB">#REF!</definedName>
    <definedName name="fcirc_col">#REF!</definedName>
    <definedName name="fcirc_col3.5_5">#REF!</definedName>
    <definedName name="fcol">#REF!</definedName>
    <definedName name="fcol3.5_5">#REF!</definedName>
    <definedName name="FCS">#REF!</definedName>
    <definedName name="FD">#REF!</definedName>
    <definedName name="fdnfwk">#REF!</definedName>
    <definedName name="FEA">#REF!</definedName>
    <definedName name="fedge">#REF!</definedName>
    <definedName name="fedge_300">#REF!</definedName>
    <definedName name="FEES">#REF!</definedName>
    <definedName name="FESAF">#REF!</definedName>
    <definedName name="FESAG">#REF!</definedName>
    <definedName name="FESAS">#REF!</definedName>
    <definedName name="FESBF">#REF!</definedName>
    <definedName name="FFL">#REF!</definedName>
    <definedName name="FFLP">#REF!</definedName>
    <definedName name="FFR">#REF!</definedName>
    <definedName name="fh">#REF!</definedName>
    <definedName name="fhr">#REF!</definedName>
    <definedName name="fifteen">#REF!</definedName>
    <definedName name="fifteenm">#REF!</definedName>
    <definedName name="fifteenw">#REF!</definedName>
    <definedName name="FIFTH">#REF!</definedName>
    <definedName name="FIFTY">#REF!</definedName>
    <definedName name="FIFTY1">#REF!</definedName>
    <definedName name="FIFTY1M">#REF!</definedName>
    <definedName name="FIFTY1W">#REF!</definedName>
    <definedName name="FIFTY2">#REF!</definedName>
    <definedName name="FIFTY2M">#REF!</definedName>
    <definedName name="FIFTY2W">#REF!</definedName>
    <definedName name="FIFTY3">#REF!</definedName>
    <definedName name="FIFTY3M">#REF!</definedName>
    <definedName name="FIFTY3W">#REF!</definedName>
    <definedName name="FIFTY4">#REF!</definedName>
    <definedName name="FIFTY4M">#REF!</definedName>
    <definedName name="FIFTY4W">#REF!</definedName>
    <definedName name="FIFTY5">#REF!</definedName>
    <definedName name="FIFTY5M">#REF!</definedName>
    <definedName name="FIFTY5W">#REF!</definedName>
    <definedName name="FIFTY6">#REF!</definedName>
    <definedName name="FIFTY6M">#REF!</definedName>
    <definedName name="FIFTY6W">#REF!</definedName>
    <definedName name="FIFTY7">#REF!</definedName>
    <definedName name="FIFTY7M">#REF!</definedName>
    <definedName name="FIFTY7W">#REF!</definedName>
    <definedName name="FIFTY8">#REF!</definedName>
    <definedName name="FIFTY8M">#REF!</definedName>
    <definedName name="FIFTY8W">#REF!</definedName>
    <definedName name="FIFTY9">#REF!</definedName>
    <definedName name="FIFTY9M">#REF!</definedName>
    <definedName name="FIFTY9W">#REF!</definedName>
    <definedName name="fiftyeight">#REF!</definedName>
    <definedName name="fiftyeightm">#REF!</definedName>
    <definedName name="fiftyeightw">#REF!</definedName>
    <definedName name="fiftyfive">#REF!</definedName>
    <definedName name="fiftyfivem">#REF!</definedName>
    <definedName name="fiftyfivew">#REF!</definedName>
    <definedName name="fiftyfour">#REF!</definedName>
    <definedName name="fiftyfourm">#REF!</definedName>
    <definedName name="fiftyfourw">#REF!</definedName>
    <definedName name="FIFTYM">#REF!</definedName>
    <definedName name="fiftynine">#REF!</definedName>
    <definedName name="fiftyninem">#REF!</definedName>
    <definedName name="fiftyninew">#REF!</definedName>
    <definedName name="fiftyone">#REF!</definedName>
    <definedName name="fiftyonem">#REF!</definedName>
    <definedName name="fiftyonew">#REF!</definedName>
    <definedName name="fiftyseven">#REF!</definedName>
    <definedName name="fiftysevenm">#REF!</definedName>
    <definedName name="fiftysevenw">#REF!</definedName>
    <definedName name="fiftysix">#REF!</definedName>
    <definedName name="fiftysixm">#REF!</definedName>
    <definedName name="fiftysixw">#REF!</definedName>
    <definedName name="fiftythree">#REF!</definedName>
    <definedName name="fiftythreem">#REF!</definedName>
    <definedName name="fiftythreew">#REF!</definedName>
    <definedName name="fiftytwo">#REF!</definedName>
    <definedName name="fiftytwom">#REF!</definedName>
    <definedName name="fiftytwow">#REF!</definedName>
    <definedName name="FIFTYW">#REF!</definedName>
    <definedName name="fill">#REF!</definedName>
    <definedName name="FILLSP">#REF!</definedName>
    <definedName name="FIRE">#REF!</definedName>
    <definedName name="firecurtain">#REF!</definedName>
    <definedName name="FireDdoor">#REF!</definedName>
    <definedName name="FIREDIESEL">#REF!</definedName>
    <definedName name="fireglass">#REF!</definedName>
    <definedName name="FIREHOSETANK">#REF!</definedName>
    <definedName name="FireSdoor">#REF!</definedName>
    <definedName name="FIRETANK">#REF!</definedName>
    <definedName name="First">#REF!</definedName>
    <definedName name="FIRST_DELIVERY">#REF!</definedName>
    <definedName name="First_floor">#REF!</definedName>
    <definedName name="FIRSTEXT">#REF!</definedName>
    <definedName name="firstm">#REF!</definedName>
    <definedName name="FIRSTPERIM">#REF!</definedName>
    <definedName name="fitting110">#REF!</definedName>
    <definedName name="fitting160">#REF!</definedName>
    <definedName name="FIVE">#REF!</definedName>
    <definedName name="FIVEM">#REF!</definedName>
    <definedName name="FIVETN">#REF!</definedName>
    <definedName name="FIVETNM">#REF!</definedName>
    <definedName name="FIVETNW">#REF!</definedName>
    <definedName name="FIVEW">#REF!</definedName>
    <definedName name="fixedlouvre">#REF!</definedName>
    <definedName name="flashing">#REF!</definedName>
    <definedName name="FLEXCELL">#REF!</definedName>
    <definedName name="FLF">#REF!</definedName>
    <definedName name="FLFR">#REF!</definedName>
    <definedName name="FLG">#REF!</definedName>
    <definedName name="flintcoat">#REF!</definedName>
    <definedName name="flintcote">#REF!</definedName>
    <definedName name="FLOOR">#REF!</definedName>
    <definedName name="FLOOR23">#REF!</definedName>
    <definedName name="FLOOR4">#REF!</definedName>
    <definedName name="FLOORING">#REF!</definedName>
    <definedName name="floors">#REF!</definedName>
    <definedName name="flownet">#REF!</definedName>
    <definedName name="FLR">#REF!</definedName>
    <definedName name="FLS">#REF!</definedName>
    <definedName name="FLT">#REF!</definedName>
    <definedName name="flush">#REF!</definedName>
    <definedName name="flush_ceiling">#REF!</definedName>
    <definedName name="flushceiling">#REF!</definedName>
    <definedName name="flushdoor">#REF!</definedName>
    <definedName name="FMWK">#REF!</definedName>
    <definedName name="FO.Tiles">#REF!</definedName>
    <definedName name="FONT6">#REF!</definedName>
    <definedName name="FOOT">#REF!</definedName>
    <definedName name="FORM">#REF!</definedName>
    <definedName name="form300">#REF!</definedName>
    <definedName name="FORMBM">#REF!</definedName>
    <definedName name="FORMCM">#REF!</definedName>
    <definedName name="FORMCOL">#REF!</definedName>
    <definedName name="FORMSLAB">#REF!</definedName>
    <definedName name="FORMWALL">#REF!</definedName>
    <definedName name="forty">#REF!</definedName>
    <definedName name="fortyeight">#REF!</definedName>
    <definedName name="fortyeightm">#REF!</definedName>
    <definedName name="fortyeightw">#REF!</definedName>
    <definedName name="fortyfive">#REF!</definedName>
    <definedName name="fortyfivem">#REF!</definedName>
    <definedName name="fortyfivew">#REF!</definedName>
    <definedName name="fortyfour">#REF!</definedName>
    <definedName name="fortyfourm">#REF!</definedName>
    <definedName name="fortyfourw">#REF!</definedName>
    <definedName name="fortym">#REF!</definedName>
    <definedName name="fortynine">#REF!</definedName>
    <definedName name="fortyninem">#REF!</definedName>
    <definedName name="fortyninew">#REF!</definedName>
    <definedName name="fortyone">#REF!</definedName>
    <definedName name="fortyonem">#REF!</definedName>
    <definedName name="fortyonew">#REF!</definedName>
    <definedName name="fortyseven">#REF!</definedName>
    <definedName name="fortysevenm">#REF!</definedName>
    <definedName name="fortysevenw">#REF!</definedName>
    <definedName name="fortysix">#REF!</definedName>
    <definedName name="fortysixm">#REF!</definedName>
    <definedName name="fortysixw">#REF!</definedName>
    <definedName name="fortythree">#REF!</definedName>
    <definedName name="fortythreem">#REF!</definedName>
    <definedName name="fortythreew">#REF!</definedName>
    <definedName name="fortytwo">#REF!</definedName>
    <definedName name="fortytwom">#REF!</definedName>
    <definedName name="fortytwow">#REF!</definedName>
    <definedName name="fortyw">#REF!</definedName>
    <definedName name="FOUR">#REF!</definedName>
    <definedName name="FOURM">#REF!</definedName>
    <definedName name="FOURRTONE">#REF!</definedName>
    <definedName name="FOURT2">#REF!</definedName>
    <definedName name="FOURT2M">#REF!</definedName>
    <definedName name="FOURT2W">#REF!</definedName>
    <definedName name="FOURT3">#REF!</definedName>
    <definedName name="FOURT3M">#REF!</definedName>
    <definedName name="FOURT3W">#REF!</definedName>
    <definedName name="FOURT4">#REF!</definedName>
    <definedName name="FOURT4M">#REF!</definedName>
    <definedName name="FOURT4W">#REF!</definedName>
    <definedName name="FOURT5">#REF!</definedName>
    <definedName name="FOURT5M">#REF!</definedName>
    <definedName name="FOURT5W">#REF!</definedName>
    <definedName name="FOURT6">#REF!</definedName>
    <definedName name="FOURT6M">#REF!</definedName>
    <definedName name="FOURT6W">#REF!</definedName>
    <definedName name="FOURT7">#REF!</definedName>
    <definedName name="FOURT7M">#REF!</definedName>
    <definedName name="FOURT7W">#REF!</definedName>
    <definedName name="FOURT8">#REF!</definedName>
    <definedName name="FOURT8M">#REF!</definedName>
    <definedName name="FOURT8W">#REF!</definedName>
    <definedName name="FOURT9">#REF!</definedName>
    <definedName name="FOURT9M">#REF!</definedName>
    <definedName name="FOURT9W">#REF!</definedName>
    <definedName name="FOURTEEENM">#REF!</definedName>
    <definedName name="FOURTEEENW">#REF!</definedName>
    <definedName name="fourteen">#REF!</definedName>
    <definedName name="fourteenm">#REF!</definedName>
    <definedName name="fourteenw">#REF!</definedName>
    <definedName name="FOURTEIGHT">#REF!</definedName>
    <definedName name="FOURTEIGHTM">#REF!</definedName>
    <definedName name="FOURTEIGHTW">#REF!</definedName>
    <definedName name="FOURTFIVE">#REF!</definedName>
    <definedName name="FOURTFIVEM">#REF!</definedName>
    <definedName name="FOURTFIVEW">#REF!</definedName>
    <definedName name="FOURTFOUR">#REF!</definedName>
    <definedName name="FOURTFOURM">#REF!</definedName>
    <definedName name="FOURTFOURW">#REF!</definedName>
    <definedName name="FOURTH">#REF!</definedName>
    <definedName name="FOURTN">#REF!</definedName>
    <definedName name="FOURTNINE">#REF!</definedName>
    <definedName name="FOURTNINEM">#REF!</definedName>
    <definedName name="FOURTNINEW">#REF!</definedName>
    <definedName name="FOURTNM">#REF!</definedName>
    <definedName name="FOURTNW">#REF!</definedName>
    <definedName name="FOURTONE">#REF!</definedName>
    <definedName name="FOURTONEM">#REF!</definedName>
    <definedName name="FOURTONEW">#REF!</definedName>
    <definedName name="FOURTSEVEN">#REF!</definedName>
    <definedName name="FOURTSEVENM">#REF!</definedName>
    <definedName name="FOURTSEVENW">#REF!</definedName>
    <definedName name="FOURTSIX">#REF!</definedName>
    <definedName name="FOURTSIXM">#REF!</definedName>
    <definedName name="FOURTSIXW">#REF!</definedName>
    <definedName name="FOURTTHREE">#REF!</definedName>
    <definedName name="FOURTTHREEM">#REF!</definedName>
    <definedName name="FOURTTHREEW">#REF!</definedName>
    <definedName name="FOURTTWO">#REF!</definedName>
    <definedName name="FOURTTWOM">#REF!</definedName>
    <definedName name="FOURTTWOW">#REF!</definedName>
    <definedName name="FOURTY">#REF!</definedName>
    <definedName name="FOURTYFOUR">#REF!</definedName>
    <definedName name="FOURTYM">#REF!</definedName>
    <definedName name="FOURTYONE">#REF!</definedName>
    <definedName name="FOURTYTHREE">#REF!</definedName>
    <definedName name="FOURTYTWO">#REF!</definedName>
    <definedName name="FOURTYW">#REF!</definedName>
    <definedName name="FOURW">#REF!</definedName>
    <definedName name="FOY0">#REF!</definedName>
    <definedName name="FOYT0">#REF!</definedName>
    <definedName name="FOYT1">#REF!</definedName>
    <definedName name="FOYT2">#REF!</definedName>
    <definedName name="FrameD">#REF!</definedName>
    <definedName name="frameless">#REF!</definedName>
    <definedName name="FrameS">#REF!</definedName>
    <definedName name="FRET">#REF!</definedName>
    <definedName name="fretsm">#REF!</definedName>
    <definedName name="FSLAB">#REF!</definedName>
    <definedName name="fslab3.5_5">#REF!</definedName>
    <definedName name="fslabedge">#REF!</definedName>
    <definedName name="FT3_">#REF!</definedName>
    <definedName name="FT4_">#REF!</definedName>
    <definedName name="FT5_">#REF!</definedName>
    <definedName name="FT6_">#REF!</definedName>
    <definedName name="Full_Print">#REF!</definedName>
    <definedName name="fullb">#REF!</definedName>
    <definedName name="fullb_pluvia">#REF!</definedName>
    <definedName name="fullbores">#REF!</definedName>
    <definedName name="fwall">#REF!</definedName>
    <definedName name="fwall3.5_5">#REF!</definedName>
    <definedName name="fwkbm">#REF!</definedName>
    <definedName name="fwkcol">#REF!</definedName>
    <definedName name="fwkrakingslab">#REF!</definedName>
    <definedName name="fwkslab">#REF!</definedName>
    <definedName name="G">#REF!</definedName>
    <definedName name="G5_">#REF!</definedName>
    <definedName name="gardensoil">#REF!</definedName>
    <definedName name="gas">#REF!</definedName>
    <definedName name="GBA">#REF!</definedName>
    <definedName name="GBP">#REF!</definedName>
    <definedName name="GCA">#REF!</definedName>
    <definedName name="GEN">#REF!</definedName>
    <definedName name="GENERAL_COSTS">#REF!</definedName>
    <definedName name="geomesh">#REF!</definedName>
    <definedName name="geopipe">#REF!</definedName>
    <definedName name="geopipe110">#REF!</definedName>
    <definedName name="geopipe160">#REF!</definedName>
    <definedName name="gfarea">#REF!</definedName>
    <definedName name="gfive">#REF!</definedName>
    <definedName name="GFL">#REF!</definedName>
    <definedName name="GFLP">#REF!</definedName>
    <definedName name="gfr">#REF!</definedName>
    <definedName name="GG">#REF!</definedName>
    <definedName name="GGGGG">#REF!</definedName>
    <definedName name="GLA">#REF!</definedName>
    <definedName name="glassbalustr">#REF!</definedName>
    <definedName name="glassbalustrade">#REF!</definedName>
    <definedName name="GRANFL">#REF!</definedName>
    <definedName name="grano">#REF!</definedName>
    <definedName name="granoskirt">#REF!</definedName>
    <definedName name="Ground">#REF!</definedName>
    <definedName name="GROUNDEXT">#REF!</definedName>
    <definedName name="groundm">#REF!</definedName>
    <definedName name="GROUNDPERIM">#REF!</definedName>
    <definedName name="GrphActSales">#REF!</definedName>
    <definedName name="GrphActStk">#REF!</definedName>
    <definedName name="GrphPlanSales">#REF!</definedName>
    <definedName name="GrphTgtStk">#REF!</definedName>
    <definedName name="GUN">#REF!</definedName>
    <definedName name="gutter">#REF!</definedName>
    <definedName name="H_RAIL_FE">#REF!</definedName>
    <definedName name="hailguard">#REF!</definedName>
    <definedName name="HALLO">#REF!</definedName>
    <definedName name="handrail">#REF!</definedName>
    <definedName name="hardrock">#REF!</definedName>
    <definedName name="HBL">#REF!</definedName>
    <definedName name="HBW">#REF!</definedName>
    <definedName name="HEAD">#REF!</definedName>
    <definedName name="HEAD2">#REF!</definedName>
    <definedName name="HEADA">#REF!</definedName>
    <definedName name="HEADC">#REF!</definedName>
    <definedName name="HEADD">#REF!</definedName>
    <definedName name="HEADE">#REF!</definedName>
    <definedName name="HEADER">#REF!</definedName>
    <definedName name="HEADER_C">#REF!</definedName>
    <definedName name="Header_Row">ROW(#REF!)</definedName>
    <definedName name="HEADER1">#REF!</definedName>
    <definedName name="HEADF">#REF!</definedName>
    <definedName name="HEADING">#REF!</definedName>
    <definedName name="HEADING1">#REF!</definedName>
    <definedName name="HEADL">#REF!</definedName>
    <definedName name="HEADPS">#REF!</definedName>
    <definedName name="HEIGHT">#REF!</definedName>
    <definedName name="HEIGHT__1_Phase_1">#REF!</definedName>
    <definedName name="HEIGHT__1_Phase_1__Solid_Wall_">#REF!</definedName>
    <definedName name="HEIGHT__1_Phase_2">#REF!</definedName>
    <definedName name="HEIGHT__1_Phase_5">#REF!</definedName>
    <definedName name="HEIGHT__1_Phase_5__Solid_Wall_">#REF!</definedName>
    <definedName name="HEIGHT__2_Phase_1">#REF!</definedName>
    <definedName name="HEIGHT__2_Phase_1__Solid_Wall_">#REF!</definedName>
    <definedName name="HEIGHT__2_Phase_5__Solid_Wall_">#REF!</definedName>
    <definedName name="HEIGHT__2_Phase_5__Upper_Ground_">#REF!</definedName>
    <definedName name="HEIGHT__3_Phase_1">#REF!</definedName>
    <definedName name="HEIGHT__3_Phase_5__Ground_Floor_">#REF!</definedName>
    <definedName name="HEIGHT__3_Phase_5__Solid_Wall_">#REF!</definedName>
    <definedName name="HEIGHT__Room_Separation_">#REF!</definedName>
    <definedName name="HEIGHT_0_Phase_1">#REF!</definedName>
    <definedName name="HEIGHT_0_Phase_1__Solid_Wall_">#REF!</definedName>
    <definedName name="HEIGHT_0_Phase_2">#REF!</definedName>
    <definedName name="HEIGHT_0_Phase_3">#REF!</definedName>
    <definedName name="HEIGHT_0_Phase_4">#REF!</definedName>
    <definedName name="HEIGHT_0_Phase_4__Solid_Wall_">#REF!</definedName>
    <definedName name="HEIGHT_0_Phase_5">#REF!</definedName>
    <definedName name="HEIGHT_0_Phase_5__Solid_Wall_">#REF!</definedName>
    <definedName name="HEIGHT_1_Phase_1">#REF!</definedName>
    <definedName name="HEIGHT_1_Phase_1__Solid_Wall_">#REF!</definedName>
    <definedName name="HEIGHT_1_Phase_2">#REF!</definedName>
    <definedName name="HEIGHT_1_Phase_2__Solid_Wall_">#REF!</definedName>
    <definedName name="HEIGHT_1_Phase_3">#REF!</definedName>
    <definedName name="HEIGHT_1_Phase_4">#REF!</definedName>
    <definedName name="HEIGHT_1_Phase_4__Solid_Wall_">#REF!</definedName>
    <definedName name="HEIGHT_1_Phase_5">#REF!</definedName>
    <definedName name="HEIGHT_10_Phase_1">#REF!</definedName>
    <definedName name="HEIGHT_10_Phase_1__Solid_Wall_">#REF!</definedName>
    <definedName name="HEIGHT_11_Phase_1">#REF!</definedName>
    <definedName name="HEIGHT_11_Phase_1__Solid_Wall_">#REF!</definedName>
    <definedName name="HEIGHT_12_Phase_1">#REF!</definedName>
    <definedName name="HEIGHT_12_Phase_1__Solid_Wall_">#REF!</definedName>
    <definedName name="HEIGHT_13_Phase_1">#REF!</definedName>
    <definedName name="HEIGHT_13_Phase_1__Solid_Wall_">#REF!</definedName>
    <definedName name="HEIGHT_14_Phase_1">#REF!</definedName>
    <definedName name="HEIGHT_14_Phase_1__Solid_Wall_">#REF!</definedName>
    <definedName name="Height_1st">#REF!</definedName>
    <definedName name="HEIGHT_2_Phase_1">#REF!</definedName>
    <definedName name="HEIGHT_2_Phase_1__Solid_Wall_">#REF!</definedName>
    <definedName name="HEIGHT_2_Phase_2">#REF!</definedName>
    <definedName name="HEIGHT_2_Phase_2__Solid_Wall_">#REF!</definedName>
    <definedName name="HEIGHT_2_Phase_3">#REF!</definedName>
    <definedName name="HEIGHT_2_Phase_3__Solid_Wall_">#REF!</definedName>
    <definedName name="HEIGHT_2_Phase_4">#REF!</definedName>
    <definedName name="HEIGHT_2_Phase_4__Solid_Wall_">#REF!</definedName>
    <definedName name="Height_2nd">#REF!</definedName>
    <definedName name="HEIGHT_3_Phase_1">#REF!</definedName>
    <definedName name="HEIGHT_3_Phase_1__Solid_Wall_">#REF!</definedName>
    <definedName name="HEIGHT_3_Phase_2">#REF!</definedName>
    <definedName name="HEIGHT_3_Phase_2__Solid_Wall_">#REF!</definedName>
    <definedName name="HEIGHT_3_Phase_3">#REF!</definedName>
    <definedName name="HEIGHT_3_Phase_3__Solid_Wall_">#REF!</definedName>
    <definedName name="HEIGHT_3_Phase_4">#REF!</definedName>
    <definedName name="HEIGHT_3_Phase_4__Solid_Wall_">#REF!</definedName>
    <definedName name="Height_3rd">#REF!</definedName>
    <definedName name="HEIGHT_4_Phase_1">#REF!</definedName>
    <definedName name="HEIGHT_4_Phase_1__Solid_Wall_">#REF!</definedName>
    <definedName name="HEIGHT_4_Phase_2">#REF!</definedName>
    <definedName name="HEIGHT_4_Phase_2__Solid_Wall_">#REF!</definedName>
    <definedName name="HEIGHT_4_Phase_3">#REF!</definedName>
    <definedName name="HEIGHT_4_Phase_3__Solid_Wall_">#REF!</definedName>
    <definedName name="HEIGHT_4_Phase_4">#REF!</definedName>
    <definedName name="HEIGHT_4_Phase_4__Solid_Wall_">#REF!</definedName>
    <definedName name="HEIGHT_5_Phase_1">#REF!</definedName>
    <definedName name="HEIGHT_5_Phase_1__Solid_Wall_">#REF!</definedName>
    <definedName name="HEIGHT_5_Phase_2">#REF!</definedName>
    <definedName name="HEIGHT_5_Phase_2__Solid_Wall_">#REF!</definedName>
    <definedName name="HEIGHT_5_Phase_3">#REF!</definedName>
    <definedName name="HEIGHT_5_Phase_3__Solid_Wall_">#REF!</definedName>
    <definedName name="HEIGHT_5_Phase_4">#REF!</definedName>
    <definedName name="HEIGHT_5_Phase_4__Solid_Wall_">#REF!</definedName>
    <definedName name="HEIGHT_6_Phase_1">#REF!</definedName>
    <definedName name="HEIGHT_6_Phase_1__Solid_Wall_">#REF!</definedName>
    <definedName name="HEIGHT_6_Phase_2">#REF!</definedName>
    <definedName name="HEIGHT_6_Phase_2__Solid_Wall_">#REF!</definedName>
    <definedName name="HEIGHT_6_Phase_3">#REF!</definedName>
    <definedName name="HEIGHT_6_Phase_3__Solid_Wall_">#REF!</definedName>
    <definedName name="HEIGHT_6_Phase_4">#REF!</definedName>
    <definedName name="HEIGHT_6_Phase_4__Solid_Wall_">#REF!</definedName>
    <definedName name="HEIGHT_7_Phase_1">#REF!</definedName>
    <definedName name="HEIGHT_7_Phase_1__Solid_Wall_">#REF!</definedName>
    <definedName name="HEIGHT_7_Phase_2">#REF!</definedName>
    <definedName name="HEIGHT_7_Phase_3">#REF!</definedName>
    <definedName name="HEIGHT_7_Phase_3__Solid_Wall_">#REF!</definedName>
    <definedName name="HEIGHT_7_Phase_4">#REF!</definedName>
    <definedName name="HEIGHT_7_Phase_4__Solid_Wall_">#REF!</definedName>
    <definedName name="HEIGHT_8_Phase_1">#REF!</definedName>
    <definedName name="HEIGHT_8_Phase_1__Solid_Wall_">#REF!</definedName>
    <definedName name="HEIGHT_8_Phase_3">#REF!</definedName>
    <definedName name="HEIGHT_9_Phase_1">#REF!</definedName>
    <definedName name="HEIGHT_9_Phase_1__Solid_Wall_">#REF!</definedName>
    <definedName name="HEIGHT_Aluminium_Standard_Frame_Timber_Double_Door_2032x1200mm">#REF!</definedName>
    <definedName name="HEIGHT_Aluminium_Standard_Frame_Timber_Single_Door_2032x813mm">#REF!</definedName>
    <definedName name="HEIGHT_Aluminium_Standard_Frame_Timber_Single_Door_2032x950mm">#REF!</definedName>
    <definedName name="HEIGHT_Assembled_Stair_190mm_max_riser_250mm_going">#REF!</definedName>
    <definedName name="HEIGHT_Assembled_Stair_190mm_max_riser_250mm_going__Phase_1___V2_">#REF!</definedName>
    <definedName name="HEIGHT_Assembled_Stair_190mm_max_riser_250mm_going__Phase_2_.3_">#REF!</definedName>
    <definedName name="HEIGHT_Assembled_Stair_190mm_max_riser_250mm_going__Phase_5___V2_">#REF!</definedName>
    <definedName name="Height_avg_to_roof">#REF!</definedName>
    <definedName name="Height_B1">#REF!</definedName>
    <definedName name="Height_B2">#REF!</definedName>
    <definedName name="HEIGHT_Basement__2_parking">#REF!</definedName>
    <definedName name="HEIGHT_Basic_Roof_Landscaping_Edging">#REF!</definedName>
    <definedName name="HEIGHT_Basic_Roof_Landscaping_Site">#REF!</definedName>
    <definedName name="HEIGHT_Basic_Roof_Phase_5_Sweep_Edging">#REF!</definedName>
    <definedName name="HEIGHT_Basic_Wall_230_concrete">#REF!</definedName>
    <definedName name="HEIGHT_Basic_Wall_230_concrete__Phase_1___V2_">#REF!</definedName>
    <definedName name="HEIGHT_Basic_Wall_230_concrete__Phase_5___V2_">#REF!</definedName>
    <definedName name="HEIGHT_Basic_Wall_230_concrete_2__Phase_5___V2_">#REF!</definedName>
    <definedName name="HEIGHT_Basic_Wall_Concrete___230mm_Concrete">#REF!</definedName>
    <definedName name="HEIGHT_Basic_Wall_Concrete___230mm_Concrete__Phase_1___V2_">#REF!</definedName>
    <definedName name="HEIGHT_Basic_Wall_Concrete___230mm_Concrete__Phase_2_.3_">#REF!</definedName>
    <definedName name="HEIGHT_Basic_Wall_Concrete___230mm_Concrete__Phase_5___V2_">#REF!</definedName>
    <definedName name="HEIGHT_Basic_Wall_Exterior___Standard_115mm">#REF!</definedName>
    <definedName name="HEIGHT_Basic_Wall_Exterior___Standard_115mm__Phase_1___V2_">#REF!</definedName>
    <definedName name="HEIGHT_Basic_Wall_Exterior___Standard_115mm__Phase_2_.3_">#REF!</definedName>
    <definedName name="HEIGHT_Basic_Wall_Exterior___Standard_230mm">#REF!</definedName>
    <definedName name="HEIGHT_Basic_Wall_Exterior___Standard_230mm__Phase_1___V2_">#REF!</definedName>
    <definedName name="HEIGHT_Basic_Wall_Exterior___Standard_230mm__Phase_2_.3_">#REF!</definedName>
    <definedName name="HEIGHT_Basic_Wall_Exterior___Standard_230mm__Phase_5___V2_">#REF!</definedName>
    <definedName name="HEIGHT_Basic_Wall_Exterior_Dark_Lining">#REF!</definedName>
    <definedName name="HEIGHT_Basic_Wall_Exterior_Dark_Lining__Phase_2_.3_">#REF!</definedName>
    <definedName name="HEIGHT_Basic_Wall_Exterior_Dark_Lining__Phase_5___V2_">#REF!</definedName>
    <definedName name="HEIGHT_Basic_Wall_Exterior_Dark_Lining_2__Phase_2_.3_">#REF!</definedName>
    <definedName name="HEIGHT_Basic_Wall_Exterior_Reflective_Glazing">#REF!</definedName>
    <definedName name="HEIGHT_Basic_Wall_Exterior_Tile_Pattern">#REF!</definedName>
    <definedName name="HEIGHT_Basic_Wall_Interior___Standard_115mm">#REF!</definedName>
    <definedName name="HEIGHT_Basic_Wall_Interior___Standard_115mm__Phase_1___V2_">#REF!</definedName>
    <definedName name="HEIGHT_Basic_Wall_Interior___Standard_115mm__Phase_2_.3_">#REF!</definedName>
    <definedName name="HEIGHT_Basic_Wall_Interior___Standard_115mm__Phase_5___V2_">#REF!</definedName>
    <definedName name="HEIGHT_Basic_Wall_Interior___Standard_230mm">#REF!</definedName>
    <definedName name="HEIGHT_Basic_Wall_Interior___Standard_230mm__Phase_1___V2_">#REF!</definedName>
    <definedName name="HEIGHT_Basic_Wall_Interior___Standard_230mm__Phase_2_.3_">#REF!</definedName>
    <definedName name="HEIGHT_Basic_Wall_Interior___Standard_230mm__Phase_5___V2_">#REF!</definedName>
    <definedName name="HEIGHT_Basic_Wall_Interior___Standard_345mm">#REF!</definedName>
    <definedName name="HEIGHT_Basic_Wall_Retaining">#REF!</definedName>
    <definedName name="HEIGHT_Building_2">#REF!</definedName>
    <definedName name="HEIGHT_Building_2_Roof_Terrace">#REF!</definedName>
    <definedName name="HEIGHT_Cast_In_Place_Stair_Monolithic_Stair">#REF!</definedName>
    <definedName name="HEIGHT_esa_area_of_refuge">#REF!</definedName>
    <definedName name="HEIGHT_esa_area_of_refuge__Phase_1___V2_">#REF!</definedName>
    <definedName name="HEIGHT_esa_area_of_refuge__Phase_2_.3_">#REF!</definedName>
    <definedName name="HEIGHT_esa_area_of_refuge__Phase_5___V2_">#REF!</definedName>
    <definedName name="HEIGHT_ESA_Parking_Bay_2800">#REF!</definedName>
    <definedName name="HEIGHT_ESA_Parking_Bay_2800__Topography_V3_">#REF!</definedName>
    <definedName name="HEIGHT_esa_wheel_chair">#REF!</definedName>
    <definedName name="HEIGHT_esa_wheel_chair__Phase_1___V2_">#REF!</definedName>
    <definedName name="HEIGHT_esa_wheel_chair__Phase_2_.3_">#REF!</definedName>
    <definedName name="HEIGHT_esa_wheel_chair__Phase_5___V2_">#REF!</definedName>
    <definedName name="HEIGHT_Floor_160mm_Concrete_With_50mm_Metal_Deck">#REF!</definedName>
    <definedName name="HEIGHT_Floor_250">#REF!</definedName>
    <definedName name="HEIGHT_Floor_250__Phase_1___V2_">#REF!</definedName>
    <definedName name="HEIGHT_Floor_250__Phase_5___V2_">#REF!</definedName>
    <definedName name="HEIGHT_Floor_80mm_Paving">#REF!</definedName>
    <definedName name="HEIGHT_Floor_Landscaping">#REF!</definedName>
    <definedName name="HEIGHT_Floor_Landscaping_Edging">#REF!</definedName>
    <definedName name="HEIGHT_Floor_Site___Exterior_Sidewalk">#REF!</definedName>
    <definedName name="HEIGHT_Floor_Site___Roads">#REF!</definedName>
    <definedName name="HEIGHT_Floor_Skylight_Glass">#REF!</definedName>
    <definedName name="HEIGHT_Floor_Yerd">#REF!</definedName>
    <definedName name="Height_ground">#REF!</definedName>
    <definedName name="HEIGHT_Insitu_Floor_slab_255">#REF!</definedName>
    <definedName name="HEIGHT_Insitu_Floor_slab_300">#REF!</definedName>
    <definedName name="HEIGHT_ISLAND_BOOMS_1">#REF!</definedName>
    <definedName name="HEIGHT_ISLAND_BOOMS_3">#REF!</definedName>
    <definedName name="HEIGHT_Jhon_1">#REF!</definedName>
    <definedName name="HEIGHT_Landscaping">#REF!</definedName>
    <definedName name="HEIGHT_Level__2__BOH_in_casino">#REF!</definedName>
    <definedName name="HEIGHT_Level_00___existing_magic__tenpin_and_flyer">#REF!</definedName>
    <definedName name="HEIGHT_Level_00__BOH_casino">#REF!</definedName>
    <definedName name="HEIGHT_Level_00__exisitng_BOH_casino">#REF!</definedName>
    <definedName name="HEIGHT_Level_00__Restaurants">#REF!</definedName>
    <definedName name="HEIGHT_Level_00__Retail">#REF!</definedName>
    <definedName name="HEIGHT_Level_00__seating_and_walking_area_outside">#REF!</definedName>
    <definedName name="HEIGHT_Level_00__toilets">#REF!</definedName>
    <definedName name="HEIGHT_Level_00_circulation">#REF!</definedName>
    <definedName name="HEIGHT_Level_00_exisitng_toilets">#REF!</definedName>
    <definedName name="HEIGHT_Level_00_existing__billy_G">#REF!</definedName>
    <definedName name="HEIGHT_Level_00_existing_casino_floor">#REF!</definedName>
    <definedName name="HEIGHT_Level_00_existing_circulation">#REF!</definedName>
    <definedName name="HEIGHT_Level_00_existing_new_restaurants">#REF!</definedName>
    <definedName name="HEIGHT_Level_00_existing_new_retail">#REF!</definedName>
    <definedName name="HEIGHT_Level_00_exsting___new_toilets">#REF!</definedName>
    <definedName name="HEIGHT_Level_00_smoking_casino">#REF!</definedName>
    <definedName name="HEIGHT_Level_00_V_V">#REF!</definedName>
    <definedName name="HEIGHT_Level_00_W_cafe">#REF!</definedName>
    <definedName name="HEIGHT_Level_01__circulation">#REF!</definedName>
    <definedName name="HEIGHT_Level_01__seating_and_walkway_outside">#REF!</definedName>
    <definedName name="HEIGHT_Level_01_existing_BOH_casino">#REF!</definedName>
    <definedName name="HEIGHT_level_01_existing_cirulation">#REF!</definedName>
    <definedName name="HEIGHT_Level_01_existing_function_rooms">#REF!</definedName>
    <definedName name="HEIGHT_level_01_existing_new_toilets">#REF!</definedName>
    <definedName name="HEIGHT_level_01_existing_rest_balcony">#REF!</definedName>
    <definedName name="HEIGHT_Level_01_existing_restaurants_casino">#REF!</definedName>
    <definedName name="HEIGHT_Level_01_parking">#REF!</definedName>
    <definedName name="HEIGHT_Level_01_Restaurants">#REF!</definedName>
    <definedName name="HEIGHT_Level_01_Retail">#REF!</definedName>
    <definedName name="HEIGHT_level_01_salon_prive_balcony">#REF!</definedName>
    <definedName name="HEIGHT_Level_01_Toilets">#REF!</definedName>
    <definedName name="HEIGHT_Level_01_waterfall">#REF!</definedName>
    <definedName name="HEIGHT_Level00_Spar">#REF!</definedName>
    <definedName name="HEIGHT_lift.stretcher_stretcher_lift">#REF!</definedName>
    <definedName name="HEIGHT_lift.stretcher_stretcher_lift__Phase_1___V2_">#REF!</definedName>
    <definedName name="HEIGHT_lift.stretcher_stretcher_lift__Phase_2_.3_">#REF!</definedName>
    <definedName name="HEIGHT_lift.stretcher_stretcher_lift__Phase_5___V2_">#REF!</definedName>
    <definedName name="HEIGHT_Lines">#REF!</definedName>
    <definedName name="HEIGHT_Lines__Phase_1___V2_">#REF!</definedName>
    <definedName name="HEIGHT_Lines__Phase_2_.3_">#REF!</definedName>
    <definedName name="HEIGHT_Lines__Phase_5___V2_">#REF!</definedName>
    <definedName name="HEIGHT_M_Concrete_Round_Column_600mm">#REF!</definedName>
    <definedName name="HEIGHT_M_Concrete_Round_Column_600mm__Phase_1___V2_">#REF!</definedName>
    <definedName name="HEIGHT_M_Concrete_Round_Column_600mm__Phase_2_.3_">#REF!</definedName>
    <definedName name="Height_mez">#REF!</definedName>
    <definedName name="HEIGHT_Monolithic_Landing_300_mm_Thickness">#REF!</definedName>
    <definedName name="HEIGHT_Monolithic_Run">#REF!</definedName>
    <definedName name="HEIGHT_multi_purpose__pre_function_area">#REF!</definedName>
    <definedName name="HEIGHT_multi_purpose_BOH">#REF!</definedName>
    <definedName name="HEIGHT_multi_purpose_toilets">#REF!</definedName>
    <definedName name="HEIGHT_multi_purpose_venue">#REF!</definedName>
    <definedName name="HEIGHT_Non_Monolithic_Landing">#REF!</definedName>
    <definedName name="HEIGHT_Non_Monolithic_Landing__Phase_1___V2_">#REF!</definedName>
    <definedName name="HEIGHT_Non_Monolithic_Landing__Phase_2_.3_">#REF!</definedName>
    <definedName name="HEIGHT_Non_Monolithic_Landing__Phase_5___V2_">#REF!</definedName>
    <definedName name="HEIGHT_Non_Monolithic_Run_50_mm_Tread_13_mm_Riser">#REF!</definedName>
    <definedName name="HEIGHT_Non_Monolithic_Run_50_mm_Tread_13_mm_Riser__Phase_1___V2_">#REF!</definedName>
    <definedName name="HEIGHT_Non_Monolithic_Run_50_mm_Tread_13_mm_Riser__Phase_2_.3_">#REF!</definedName>
    <definedName name="HEIGHT_Non_Monolithic_Run_50_mm_Tread_13_mm_Riser__Phase_5___V2_">#REF!</definedName>
    <definedName name="HEIGHT_p_vanity_1800__two_basins">#REF!</definedName>
    <definedName name="HEIGHT_p_vanity_1800__two_basins__Phase_2_.3_">#REF!</definedName>
    <definedName name="HEIGHT_p_vanity_1800__two_basins__Phase_5___V2_">#REF!</definedName>
    <definedName name="HEIGHT_p_vanity_2100__three_basins">#REF!</definedName>
    <definedName name="HEIGHT_Pad_1">#REF!</definedName>
    <definedName name="HEIGHT_parking_level_00">#REF!</definedName>
    <definedName name="HEIGHT_Phase_5_Sweeps">#REF!</definedName>
    <definedName name="HEIGHT_Podium_Roof">#REF!</definedName>
    <definedName name="HEIGHT_Podium_Stairs">#REF!</definedName>
    <definedName name="HEIGHT_Post___Landscaped_Cut_Fill">#REF!</definedName>
    <definedName name="HEIGHT_Post___Landscaped_Surface_Area">#REF!</definedName>
    <definedName name="HEIGHT_Railing_1100mm">#REF!</definedName>
    <definedName name="HEIGHT_Railing_1100mm__Phase_1___V2_">#REF!</definedName>
    <definedName name="HEIGHT_Railing_1100mm__Phase_2_.3_">#REF!</definedName>
    <definedName name="HEIGHT_Railing_1100mm__Phase_5___V2_">#REF!</definedName>
    <definedName name="HEIGHT_Rectangular_Mullion_30mm_Square">#REF!</definedName>
    <definedName name="HEIGHT_Rectangular_Mullion_30mm_Square__Phase_2_.3_">#REF!</definedName>
    <definedName name="HEIGHT_Rectangular_Mullion_30mm_Square__Phase_5___V2_">#REF!</definedName>
    <definedName name="HEIGHT_Rectangular_Mullion_IM09">#REF!</definedName>
    <definedName name="HEIGHT_Rectangular_Mullion_IM09__Phase_1___V2_">#REF!</definedName>
    <definedName name="HEIGHT_Rectangular_Mullion_TM04">#REF!</definedName>
    <definedName name="HEIGHT_Rectangular_Mullion_TM04__Mirrored">#REF!</definedName>
    <definedName name="HEIGHT_Rectangular_Mullion_TM04__Mirrored__Phase_1___V2_">#REF!</definedName>
    <definedName name="HEIGHT_Rectangular_Mullion_TM04__Phase_1___V2_">#REF!</definedName>
    <definedName name="HEIGHT_ROAD_Arrow_Straight">#REF!</definedName>
    <definedName name="HEIGHT_roadworks">#REF!</definedName>
    <definedName name="HEIGHT_Roof_Trim">#REF!</definedName>
    <definedName name="HEIGHT_s_basin_paraplegic_wash_hand_basin_para">#REF!</definedName>
    <definedName name="HEIGHT_s_basin_paraplegic_wash_hand_basin_para__Phase_1___V2_">#REF!</definedName>
    <definedName name="HEIGHT_s_basin_paraplegic_wash_hand_basin_para__Phase_2_.3_">#REF!</definedName>
    <definedName name="HEIGHT_s_basin_paraplegic_wash_hand_basin_para__Phase_5___V2_">#REF!</definedName>
    <definedName name="HEIGHT_s_paraplegic_wc_Paraplegic_Setup">#REF!</definedName>
    <definedName name="HEIGHT_s_paraplegic_wc_Paraplegic_Setup__Phase_1___V2_">#REF!</definedName>
    <definedName name="HEIGHT_s_paraplegic_wc_Paraplegic_Setup__Phase_2_.3_">#REF!</definedName>
    <definedName name="HEIGHT_s_paraplegic_wc_Paraplegic_Setup__Phase_5___V2_">#REF!</definedName>
    <definedName name="HEIGHT_SA_Type_SA02_600_x_2032mm_D">#REF!</definedName>
    <definedName name="HEIGHT_SA_Type_SA02_600_x_2032mm_D__Phase_1___V2_">#REF!</definedName>
    <definedName name="HEIGHT_SA_Type_SA02_600_x_2032mm_D__Phase_2_.3_">#REF!</definedName>
    <definedName name="HEIGHT_Salon_prive">#REF!</definedName>
    <definedName name="HEIGHT_sky_deck___landscaping">#REF!</definedName>
    <definedName name="HEIGHT_sky_deck_pool">#REF!</definedName>
    <definedName name="HEIGHT_skydeck_pool_deck">#REF!</definedName>
    <definedName name="HEIGHT_skydeck_reception_landings">#REF!</definedName>
    <definedName name="HEIGHT_Stairs_1">#REF!</definedName>
    <definedName name="HEIGHT_Steel_Frame_Double_Door_1524x2032mm">#REF!</definedName>
    <definedName name="HEIGHT_Steel_Frame_Single_Door_813x2032mm">#REF!</definedName>
    <definedName name="HEIGHT_Stringer___50_mm_Width">#REF!</definedName>
    <definedName name="HEIGHT_Stringer___50_mm_Width__Phase_1___V2_">#REF!</definedName>
    <definedName name="HEIGHT_Stringer___50_mm_Width__Phase_2_.3_">#REF!</definedName>
    <definedName name="HEIGHT_Stringer___50_mm_Width__Phase_5___V2_">#REF!</definedName>
    <definedName name="HEIGHT_System_Panel_ESA_Glass__single_external_glazing_offset_22.5mm">#REF!</definedName>
    <definedName name="HEIGHT_System_Panel_ESA_Glass__single_external_glazing_offset_22.5mm__Phase_1___V2_">#REF!</definedName>
    <definedName name="HEIGHT_System_Panel_ESA_Glass__single_external_glazing_offset_22.5mm__Phase_5___V2_">#REF!</definedName>
    <definedName name="HEIGHT_System_Panel_ESA_Glass__single_external_glazing_offset_22.5mm_2__Phase_1___V2_">#REF!</definedName>
    <definedName name="HEIGHT_System_Panel_ESA_Glass__single_external_glazing_offset_22.5mm_2__Phase_5___V2_">#REF!</definedName>
    <definedName name="HEIGHT_System_Panel_ESA_Glass__single_external_glazing_offset_22.5mm_3__Phase_5___V2_">#REF!</definedName>
    <definedName name="HEIGHT_System_Panel_ESA_glass_single_glazed_internal">#REF!</definedName>
    <definedName name="HEIGHT_System_Panel_ESA_glass_single_glazed_internal__180816_3040_Barlow_Rev_A_">#REF!</definedName>
    <definedName name="HEIGHT_System_Panel_ESA_glass_single_glazed_internal__Phase_1___V2_">#REF!</definedName>
    <definedName name="HEIGHT_System_Panel_ESA_glass_single_glazed_internal_2__180816_3040_Barlow_Rev_A_">#REF!</definedName>
    <definedName name="HEIGHT_System_Panel_ESA_glass_single_glazed_internal_3__180816_3040_Barlow_Rev_A_">#REF!</definedName>
    <definedName name="HEIGHT_System_Panel_Glazed">#REF!</definedName>
    <definedName name="HEIGHT_System_Panel_Glazed__Phase_1___V2_">#REF!</definedName>
    <definedName name="HEIGHT_System_Panel_Glazed__Phase_2_.3_">#REF!</definedName>
    <definedName name="HEIGHT_System_Panel_Glazed__Phase_5___V2_">#REF!</definedName>
    <definedName name="HEIGHT_System_Panel_Glazed_2__Phase_1___V2_">#REF!</definedName>
    <definedName name="HEIGHT_System_Panel_Glazed_2__Phase_2_.3_">#REF!</definedName>
    <definedName name="HEIGHT_System_Panel_Glazed_2__Phase_5___V2_">#REF!</definedName>
    <definedName name="HEIGHT_System_Panel_Glazed_3__Phase_2_.3_">#REF!</definedName>
    <definedName name="HEIGHT_System_Panel_Glazed_3__Phase_5___V2_">#REF!</definedName>
    <definedName name="HEIGHT_test">#REF!</definedName>
    <definedName name="HEIGHT_Timber_Frame_Double_Door_1324x2032mm">#REF!</definedName>
    <definedName name="HEIGHT_Timber_Frame_Double_Door_1324x2032mm__Phase_1___V2_">#REF!</definedName>
    <definedName name="HEIGHT_Timber_Frame_Double_Door_1324x2032mm__Phase_2_.3_">#REF!</definedName>
    <definedName name="HEIGHT_Timber_Frame_Double_Door_1324x2032mm__Phase_5___V2_">#REF!</definedName>
    <definedName name="HEIGHT_Timber_Frame_Single_Door___Cubicle_Door1_800x2000mm___WC_Cubicle_2">#REF!</definedName>
    <definedName name="HEIGHT_Timber_Frame_Single_Door___Cubicle_Door1_800x2000mm___WC_Cubicle_2__Phase_1___V2_">#REF!</definedName>
    <definedName name="HEIGHT_Timber_Frame_Single_Door___Cubicle_Door1_800x2000mm___WC_Cubicle_2__Phase_2_.3_">#REF!</definedName>
    <definedName name="HEIGHT_Topography_Cut_Fill">#REF!</definedName>
    <definedName name="HEIGHT_Topography_Surface_Area">#REF!</definedName>
    <definedName name="HEIGHT_UR_Vaal_Lavatera_Urinal_Vaal_Lavatera">#REF!</definedName>
    <definedName name="HEIGHT_UR_Vaal_Lavatera_Urinal_Vaal_Lavatera__Phase_1___V2_">#REF!</definedName>
    <definedName name="HEIGHT_UR_Vaal_Lavatera_Urinal_Vaal_Lavatera__Phase_2_.3_">#REF!</definedName>
    <definedName name="HEIGHT_UR_Vaal_Lavatera_Urinal_Vaal_Lavatera__Phase_5___V2_">#REF!</definedName>
    <definedName name="HEIGHT_VIP_parking">#REF!</definedName>
    <definedName name="HEIGHT_WC_Duravit_D_Code_Wall_Mounted">#REF!</definedName>
    <definedName name="HEIGHT_WC_Duravit_D_Code_Wall_Mounted__Phase_1___V2_">#REF!</definedName>
    <definedName name="HEIGHT_WC_Duravit_D_Code_Wall_Mounted__Phase_2_.3_">#REF!</definedName>
    <definedName name="HEIGHT_WC_Duravit_D_Code_Wall_Mounted__Phase_5___V2_">#REF!</definedName>
    <definedName name="HEIGHT00">#REF!</definedName>
    <definedName name="HEIGHT01">#REF!</definedName>
    <definedName name="HEIGHT02">#REF!</definedName>
    <definedName name="hg">#REF!</definedName>
    <definedName name="hjerghjh">#REF!</definedName>
    <definedName name="HJJ">#REF!</definedName>
    <definedName name="Hoisting">#REF!</definedName>
    <definedName name="HOOP">#REF!</definedName>
    <definedName name="Hosereel">#REF!</definedName>
    <definedName name="HR">#REF!</definedName>
    <definedName name="hulabond">#REF!</definedName>
    <definedName name="HUNDRED">#REF!</definedName>
    <definedName name="HUNDRED1">#REF!</definedName>
    <definedName name="HUNDRED2">#REF!</definedName>
    <definedName name="HUNDRED3">#REF!</definedName>
    <definedName name="HUNDREDM">#REF!</definedName>
    <definedName name="HUNDREDW">#REF!</definedName>
    <definedName name="hydrant">#REF!</definedName>
    <definedName name="I">#REF!</definedName>
    <definedName name="icp">#REF!</definedName>
    <definedName name="ICV">#REF!</definedName>
    <definedName name="icws">#REF!</definedName>
    <definedName name="ID">#REF!</definedName>
    <definedName name="idcprov">#REF!</definedName>
    <definedName name="IELWSALES">#REF!</definedName>
    <definedName name="IELYSALES">#REF!</definedName>
    <definedName name="IEPLANSALES">#REF!</definedName>
    <definedName name="IESP">#REF!</definedName>
    <definedName name="IMP">#REF!</definedName>
    <definedName name="import__G5">#REF!</definedName>
    <definedName name="importfill">#REF!</definedName>
    <definedName name="IMPROVE_COSTS">#REF!</definedName>
    <definedName name="INCBORD">#REF!</definedName>
    <definedName name="income">#REF!</definedName>
    <definedName name="INDEX">#REF!</definedName>
    <definedName name="Index_Print">#REF!</definedName>
    <definedName name="INDICES">#REF!</definedName>
    <definedName name="INDIGO">#REF!</definedName>
    <definedName name="INSERTROW">#REF!</definedName>
    <definedName name="Instrument_Take_offs">#REF!</definedName>
    <definedName name="INSU">#REF!</definedName>
    <definedName name="INT">#REF!</definedName>
    <definedName name="intera">#REF!</definedName>
    <definedName name="Interest_Rate">#REF!</definedName>
    <definedName name="Intersection">#REF!</definedName>
    <definedName name="IntFreeCred">#REF!</definedName>
    <definedName name="ironmD">#REF!</definedName>
    <definedName name="ironmS">#REF!</definedName>
    <definedName name="Isoboard">#REF!</definedName>
    <definedName name="Isoboard_roof">#REF!</definedName>
    <definedName name="Items_01">#REF!</definedName>
    <definedName name="jhkt">#REF!</definedName>
    <definedName name="Job">#REF!</definedName>
    <definedName name="JOBNAME">#REF!</definedName>
    <definedName name="JOINERY">#REF!</definedName>
    <definedName name="jointseal">#REF!</definedName>
    <definedName name="K">#REF!</definedName>
    <definedName name="kaymat">#REF!</definedName>
    <definedName name="kerb1">#REF!</definedName>
    <definedName name="keyerracc">#REF!</definedName>
    <definedName name="kg_base">#REF!</definedName>
    <definedName name="kg_beams">#REF!</definedName>
    <definedName name="kg_col">#REF!</definedName>
    <definedName name="kg_col_A">#REF!</definedName>
    <definedName name="kg_col_B">#REF!</definedName>
    <definedName name="kg_footing">#REF!</definedName>
    <definedName name="kg_retwall">#REF!</definedName>
    <definedName name="kg_slabs">#REF!</definedName>
    <definedName name="kg_stair">#REF!</definedName>
    <definedName name="king">#REF!</definedName>
    <definedName name="kiosks">#REF!</definedName>
    <definedName name="kit">#REF!</definedName>
    <definedName name="KIT_AIR">#REF!</definedName>
    <definedName name="KITCH">#REF!</definedName>
    <definedName name="KITCH23">#REF!</definedName>
    <definedName name="KITCH4">#REF!</definedName>
    <definedName name="KITCHEN_EQUIP">#REF!</definedName>
    <definedName name="kj">#REF!</definedName>
    <definedName name="kkk">#REF!</definedName>
    <definedName name="LAND">#REF!</definedName>
    <definedName name="LAND1">#REF!</definedName>
    <definedName name="LAND2">#REF!</definedName>
    <definedName name="LANDS">#REF!</definedName>
    <definedName name="Last_Row">IF(Values_Entered,Header_Row+Number_of_Payments,Header_Row)</definedName>
    <definedName name="LAUND">#REF!</definedName>
    <definedName name="lay_in">#REF!</definedName>
    <definedName name="lay_in_ceiling">#REF!</definedName>
    <definedName name="lay_in_cheap">#REF!</definedName>
    <definedName name="LENGTH__1_Phase_1">#REF!</definedName>
    <definedName name="LENGTH__1_Phase_1__Solid_Wall_">#REF!</definedName>
    <definedName name="LENGTH__1_Phase_2">#REF!</definedName>
    <definedName name="LENGTH__1_Phase_5">#REF!</definedName>
    <definedName name="LENGTH__1_Phase_5__Solid_Wall_">#REF!</definedName>
    <definedName name="LENGTH__2_Phase_1">#REF!</definedName>
    <definedName name="LENGTH__2_Phase_1__Solid_Wall_">#REF!</definedName>
    <definedName name="LENGTH__2_Phase_5__Solid_Wall_">#REF!</definedName>
    <definedName name="LENGTH__2_Phase_5__Upper_Ground_">#REF!</definedName>
    <definedName name="LENGTH__3_Phase_1">#REF!</definedName>
    <definedName name="LENGTH__3_Phase_5__Ground_Floor_">#REF!</definedName>
    <definedName name="LENGTH__3_Phase_5__Solid_Wall_">#REF!</definedName>
    <definedName name="LENGTH__Room_Separation_">#REF!</definedName>
    <definedName name="LENGTH_0_Phase_1">#REF!</definedName>
    <definedName name="LENGTH_0_Phase_1__Solid_Wall_">#REF!</definedName>
    <definedName name="LENGTH_0_Phase_2">#REF!</definedName>
    <definedName name="LENGTH_0_Phase_3">#REF!</definedName>
    <definedName name="LENGTH_0_Phase_4">#REF!</definedName>
    <definedName name="LENGTH_0_Phase_4__Solid_Wall_">#REF!</definedName>
    <definedName name="LENGTH_0_Phase_5">#REF!</definedName>
    <definedName name="LENGTH_0_Phase_5__Solid_Wall_">#REF!</definedName>
    <definedName name="LENGTH_1_Phase_1">#REF!</definedName>
    <definedName name="LENGTH_1_Phase_1__Solid_Wall_">#REF!</definedName>
    <definedName name="LENGTH_1_Phase_2">#REF!</definedName>
    <definedName name="LENGTH_1_Phase_2__Solid_Wall_">#REF!</definedName>
    <definedName name="LENGTH_1_Phase_3">#REF!</definedName>
    <definedName name="LENGTH_1_Phase_4">#REF!</definedName>
    <definedName name="LENGTH_1_Phase_4__Solid_Wall_">#REF!</definedName>
    <definedName name="LENGTH_1_Phase_5">#REF!</definedName>
    <definedName name="LENGTH_10_Phase_1">#REF!</definedName>
    <definedName name="LENGTH_10_Phase_1__Solid_Wall_">#REF!</definedName>
    <definedName name="LENGTH_11_Phase_1">#REF!</definedName>
    <definedName name="LENGTH_11_Phase_1__Solid_Wall_">#REF!</definedName>
    <definedName name="LENGTH_12_Phase_1">#REF!</definedName>
    <definedName name="LENGTH_12_Phase_1__Solid_Wall_">#REF!</definedName>
    <definedName name="LENGTH_13_Phase_1">#REF!</definedName>
    <definedName name="LENGTH_13_Phase_1__Solid_Wall_">#REF!</definedName>
    <definedName name="LENGTH_14_Phase_1">#REF!</definedName>
    <definedName name="LENGTH_14_Phase_1__Solid_Wall_">#REF!</definedName>
    <definedName name="LENGTH_2_Phase_1">#REF!</definedName>
    <definedName name="LENGTH_2_Phase_1__Solid_Wall_">#REF!</definedName>
    <definedName name="LENGTH_2_Phase_2">#REF!</definedName>
    <definedName name="LENGTH_2_Phase_2__Solid_Wall_">#REF!</definedName>
    <definedName name="LENGTH_2_Phase_3">#REF!</definedName>
    <definedName name="LENGTH_2_Phase_3__Solid_Wall_">#REF!</definedName>
    <definedName name="LENGTH_2_Phase_4">#REF!</definedName>
    <definedName name="LENGTH_2_Phase_4__Solid_Wall_">#REF!</definedName>
    <definedName name="LENGTH_3_Phase_1">#REF!</definedName>
    <definedName name="LENGTH_3_Phase_1__Solid_Wall_">#REF!</definedName>
    <definedName name="LENGTH_3_Phase_2">#REF!</definedName>
    <definedName name="LENGTH_3_Phase_2__Solid_Wall_">#REF!</definedName>
    <definedName name="LENGTH_3_Phase_3">#REF!</definedName>
    <definedName name="LENGTH_3_Phase_3__Solid_Wall_">#REF!</definedName>
    <definedName name="LENGTH_3_Phase_4">#REF!</definedName>
    <definedName name="LENGTH_3_Phase_4__Solid_Wall_">#REF!</definedName>
    <definedName name="LENGTH_4_Phase_1">#REF!</definedName>
    <definedName name="LENGTH_4_Phase_1__Solid_Wall_">#REF!</definedName>
    <definedName name="LENGTH_4_Phase_2">#REF!</definedName>
    <definedName name="LENGTH_4_Phase_2__Solid_Wall_">#REF!</definedName>
    <definedName name="LENGTH_4_Phase_3">#REF!</definedName>
    <definedName name="LENGTH_4_Phase_3__Solid_Wall_">#REF!</definedName>
    <definedName name="LENGTH_4_Phase_4">#REF!</definedName>
    <definedName name="LENGTH_4_Phase_4__Solid_Wall_">#REF!</definedName>
    <definedName name="LENGTH_5_Phase_1">#REF!</definedName>
    <definedName name="LENGTH_5_Phase_1__Solid_Wall_">#REF!</definedName>
    <definedName name="LENGTH_5_Phase_2">#REF!</definedName>
    <definedName name="LENGTH_5_Phase_2__Solid_Wall_">#REF!</definedName>
    <definedName name="LENGTH_5_Phase_3">#REF!</definedName>
    <definedName name="LENGTH_5_Phase_3__Solid_Wall_">#REF!</definedName>
    <definedName name="LENGTH_5_Phase_4">#REF!</definedName>
    <definedName name="LENGTH_5_Phase_4__Solid_Wall_">#REF!</definedName>
    <definedName name="LENGTH_6_Phase_1">#REF!</definedName>
    <definedName name="LENGTH_6_Phase_1__Solid_Wall_">#REF!</definedName>
    <definedName name="LENGTH_6_Phase_2">#REF!</definedName>
    <definedName name="LENGTH_6_Phase_2__Solid_Wall_">#REF!</definedName>
    <definedName name="LENGTH_6_Phase_3">#REF!</definedName>
    <definedName name="LENGTH_6_Phase_3__Solid_Wall_">#REF!</definedName>
    <definedName name="LENGTH_6_Phase_4">#REF!</definedName>
    <definedName name="LENGTH_6_Phase_4__Solid_Wall_">#REF!</definedName>
    <definedName name="LENGTH_7_Phase_1">#REF!</definedName>
    <definedName name="LENGTH_7_Phase_1__Solid_Wall_">#REF!</definedName>
    <definedName name="LENGTH_7_Phase_2">#REF!</definedName>
    <definedName name="LENGTH_7_Phase_3">#REF!</definedName>
    <definedName name="LENGTH_7_Phase_3__Solid_Wall_">#REF!</definedName>
    <definedName name="LENGTH_7_Phase_4">#REF!</definedName>
    <definedName name="LENGTH_7_Phase_4__Solid_Wall_">#REF!</definedName>
    <definedName name="LENGTH_8_Phase_1">#REF!</definedName>
    <definedName name="LENGTH_8_Phase_1__Solid_Wall_">#REF!</definedName>
    <definedName name="LENGTH_8_Phase_3">#REF!</definedName>
    <definedName name="LENGTH_9_Phase_1">#REF!</definedName>
    <definedName name="LENGTH_9_Phase_1__Solid_Wall_">#REF!</definedName>
    <definedName name="LENGTH_Aluminium_Standard_Frame_Timber_Double_Door_2032x1200mm">#REF!</definedName>
    <definedName name="LENGTH_Aluminium_Standard_Frame_Timber_Single_Door_2032x813mm">#REF!</definedName>
    <definedName name="LENGTH_Aluminium_Standard_Frame_Timber_Single_Door_2032x950mm">#REF!</definedName>
    <definedName name="LENGTH_Assembled_Stair_190mm_max_riser_250mm_going">#REF!</definedName>
    <definedName name="LENGTH_Assembled_Stair_190mm_max_riser_250mm_going__Phase_1___V2_">#REF!</definedName>
    <definedName name="LENGTH_Assembled_Stair_190mm_max_riser_250mm_going__Phase_2_.3_">#REF!</definedName>
    <definedName name="LENGTH_Assembled_Stair_190mm_max_riser_250mm_going__Phase_5___V2_">#REF!</definedName>
    <definedName name="LENGTH_Basement__2_parking">#REF!</definedName>
    <definedName name="LENGTH_Basic_Roof_Landscaping_Edging">#REF!</definedName>
    <definedName name="LENGTH_Basic_Roof_Landscaping_Site">#REF!</definedName>
    <definedName name="LENGTH_Basic_Roof_Phase_5_Sweep_Edging">#REF!</definedName>
    <definedName name="LENGTH_Basic_Wall_230_concrete">#REF!</definedName>
    <definedName name="LENGTH_Basic_Wall_230_concrete__Phase_1___V2_">#REF!</definedName>
    <definedName name="LENGTH_Basic_Wall_230_concrete__Phase_5___V2_">#REF!</definedName>
    <definedName name="LENGTH_Basic_Wall_230_concrete_2__Phase_5___V2_">#REF!</definedName>
    <definedName name="LENGTH_Basic_Wall_Concrete___230mm_Concrete">#REF!</definedName>
    <definedName name="LENGTH_Basic_Wall_Concrete___230mm_Concrete__Phase_1___V2_">#REF!</definedName>
    <definedName name="LENGTH_Basic_Wall_Concrete___230mm_Concrete__Phase_2_.3_">#REF!</definedName>
    <definedName name="LENGTH_Basic_Wall_Concrete___230mm_Concrete__Phase_5___V2_">#REF!</definedName>
    <definedName name="LENGTH_Basic_Wall_Exterior___Standard_115mm">#REF!</definedName>
    <definedName name="LENGTH_Basic_Wall_Exterior___Standard_115mm__Phase_1___V2_">#REF!</definedName>
    <definedName name="LENGTH_Basic_Wall_Exterior___Standard_115mm__Phase_2_.3_">#REF!</definedName>
    <definedName name="LENGTH_Basic_Wall_Exterior___Standard_230mm">#REF!</definedName>
    <definedName name="LENGTH_Basic_Wall_Exterior___Standard_230mm__Phase_1___V2_">#REF!</definedName>
    <definedName name="LENGTH_Basic_Wall_Exterior___Standard_230mm__Phase_2_.3_">#REF!</definedName>
    <definedName name="LENGTH_Basic_Wall_Exterior___Standard_230mm__Phase_5___V2_">#REF!</definedName>
    <definedName name="LENGTH_Basic_Wall_Exterior_Dark_Lining">#REF!</definedName>
    <definedName name="LENGTH_Basic_Wall_Exterior_Dark_Lining__Phase_2_.3_">#REF!</definedName>
    <definedName name="LENGTH_Basic_Wall_Exterior_Dark_Lining__Phase_5___V2_">#REF!</definedName>
    <definedName name="LENGTH_Basic_Wall_Exterior_Dark_Lining_2__Phase_2_.3_">#REF!</definedName>
    <definedName name="LENGTH_Basic_Wall_Exterior_Reflective_Glazing">#REF!</definedName>
    <definedName name="LENGTH_Basic_Wall_Exterior_Tile_Pattern">#REF!</definedName>
    <definedName name="LENGTH_Basic_Wall_Interior___Standard_115mm">#REF!</definedName>
    <definedName name="LENGTH_Basic_Wall_Interior___Standard_115mm__Phase_1___V2_">#REF!</definedName>
    <definedName name="LENGTH_Basic_Wall_Interior___Standard_115mm__Phase_2_.3_">#REF!</definedName>
    <definedName name="LENGTH_Basic_Wall_Interior___Standard_115mm__Phase_5___V2_">#REF!</definedName>
    <definedName name="LENGTH_Basic_Wall_Interior___Standard_230mm">#REF!</definedName>
    <definedName name="LENGTH_Basic_Wall_Interior___Standard_230mm__Phase_1___V2_">#REF!</definedName>
    <definedName name="LENGTH_Basic_Wall_Interior___Standard_230mm__Phase_2_.3_">#REF!</definedName>
    <definedName name="LENGTH_Basic_Wall_Interior___Standard_230mm__Phase_5___V2_">#REF!</definedName>
    <definedName name="LENGTH_Basic_Wall_Interior___Standard_345mm">#REF!</definedName>
    <definedName name="LENGTH_Basic_Wall_Retaining">#REF!</definedName>
    <definedName name="LENGTH_Building_2">#REF!</definedName>
    <definedName name="LENGTH_Building_2_Roof_Terrace">#REF!</definedName>
    <definedName name="LENGTH_Cast_In_Place_Stair_Monolithic_Stair">#REF!</definedName>
    <definedName name="LENGTH_esa_area_of_refuge">#REF!</definedName>
    <definedName name="LENGTH_esa_area_of_refuge__Phase_1___V2_">#REF!</definedName>
    <definedName name="LENGTH_esa_area_of_refuge__Phase_2_.3_">#REF!</definedName>
    <definedName name="LENGTH_esa_area_of_refuge__Phase_5___V2_">#REF!</definedName>
    <definedName name="LENGTH_ESA_Parking_Bay_2800">#REF!</definedName>
    <definedName name="LENGTH_ESA_Parking_Bay_2800__Topography_V3_">#REF!</definedName>
    <definedName name="LENGTH_esa_wheel_chair">#REF!</definedName>
    <definedName name="LENGTH_esa_wheel_chair__Phase_1___V2_">#REF!</definedName>
    <definedName name="LENGTH_esa_wheel_chair__Phase_2_.3_">#REF!</definedName>
    <definedName name="LENGTH_esa_wheel_chair__Phase_5___V2_">#REF!</definedName>
    <definedName name="LENGTH_Floor_160mm_Concrete_With_50mm_Metal_Deck">#REF!</definedName>
    <definedName name="LENGTH_Floor_250">#REF!</definedName>
    <definedName name="LENGTH_Floor_250__Phase_1___V2_">#REF!</definedName>
    <definedName name="LENGTH_Floor_250__Phase_5___V2_">#REF!</definedName>
    <definedName name="LENGTH_Floor_80mm_Paving">#REF!</definedName>
    <definedName name="LENGTH_Floor_Landscaping">#REF!</definedName>
    <definedName name="LENGTH_Floor_Landscaping_Edging">#REF!</definedName>
    <definedName name="LENGTH_Floor_Site___Exterior_Sidewalk">#REF!</definedName>
    <definedName name="LENGTH_Floor_Site___Roads">#REF!</definedName>
    <definedName name="LENGTH_Floor_Skylight_Glass">#REF!</definedName>
    <definedName name="LENGTH_Floor_Yerd">#REF!</definedName>
    <definedName name="LENGTH_Insitu_Floor_slab_255">#REF!</definedName>
    <definedName name="LENGTH_Insitu_Floor_slab_300">#REF!</definedName>
    <definedName name="LENGTH_ISLAND_BOOMS_1">#REF!</definedName>
    <definedName name="LENGTH_ISLAND_BOOMS_3">#REF!</definedName>
    <definedName name="LENGTH_Jhon_1">#REF!</definedName>
    <definedName name="LENGTH_Landscaping">#REF!</definedName>
    <definedName name="LENGTH_Level__2__BOH_in_casino">#REF!</definedName>
    <definedName name="LENGTH_Level_00___existing_magic__tenpin_and_flyer">#REF!</definedName>
    <definedName name="LENGTH_Level_00__BOH_casino">#REF!</definedName>
    <definedName name="LENGTH_Level_00__exisitng_BOH_casino">#REF!</definedName>
    <definedName name="LENGTH_Level_00__Restaurants">#REF!</definedName>
    <definedName name="LENGTH_Level_00__Retail">#REF!</definedName>
    <definedName name="LENGTH_Level_00__seating_and_walking_area_outside">#REF!</definedName>
    <definedName name="LENGTH_Level_00__toilets">#REF!</definedName>
    <definedName name="LENGTH_Level_00_circulation">#REF!</definedName>
    <definedName name="LENGTH_Level_00_exisitng_toilets">#REF!</definedName>
    <definedName name="LENGTH_Level_00_existing__billy_G">#REF!</definedName>
    <definedName name="LENGTH_Level_00_existing_casino_floor">#REF!</definedName>
    <definedName name="LENGTH_Level_00_existing_circulation">#REF!</definedName>
    <definedName name="LENGTH_Level_00_existing_new_restaurants">#REF!</definedName>
    <definedName name="LENGTH_Level_00_existing_new_retail">#REF!</definedName>
    <definedName name="LENGTH_Level_00_exsting___new_toilets">#REF!</definedName>
    <definedName name="LENGTH_Level_00_smoking_casino">#REF!</definedName>
    <definedName name="LENGTH_Level_00_V_V">#REF!</definedName>
    <definedName name="LENGTH_Level_00_W_cafe">#REF!</definedName>
    <definedName name="LENGTH_Level_01__circulation">#REF!</definedName>
    <definedName name="LENGTH_Level_01__seating_and_walkway_outside">#REF!</definedName>
    <definedName name="LENGTH_Level_01_existing_BOH_casino">#REF!</definedName>
    <definedName name="LENGTH_level_01_existing_cirulation">#REF!</definedName>
    <definedName name="LENGTH_Level_01_existing_function_rooms">#REF!</definedName>
    <definedName name="LENGTH_level_01_existing_new_toilets">#REF!</definedName>
    <definedName name="LENGTH_level_01_existing_rest_balcony">#REF!</definedName>
    <definedName name="LENGTH_Level_01_existing_restaurants_casino">#REF!</definedName>
    <definedName name="LENGTH_Level_01_parking">#REF!</definedName>
    <definedName name="LENGTH_Level_01_Restaurants">#REF!</definedName>
    <definedName name="LENGTH_Level_01_Retail">#REF!</definedName>
    <definedName name="LENGTH_level_01_salon_prive_balcony">#REF!</definedName>
    <definedName name="LENGTH_Level_01_Toilets">#REF!</definedName>
    <definedName name="LENGTH_Level_01_waterfall">#REF!</definedName>
    <definedName name="LENGTH_Level00_Spar">#REF!</definedName>
    <definedName name="LENGTH_lift.stretcher_stretcher_lift">#REF!</definedName>
    <definedName name="LENGTH_lift.stretcher_stretcher_lift__Phase_1___V2_">#REF!</definedName>
    <definedName name="LENGTH_lift.stretcher_stretcher_lift__Phase_2_.3_">#REF!</definedName>
    <definedName name="LENGTH_lift.stretcher_stretcher_lift__Phase_5___V2_">#REF!</definedName>
    <definedName name="LENGTH_Lines">#REF!</definedName>
    <definedName name="LENGTH_Lines__Phase_1___V2_">#REF!</definedName>
    <definedName name="LENGTH_Lines__Phase_2_.3_">#REF!</definedName>
    <definedName name="LENGTH_Lines__Phase_5___V2_">#REF!</definedName>
    <definedName name="LENGTH_M_Concrete_Round_Column_600mm">#REF!</definedName>
    <definedName name="LENGTH_M_Concrete_Round_Column_600mm__Phase_1___V2_">#REF!</definedName>
    <definedName name="LENGTH_M_Concrete_Round_Column_600mm__Phase_2_.3_">#REF!</definedName>
    <definedName name="LENGTH_Monolithic_Landing_300_mm_Thickness">#REF!</definedName>
    <definedName name="LENGTH_Monolithic_Run">#REF!</definedName>
    <definedName name="LENGTH_multi_purpose__pre_function_area">#REF!</definedName>
    <definedName name="LENGTH_multi_purpose_BOH">#REF!</definedName>
    <definedName name="LENGTH_multi_purpose_toilets">#REF!</definedName>
    <definedName name="LENGTH_multi_purpose_venue">#REF!</definedName>
    <definedName name="LENGTH_Non_Monolithic_Landing">#REF!</definedName>
    <definedName name="LENGTH_Non_Monolithic_Landing__Phase_1___V2_">#REF!</definedName>
    <definedName name="LENGTH_Non_Monolithic_Landing__Phase_2_.3_">#REF!</definedName>
    <definedName name="LENGTH_Non_Monolithic_Landing__Phase_5___V2_">#REF!</definedName>
    <definedName name="LENGTH_Non_Monolithic_Run_50_mm_Tread_13_mm_Riser">#REF!</definedName>
    <definedName name="LENGTH_Non_Monolithic_Run_50_mm_Tread_13_mm_Riser__Phase_1___V2_">#REF!</definedName>
    <definedName name="LENGTH_Non_Monolithic_Run_50_mm_Tread_13_mm_Riser__Phase_2_.3_">#REF!</definedName>
    <definedName name="LENGTH_Non_Monolithic_Run_50_mm_Tread_13_mm_Riser__Phase_5___V2_">#REF!</definedName>
    <definedName name="LENGTH_p_vanity_1800__two_basins">#REF!</definedName>
    <definedName name="LENGTH_p_vanity_1800__two_basins__Phase_2_.3_">#REF!</definedName>
    <definedName name="LENGTH_p_vanity_1800__two_basins__Phase_5___V2_">#REF!</definedName>
    <definedName name="LENGTH_p_vanity_2100__three_basins">#REF!</definedName>
    <definedName name="LENGTH_Pad_1">#REF!</definedName>
    <definedName name="LENGTH_parking_level_00">#REF!</definedName>
    <definedName name="LENGTH_Phase_5_Sweeps">#REF!</definedName>
    <definedName name="LENGTH_Podium_Roof">#REF!</definedName>
    <definedName name="LENGTH_Podium_Stairs">#REF!</definedName>
    <definedName name="LENGTH_Post___Landscaped_Cut_Fill">#REF!</definedName>
    <definedName name="LENGTH_Post___Landscaped_Surface_Area">#REF!</definedName>
    <definedName name="LENGTH_Railing_1100mm">#REF!</definedName>
    <definedName name="LENGTH_Railing_1100mm__Phase_1___V2_">#REF!</definedName>
    <definedName name="LENGTH_Railing_1100mm__Phase_2_.3_">#REF!</definedName>
    <definedName name="LENGTH_Railing_1100mm__Phase_5___V2_">#REF!</definedName>
    <definedName name="LENGTH_Rectangular_Mullion_30mm_Square">#REF!</definedName>
    <definedName name="LENGTH_Rectangular_Mullion_30mm_Square__Phase_2_.3_">#REF!</definedName>
    <definedName name="LENGTH_Rectangular_Mullion_30mm_Square__Phase_5___V2_">#REF!</definedName>
    <definedName name="LENGTH_Rectangular_Mullion_IM09">#REF!</definedName>
    <definedName name="LENGTH_Rectangular_Mullion_IM09__Phase_1___V2_">#REF!</definedName>
    <definedName name="LENGTH_Rectangular_Mullion_TM04">#REF!</definedName>
    <definedName name="LENGTH_Rectangular_Mullion_TM04__Mirrored">#REF!</definedName>
    <definedName name="LENGTH_Rectangular_Mullion_TM04__Mirrored__Phase_1___V2_">#REF!</definedName>
    <definedName name="LENGTH_Rectangular_Mullion_TM04__Phase_1___V2_">#REF!</definedName>
    <definedName name="LENGTH_ROAD_Arrow_Straight">#REF!</definedName>
    <definedName name="LENGTH_roadworks">#REF!</definedName>
    <definedName name="LENGTH_Roof_Trim">#REF!</definedName>
    <definedName name="LENGTH_s_basin_paraplegic_wash_hand_basin_para">#REF!</definedName>
    <definedName name="LENGTH_s_basin_paraplegic_wash_hand_basin_para__Phase_1___V2_">#REF!</definedName>
    <definedName name="LENGTH_s_basin_paraplegic_wash_hand_basin_para__Phase_2_.3_">#REF!</definedName>
    <definedName name="LENGTH_s_basin_paraplegic_wash_hand_basin_para__Phase_5___V2_">#REF!</definedName>
    <definedName name="LENGTH_s_paraplegic_wc_Paraplegic_Setup">#REF!</definedName>
    <definedName name="LENGTH_s_paraplegic_wc_Paraplegic_Setup__Phase_1___V2_">#REF!</definedName>
    <definedName name="LENGTH_s_paraplegic_wc_Paraplegic_Setup__Phase_2_.3_">#REF!</definedName>
    <definedName name="LENGTH_s_paraplegic_wc_Paraplegic_Setup__Phase_5___V2_">#REF!</definedName>
    <definedName name="LENGTH_SA_Type_SA02_600_x_2032mm_D">#REF!</definedName>
    <definedName name="LENGTH_SA_Type_SA02_600_x_2032mm_D__Phase_1___V2_">#REF!</definedName>
    <definedName name="LENGTH_SA_Type_SA02_600_x_2032mm_D__Phase_2_.3_">#REF!</definedName>
    <definedName name="LENGTH_Salon_prive">#REF!</definedName>
    <definedName name="LENGTH_sky_deck___landscaping">#REF!</definedName>
    <definedName name="LENGTH_sky_deck_pool">#REF!</definedName>
    <definedName name="LENGTH_skydeck_pool_deck">#REF!</definedName>
    <definedName name="LENGTH_skydeck_reception_landings">#REF!</definedName>
    <definedName name="LENGTH_Stairs_1">#REF!</definedName>
    <definedName name="LENGTH_Steel_Frame_Double_Door_1524x2032mm">#REF!</definedName>
    <definedName name="LENGTH_Steel_Frame_Single_Door_813x2032mm">#REF!</definedName>
    <definedName name="LENGTH_Stringer___50_mm_Width">#REF!</definedName>
    <definedName name="LENGTH_Stringer___50_mm_Width__Phase_1___V2_">#REF!</definedName>
    <definedName name="LENGTH_Stringer___50_mm_Width__Phase_2_.3_">#REF!</definedName>
    <definedName name="LENGTH_Stringer___50_mm_Width__Phase_5___V2_">#REF!</definedName>
    <definedName name="LENGTH_System_Panel_ESA_Glass__single_external_glazing_offset_22.5mm">#REF!</definedName>
    <definedName name="LENGTH_System_Panel_ESA_Glass__single_external_glazing_offset_22.5mm__Phase_1___V2_">#REF!</definedName>
    <definedName name="LENGTH_System_Panel_ESA_Glass__single_external_glazing_offset_22.5mm__Phase_5___V2_">#REF!</definedName>
    <definedName name="LENGTH_System_Panel_ESA_Glass__single_external_glazing_offset_22.5mm_2__Phase_1___V2_">#REF!</definedName>
    <definedName name="LENGTH_System_Panel_ESA_Glass__single_external_glazing_offset_22.5mm_2__Phase_5___V2_">#REF!</definedName>
    <definedName name="LENGTH_System_Panel_ESA_Glass__single_external_glazing_offset_22.5mm_3__Phase_5___V2_">#REF!</definedName>
    <definedName name="LENGTH_System_Panel_ESA_glass_single_glazed_internal">#REF!</definedName>
    <definedName name="LENGTH_System_Panel_ESA_glass_single_glazed_internal__180816_3040_Barlow_Rev_A_">#REF!</definedName>
    <definedName name="LENGTH_System_Panel_ESA_glass_single_glazed_internal__Phase_1___V2_">#REF!</definedName>
    <definedName name="LENGTH_System_Panel_ESA_glass_single_glazed_internal_2__180816_3040_Barlow_Rev_A_">#REF!</definedName>
    <definedName name="LENGTH_System_Panel_ESA_glass_single_glazed_internal_3__180816_3040_Barlow_Rev_A_">#REF!</definedName>
    <definedName name="LENGTH_System_Panel_Glazed">#REF!</definedName>
    <definedName name="LENGTH_System_Panel_Glazed__Phase_1___V2_">#REF!</definedName>
    <definedName name="LENGTH_System_Panel_Glazed__Phase_2_.3_">#REF!</definedName>
    <definedName name="LENGTH_System_Panel_Glazed__Phase_5___V2_">#REF!</definedName>
    <definedName name="LENGTH_System_Panel_Glazed_2__Phase_1___V2_">#REF!</definedName>
    <definedName name="LENGTH_System_Panel_Glazed_2__Phase_2_.3_">#REF!</definedName>
    <definedName name="LENGTH_System_Panel_Glazed_2__Phase_5___V2_">#REF!</definedName>
    <definedName name="LENGTH_System_Panel_Glazed_3__Phase_2_.3_">#REF!</definedName>
    <definedName name="LENGTH_System_Panel_Glazed_3__Phase_5___V2_">#REF!</definedName>
    <definedName name="LENGTH_test">#REF!</definedName>
    <definedName name="LENGTH_Timber_Frame_Double_Door_1324x2032mm">#REF!</definedName>
    <definedName name="LENGTH_Timber_Frame_Double_Door_1324x2032mm__Phase_1___V2_">#REF!</definedName>
    <definedName name="LENGTH_Timber_Frame_Double_Door_1324x2032mm__Phase_2_.3_">#REF!</definedName>
    <definedName name="LENGTH_Timber_Frame_Double_Door_1324x2032mm__Phase_5___V2_">#REF!</definedName>
    <definedName name="LENGTH_Timber_Frame_Single_Door___Cubicle_Door1_800x2000mm___WC_Cubicle_2">#REF!</definedName>
    <definedName name="LENGTH_Timber_Frame_Single_Door___Cubicle_Door1_800x2000mm___WC_Cubicle_2__Phase_1___V2_">#REF!</definedName>
    <definedName name="LENGTH_Timber_Frame_Single_Door___Cubicle_Door1_800x2000mm___WC_Cubicle_2__Phase_2_.3_">#REF!</definedName>
    <definedName name="LENGTH_Topography_Cut_Fill">#REF!</definedName>
    <definedName name="LENGTH_Topography_Surface_Area">#REF!</definedName>
    <definedName name="LENGTH_UR_Vaal_Lavatera_Urinal_Vaal_Lavatera">#REF!</definedName>
    <definedName name="LENGTH_UR_Vaal_Lavatera_Urinal_Vaal_Lavatera__Phase_1___V2_">#REF!</definedName>
    <definedName name="LENGTH_UR_Vaal_Lavatera_Urinal_Vaal_Lavatera__Phase_2_.3_">#REF!</definedName>
    <definedName name="LENGTH_UR_Vaal_Lavatera_Urinal_Vaal_Lavatera__Phase_5___V2_">#REF!</definedName>
    <definedName name="LENGTH_VIP_parking">#REF!</definedName>
    <definedName name="LENGTH_WC_Duravit_D_Code_Wall_Mounted">#REF!</definedName>
    <definedName name="LENGTH_WC_Duravit_D_Code_Wall_Mounted__Phase_1___V2_">#REF!</definedName>
    <definedName name="LENGTH_WC_Duravit_D_Code_Wall_Mounted__Phase_2_.3_">#REF!</definedName>
    <definedName name="LENGTH_WC_Duravit_D_Code_Wall_Mounted__Phase_5___V2_">#REF!</definedName>
    <definedName name="LEON">#REF!</definedName>
    <definedName name="LEVEL2">#REF!</definedName>
    <definedName name="LEVELS">#REF!</definedName>
    <definedName name="LFR">#REF!</definedName>
    <definedName name="lightscreed">#REF!</definedName>
    <definedName name="LINE_SHOPS">#REF!</definedName>
    <definedName name="linep1">#REF!</definedName>
    <definedName name="linesp1">#REF!</definedName>
    <definedName name="LINTEL">#REF!</definedName>
    <definedName name="lintol">#REF!</definedName>
    <definedName name="LIQ">#REF!</definedName>
    <definedName name="LIST">#REF!</definedName>
    <definedName name="livea">#REF!</definedName>
    <definedName name="lloyacc">#REF!</definedName>
    <definedName name="LMR">#REF!</definedName>
    <definedName name="LOAD">#REF!</definedName>
    <definedName name="Loan_Amount">#REF!</definedName>
    <definedName name="Loan_Start">#REF!</definedName>
    <definedName name="Loan_Years">#REF!</definedName>
    <definedName name="LOCRTNPROV">#REF!</definedName>
    <definedName name="LOCSTKPROV">#REF!</definedName>
    <definedName name="loffel">#REF!</definedName>
    <definedName name="LOGO">#REF!</definedName>
    <definedName name="lotcprov">#REF!</definedName>
    <definedName name="lotprov">#REF!</definedName>
    <definedName name="louvers">#REF!</definedName>
    <definedName name="LOWER">#REF!</definedName>
    <definedName name="LWSALES">#REF!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ACROS">#REF!</definedName>
    <definedName name="main100">#REF!</definedName>
    <definedName name="main50">#REF!</definedName>
    <definedName name="major">#REF!</definedName>
    <definedName name="MAJORS">#REF!</definedName>
    <definedName name="MAKEBILLPAGE">#REF!</definedName>
    <definedName name="MANAGE">#REF!</definedName>
    <definedName name="MARGINPLAN">#REF!</definedName>
    <definedName name="MARGINPROJ">#REF!</definedName>
    <definedName name="MARK_UP">#REF!</definedName>
    <definedName name="MARKUP">#REF!</definedName>
    <definedName name="marmoram">#REF!</definedName>
    <definedName name="marmoran">#REF!</definedName>
    <definedName name="MASONRYDIMS">#REF!</definedName>
    <definedName name="MASSB">#REF!</definedName>
    <definedName name="MATERIAL_ON_SITE">#REF!</definedName>
    <definedName name="MATV">#REF!</definedName>
    <definedName name="Max">#REF!</definedName>
    <definedName name="MAX_RETENION">#REF!</definedName>
    <definedName name="MAX_RETENTION">#REF!</definedName>
    <definedName name="MD">#REF!</definedName>
    <definedName name="mdownacc">#REF!</definedName>
    <definedName name="MECH">#REF!</definedName>
    <definedName name="mentis">#REF!</definedName>
    <definedName name="mes193_">#REF!</definedName>
    <definedName name="mes245_">#REF!</definedName>
    <definedName name="mes395_">#REF!</definedName>
    <definedName name="mesh193">#REF!</definedName>
    <definedName name="metawall2m">#REF!</definedName>
    <definedName name="MEZZ">#REF!</definedName>
    <definedName name="MHcov">#REF!</definedName>
    <definedName name="mirror">#REF!</definedName>
    <definedName name="MISC_OPS_EQUIP">#REF!</definedName>
    <definedName name="Mkt_Vouch">#REF!,#REF!</definedName>
    <definedName name="mmm">#REF!</definedName>
    <definedName name="MMPA15">#REF!</definedName>
    <definedName name="MNTHS">#REF!</definedName>
    <definedName name="MODULES">#REF!</definedName>
    <definedName name="morfilet">#REF!</definedName>
    <definedName name="mortarfillet">#REF!</definedName>
    <definedName name="MOVETITLE">#REF!</definedName>
    <definedName name="MOZ">#REF!</definedName>
    <definedName name="MPA15FDNS">#REF!</definedName>
    <definedName name="MPA25FDNS">#REF!</definedName>
    <definedName name="MPA30SS">#REF!</definedName>
    <definedName name="MSAB">#REF!</definedName>
    <definedName name="MSAF">#REF!</definedName>
    <definedName name="MSAG">#REF!</definedName>
    <definedName name="MSAS">#REF!</definedName>
    <definedName name="msbalustr">#REF!</definedName>
    <definedName name="msbalustrade">#REF!</definedName>
    <definedName name="MSBF">#REF!</definedName>
    <definedName name="MSBS">#REF!</definedName>
    <definedName name="mshandrail">#REF!</definedName>
    <definedName name="MSLAF">#REF!</definedName>
    <definedName name="MSLAG">#REF!</definedName>
    <definedName name="MSLAS">#REF!</definedName>
    <definedName name="MSLB">#REF!</definedName>
    <definedName name="MT0">#REF!</definedName>
    <definedName name="MTB">#REF!</definedName>
    <definedName name="MU">#REF!</definedName>
    <definedName name="MU_SSC1">#REF!</definedName>
    <definedName name="MU_SSC2">#REF!</definedName>
    <definedName name="MU0BW">#REF!</definedName>
    <definedName name="MUP">#REF!</definedName>
    <definedName name="MUPS">#REF!</definedName>
    <definedName name="MURFAC">#REF!</definedName>
    <definedName name="N">#REF!</definedName>
    <definedName name="NATIONALS">#REF!</definedName>
    <definedName name="NB">#REF!</definedName>
    <definedName name="NESNACC">#REF!</definedName>
    <definedName name="newarea">#REF!</definedName>
    <definedName name="NEWBILLSHEET">#REF!</definedName>
    <definedName name="nil">#REF!</definedName>
    <definedName name="nilacc">#REF!</definedName>
    <definedName name="niltrnacc">#REF!</definedName>
    <definedName name="NINE">#REF!</definedName>
    <definedName name="NINEM">#REF!</definedName>
    <definedName name="NINENTN">#REF!</definedName>
    <definedName name="NINENTNW">#REF!</definedName>
    <definedName name="nineteen">#REF!</definedName>
    <definedName name="nineteenm">#REF!</definedName>
    <definedName name="nineteenw">#REF!</definedName>
    <definedName name="NINETN">#REF!</definedName>
    <definedName name="NINETNM">#REF!</definedName>
    <definedName name="NINETNW">#REF!</definedName>
    <definedName name="NINETY">#REF!</definedName>
    <definedName name="NINETY1">#REF!</definedName>
    <definedName name="NINETY1M">#REF!</definedName>
    <definedName name="NINETY1W">#REF!</definedName>
    <definedName name="NINETY2">#REF!</definedName>
    <definedName name="NINETY2M">#REF!</definedName>
    <definedName name="NINETY2W">#REF!</definedName>
    <definedName name="NINETY3">#REF!</definedName>
    <definedName name="NINETY3M">#REF!</definedName>
    <definedName name="NINETY3W">#REF!</definedName>
    <definedName name="NINETY4">#REF!</definedName>
    <definedName name="NINETY4M">#REF!</definedName>
    <definedName name="NINETY4W">#REF!</definedName>
    <definedName name="NINETY5">#REF!</definedName>
    <definedName name="NINETY5M">#REF!</definedName>
    <definedName name="NINETY5W">#REF!</definedName>
    <definedName name="NINETY6">#REF!</definedName>
    <definedName name="NINETY7">#REF!</definedName>
    <definedName name="NINETY8">#REF!</definedName>
    <definedName name="NINETY9">#REF!</definedName>
    <definedName name="NINETY9M">#REF!</definedName>
    <definedName name="NINETY9W">#REF!</definedName>
    <definedName name="NINETYM">#REF!</definedName>
    <definedName name="NINETYW">#REF!</definedName>
    <definedName name="NINEW">#REF!</definedName>
    <definedName name="NOMSUB">#REF!</definedName>
    <definedName name="NOMSUBS">#REF!</definedName>
    <definedName name="NOTAPPVO">#REF!</definedName>
    <definedName name="NOTE1">#REF!</definedName>
    <definedName name="NOTE2">#REF!</definedName>
    <definedName name="NOTES">#REF!</definedName>
    <definedName name="Num_Pmt_Per_Year">#REF!</definedName>
    <definedName name="Number_of_Payments">MATCH(0.01,End_Bal,-1)+1</definedName>
    <definedName name="O">#REF!</definedName>
    <definedName name="obw">#REF!</definedName>
    <definedName name="obwfdns">#REF!</definedName>
    <definedName name="OFF">#REF!</definedName>
    <definedName name="OFF0">#REF!</definedName>
    <definedName name="OFFB">#REF!</definedName>
    <definedName name="OFFICES">#REF!</definedName>
    <definedName name="offshutter">#REF!</definedName>
    <definedName name="OLE_LINK2_2">#REF!</definedName>
    <definedName name="OLE_LINK3_2">#REF!</definedName>
    <definedName name="OLE_LINK4_2">#REF!</definedName>
    <definedName name="OME">#REF!</definedName>
    <definedName name="ONE">#REF!</definedName>
    <definedName name="ONEM">#REF!</definedName>
    <definedName name="ONEW">#REF!</definedName>
    <definedName name="OPS">#REF!</definedName>
    <definedName name="OPSSI">#REF!</definedName>
    <definedName name="Option">#REF!</definedName>
    <definedName name="ORIG_AUTH_CONTRACT_SUM">#REF!</definedName>
    <definedName name="ORIG_CONTRACT_DURATION">#REF!</definedName>
    <definedName name="OVERALL">#REF!</definedName>
    <definedName name="OVERALLSUM">#REF!</definedName>
    <definedName name="P_G">#REF!</definedName>
    <definedName name="P_SCHE">#REF!</definedName>
    <definedName name="P_SCHF">#REF!</definedName>
    <definedName name="P_SCHG">#REF!</definedName>
    <definedName name="P_TILE">#REF!</definedName>
    <definedName name="p4.001">#REF!</definedName>
    <definedName name="p5.002">#REF!</definedName>
    <definedName name="PA">#REF!</definedName>
    <definedName name="PABX">#REF!</definedName>
    <definedName name="PACK">#REF!</definedName>
    <definedName name="PACKAGE">#REF!</definedName>
    <definedName name="PACKSTATUS">#REF!</definedName>
    <definedName name="Page_1">#REF!</definedName>
    <definedName name="Page_2">#REF!</definedName>
    <definedName name="Page_3">#REF!</definedName>
    <definedName name="Page_4">#REF!</definedName>
    <definedName name="Page_5">#REF!</definedName>
    <definedName name="PAGE1">#REF!</definedName>
    <definedName name="PAGE11">#REF!</definedName>
    <definedName name="page2">#REF!</definedName>
    <definedName name="paint">#REF!</definedName>
    <definedName name="paintDoor">#REF!</definedName>
    <definedName name="paintMetal">#REF!</definedName>
    <definedName name="paintParking">#REF!</definedName>
    <definedName name="paintPipes">#REF!</definedName>
    <definedName name="paintsteel">#REF!</definedName>
    <definedName name="PAMI">#REF!</definedName>
    <definedName name="PANT">#REF!</definedName>
    <definedName name="PARK">#REF!</definedName>
    <definedName name="PARK1">#REF!</definedName>
    <definedName name="PARK2">#REF!</definedName>
    <definedName name="PARK3">#REF!</definedName>
    <definedName name="PART2">#REF!</definedName>
    <definedName name="PART3">#REF!</definedName>
    <definedName name="PART4">#REF!</definedName>
    <definedName name="PATIOF">#REF!</definedName>
    <definedName name="PATIOG">#REF!</definedName>
    <definedName name="PATIOS">#REF!</definedName>
    <definedName name="PAVE1">#REF!</definedName>
    <definedName name="PAVE2">#REF!</definedName>
    <definedName name="PAVE3">#REF!</definedName>
    <definedName name="Pavings">#REF!</definedName>
    <definedName name="Pay_Date">#REF!</definedName>
    <definedName name="Pay_Num">#REF!</definedName>
    <definedName name="Payment_Date" localSheetId="2">DATE(YEAR([0]!Loan_Start),MONTH([0]!Loan_Start)+Payment_Number,DAY([0]!Loan_Start))</definedName>
    <definedName name="Payment_Date" localSheetId="6">DATE(YEAR([0]!Loan_Start),MONTH([0]!Loan_Start)+Payment_Number,DAY([0]!Loan_Start))</definedName>
    <definedName name="Payment_Date">DATE(YEAR(Loan_Start),MONTH(Loan_Start)+Payment_Number,DAY(Loan_Start))</definedName>
    <definedName name="PBR">#REF!</definedName>
    <definedName name="PCERTNO">#REF!</definedName>
    <definedName name="PENALTY_PER_DAY">#REF!</definedName>
    <definedName name="PER3DUTY">#REF!</definedName>
    <definedName name="PERGOLAS">#REF!</definedName>
    <definedName name="PERIM">#REF!</definedName>
    <definedName name="PERIM_1">#REF!</definedName>
    <definedName name="PERIM_2">#REF!</definedName>
    <definedName name="PERIM_G">#REF!</definedName>
    <definedName name="Period">#REF!</definedName>
    <definedName name="PERNO">#REF!</definedName>
    <definedName name="PERSONAL">"Button 31"</definedName>
    <definedName name="PIL">#REF!</definedName>
    <definedName name="PILING">#REF!</definedName>
    <definedName name="PIRANA">#REF!</definedName>
    <definedName name="PITS">#REF!</definedName>
    <definedName name="PLANT">#REF!</definedName>
    <definedName name="PLANT1">#REF!</definedName>
    <definedName name="PLANT2">#REF!</definedName>
    <definedName name="PLANT3">#REF!</definedName>
    <definedName name="PLAST1">#REF!</definedName>
    <definedName name="plast1EXT">#REF!</definedName>
    <definedName name="plast1narEXT">#REF!</definedName>
    <definedName name="plast1narrow">#REF!</definedName>
    <definedName name="PLAST2">#REF!</definedName>
    <definedName name="plastconc">#REF!</definedName>
    <definedName name="PLASTONE">#REF!</definedName>
    <definedName name="PLASTRH">#REF!</definedName>
    <definedName name="PLASTS">#REF!</definedName>
    <definedName name="PLASTTWO">#REF!</definedName>
    <definedName name="PLAT">#REF!</definedName>
    <definedName name="PLATFORM">#REF!</definedName>
    <definedName name="plskim">#REF!</definedName>
    <definedName name="plskimnarrow">#REF!</definedName>
    <definedName name="PLUMBING">#REF!</definedName>
    <definedName name="PM">#REF!</definedName>
    <definedName name="PMTNO">#REF!</definedName>
    <definedName name="pmtno1">#REF!</definedName>
    <definedName name="pnp">#REF!</definedName>
    <definedName name="pnumber1">#REF!</definedName>
    <definedName name="POINT_OF_SALE">#REF!</definedName>
    <definedName name="poinvacc">#REF!</definedName>
    <definedName name="POLY">#REF!</definedName>
    <definedName name="POS">#REF!</definedName>
    <definedName name="POST">#REF!</definedName>
    <definedName name="posttt">#REF!</definedName>
    <definedName name="powerfloat">#REF!</definedName>
    <definedName name="PPS">#REF!</definedName>
    <definedName name="PPSNo">#REF!</definedName>
    <definedName name="PRDump">#REF!</definedName>
    <definedName name="precoping">#REF!</definedName>
    <definedName name="PRELIM">#REF!</definedName>
    <definedName name="Preliminaries">#REF!</definedName>
    <definedName name="prelimn">#REF!</definedName>
    <definedName name="PRELIMS">#REF!</definedName>
    <definedName name="preplanks">#REF!</definedName>
    <definedName name="prepplat">#REF!</definedName>
    <definedName name="PREV_VALUE">#REF!</definedName>
    <definedName name="PREVAT">#REF!</definedName>
    <definedName name="Princ">#REF!</definedName>
    <definedName name="PRINT">#REF!</definedName>
    <definedName name="_xlnm.Print_Area" localSheetId="0">'Sec 1 P&amp;G'!$A$1:$G$266</definedName>
    <definedName name="_xlnm.Print_Area" localSheetId="1">'Sec 2 Sewers'!$A$1:$G$327</definedName>
    <definedName name="_xlnm.Print_Area" localSheetId="2">'Sec 3 RM'!$A$1:$G$223</definedName>
    <definedName name="_xlnm.Print_Area" localSheetId="3">'Sec 4 PS Struct'!$A$1:$G$391</definedName>
    <definedName name="_xlnm.Print_Area" localSheetId="4">'Sec 5 PS Elec &amp; MEC'!$A$1:$G$767</definedName>
    <definedName name="_xlnm.Print_Area" localSheetId="5">'Sec 6 PS Acc Road'!$A$1:$G$315</definedName>
    <definedName name="_xlnm.Print_Area" localSheetId="6">'Sec 7 SMMES '!$A$1:$G$55</definedName>
    <definedName name="_xlnm.Print_Area" localSheetId="7">SUMMARY!$A$1:$I$40</definedName>
    <definedName name="_xlnm.Print_Area">#REF!</definedName>
    <definedName name="Print_Area_MI">#REF!</definedName>
    <definedName name="Print_Area_Reset">OFFSET(Full_Print,0,0,Last_Row)</definedName>
    <definedName name="_xlnm.Print_Titles">#N/A</definedName>
    <definedName name="Print_Titles_MI">#REF!</definedName>
    <definedName name="PRINTLOC">#REF!</definedName>
    <definedName name="Prints">#REF!</definedName>
    <definedName name="PROC">#REF!</definedName>
    <definedName name="Prof_fees">#REF!</definedName>
    <definedName name="Prof_Fees1">#REF!</definedName>
    <definedName name="Progress" hidden="1">{#N/A,#N/A,FALSE,"CERTIFICATE"}</definedName>
    <definedName name="pROJECT">#REF!</definedName>
    <definedName name="PROJECT_NAME">#REF!</definedName>
    <definedName name="PROJECT_STATUS">#REF!</definedName>
    <definedName name="Projtype">#REF!</definedName>
    <definedName name="PS">#REF!</definedName>
    <definedName name="PSFSTB">#REF!</definedName>
    <definedName name="PSUBVAL">#REF!</definedName>
    <definedName name="PUMPEST">#REF!</definedName>
    <definedName name="PUMPM3">#REF!</definedName>
    <definedName name="PUMPMIX">#REF!</definedName>
    <definedName name="pumppipe">#REF!</definedName>
    <definedName name="PVA">#REF!</definedName>
    <definedName name="pvaext">#REF!</definedName>
    <definedName name="PVALUE">#REF!</definedName>
    <definedName name="QS">#REF!</definedName>
    <definedName name="QSR_CP">#REF!</definedName>
    <definedName name="QSR_LEFT">#REF!</definedName>
    <definedName name="QSRTOP">#REF!</definedName>
    <definedName name="queen">#REF!</definedName>
    <definedName name="Query1">#REF!</definedName>
    <definedName name="r_fbeam">#REF!</definedName>
    <definedName name="r_fcol">#REF!</definedName>
    <definedName name="r_fcol_to5m">#REF!</definedName>
    <definedName name="r_finvbeams">#REF!</definedName>
    <definedName name="r_flanding">#REF!</definedName>
    <definedName name="r_fret">#REF!</definedName>
    <definedName name="r_fslab">#REF!</definedName>
    <definedName name="r_fstair">#REF!</definedName>
    <definedName name="railings">#REF!</definedName>
    <definedName name="RANGE1">#REF!</definedName>
    <definedName name="RANGE10">#REF!</definedName>
    <definedName name="RANGE11">#REF!</definedName>
    <definedName name="RANGE2">#REF!</definedName>
    <definedName name="RANGE3">#REF!</definedName>
    <definedName name="RANGE4">#REF!</definedName>
    <definedName name="RANGE5">#REF!</definedName>
    <definedName name="RANGE6">#REF!</definedName>
    <definedName name="RANGE7">#REF!</definedName>
    <definedName name="RANGE8">#REF!</definedName>
    <definedName name="RANGE9">#REF!</definedName>
    <definedName name="rate">#REF!</definedName>
    <definedName name="RATES">#REF!</definedName>
    <definedName name="Rateschedule">#REF!</definedName>
    <definedName name="RatioA1">#REF!</definedName>
    <definedName name="RatioA2">#REF!</definedName>
    <definedName name="RatioC1">#REF!</definedName>
    <definedName name="RatioC2">#REF!</definedName>
    <definedName name="RawAgencyPrice">#REF!</definedName>
    <definedName name="RBData">#REF!</definedName>
    <definedName name="rebar">#REF!</definedName>
    <definedName name="rebar_bases">#REF!</definedName>
    <definedName name="rebar_beamslab">#REF!</definedName>
    <definedName name="rebar_col">#REF!</definedName>
    <definedName name="rebar_footing">#REF!</definedName>
    <definedName name="rebar_walls">#REF!</definedName>
    <definedName name="REC">#REF!</definedName>
    <definedName name="RECCANACC">#REF!</definedName>
    <definedName name="RECEXACC">#REF!</definedName>
    <definedName name="RECINACC">#REF!</definedName>
    <definedName name="RECON">#REF!</definedName>
    <definedName name="reeded">#REF!</definedName>
    <definedName name="REF">#REF!</definedName>
    <definedName name="REINF">#REF!</definedName>
    <definedName name="REINF_PT">#REF!</definedName>
    <definedName name="REINFBM">#REF!</definedName>
    <definedName name="REINFCOL">#REF!</definedName>
    <definedName name="reinffd">#REF!</definedName>
    <definedName name="REINFPT">#REF!</definedName>
    <definedName name="REINFSLB">#REF!</definedName>
    <definedName name="REINFWLL">#REF!</definedName>
    <definedName name="remrad">#REF!</definedName>
    <definedName name="Rename" hidden="1">#REF!</definedName>
    <definedName name="Rename1" hidden="1">#REF!</definedName>
    <definedName name="Rename10">#REF!</definedName>
    <definedName name="Rename11">#REF!</definedName>
    <definedName name="Rename3">#REF!</definedName>
    <definedName name="Rename4">#REF!</definedName>
    <definedName name="Rename5">#REF!</definedName>
    <definedName name="Rename6">#REF!</definedName>
    <definedName name="Rename7">#REF!</definedName>
    <definedName name="Rename8">#REF!</definedName>
    <definedName name="Rename9">#REF!</definedName>
    <definedName name="rent">#REF!</definedName>
    <definedName name="RENTABLE">#REF!</definedName>
    <definedName name="RENTABLE_OFF">#REF!</definedName>
    <definedName name="Report">#REF!</definedName>
    <definedName name="Requirements" hidden="1">{#N/A,#N/A,FALSE,"CERTIFICATE";#N/A,#N/A,FALSE,"SUB-CONTRACTS";#N/A,#N/A,FALSE,"VAT SCHEDULE";#N/A,#N/A,FALSE,"SUMMARY";#N/A,#N/A,FALSE,"ESCALATION SUMMARY";#N/A,#N/A,FALSE,"VALUATION"}</definedName>
    <definedName name="Reselects">#REF!</definedName>
    <definedName name="REST">#REF!</definedName>
    <definedName name="reticulation">#REF!</definedName>
    <definedName name="return">#REF!</definedName>
    <definedName name="returnprov">#REF!</definedName>
    <definedName name="returns_prov">#REF!</definedName>
    <definedName name="REVACC">#REF!</definedName>
    <definedName name="REVPER">#REF!</definedName>
    <definedName name="Rfwk">#REF!</definedName>
    <definedName name="rip">#REF!</definedName>
    <definedName name="ripcompact">#REF!</definedName>
    <definedName name="RIVERS">#REF!</definedName>
    <definedName name="rmpa15">#REF!</definedName>
    <definedName name="RMPA20">#REF!</definedName>
    <definedName name="RMPA25">#REF!</definedName>
    <definedName name="rmpa3">#REF!</definedName>
    <definedName name="rmpa30">#REF!</definedName>
    <definedName name="RMPA35">#REF!</definedName>
    <definedName name="RMPA40">#REF!</definedName>
    <definedName name="ROAD">#REF!</definedName>
    <definedName name="ROAD1">#REF!</definedName>
    <definedName name="ROAD2">#REF!</definedName>
    <definedName name="ROAD3">#REF!</definedName>
    <definedName name="ROADS">#REF!</definedName>
    <definedName name="roc">#REF!</definedName>
    <definedName name="roc1.5">#REF!</definedName>
    <definedName name="rock">#REF!</definedName>
    <definedName name="rollerdoor">#REF!</definedName>
    <definedName name="Roof">#REF!</definedName>
    <definedName name="ROOFP">#REF!</definedName>
    <definedName name="ROOFPERIM">#REF!</definedName>
    <definedName name="ROOMS">#REF!</definedName>
    <definedName name="RR">#REF!</definedName>
    <definedName name="rrc">#REF!</definedName>
    <definedName name="rrrr">#REF!</definedName>
    <definedName name="rrrrrrrrrrrr">#REF!</definedName>
    <definedName name="rwdp">#REF!</definedName>
    <definedName name="s">#REF!</definedName>
    <definedName name="S_F">#REF!</definedName>
    <definedName name="s_fbeam">#REF!</definedName>
    <definedName name="s_fcol">#REF!</definedName>
    <definedName name="s_fcol_to5m">#REF!</definedName>
    <definedName name="SAGEX">#REF!</definedName>
    <definedName name="SALES">#REF!</definedName>
    <definedName name="SALESPLAN">#REF!</definedName>
    <definedName name="salesvar">#REF!,#REF!,#REF!,#REF!,#REF!,#REF!,#REF!,#REF!,#REF!</definedName>
    <definedName name="SAW">#REF!</definedName>
    <definedName name="sawcut">#REF!</definedName>
    <definedName name="sawcut3x30">#REF!</definedName>
    <definedName name="sawcut6x16">#REF!</definedName>
    <definedName name="sawcutseal">#REF!</definedName>
    <definedName name="SB">#REF!</definedName>
    <definedName name="scaffolding">#REF!</definedName>
    <definedName name="SCARIFY">#REF!</definedName>
    <definedName name="SCH_B4">#REF!</definedName>
    <definedName name="SCH_C">#REF!</definedName>
    <definedName name="SCH_E">#REF!</definedName>
    <definedName name="SCH_F">#REF!</definedName>
    <definedName name="SCH_G">#REF!</definedName>
    <definedName name="Sched_Pay">#REF!</definedName>
    <definedName name="SCHEDA">#REF!</definedName>
    <definedName name="SCHEDULE_F">#REF!</definedName>
    <definedName name="SCHEDULE_H">#REF!</definedName>
    <definedName name="ScheduleA">#REF!</definedName>
    <definedName name="ScheduleC">#REF!</definedName>
    <definedName name="Scheduled_Extra_Payments">#REF!</definedName>
    <definedName name="Scheduled_Interest_Rate">#REF!</definedName>
    <definedName name="Scheduled_Monthly_Payment">#REF!</definedName>
    <definedName name="ScheduleE">#REF!</definedName>
    <definedName name="ScheduleF">#REF!</definedName>
    <definedName name="ScheduleG">#REF!</definedName>
    <definedName name="scheduleH">#REF!</definedName>
    <definedName name="Scheme1">#REF!</definedName>
    <definedName name="Scheme2">#REF!</definedName>
    <definedName name="SCHG">#REF!</definedName>
    <definedName name="scr100_">#REF!</definedName>
    <definedName name="scr130_">#REF!</definedName>
    <definedName name="scr30_">#REF!</definedName>
    <definedName name="scr40_">#REF!</definedName>
    <definedName name="scr75_">#REF!</definedName>
    <definedName name="screed">#REF!</definedName>
    <definedName name="Sdoor_semi">#REF!</definedName>
    <definedName name="Sdoor_shopfront">#REF!</definedName>
    <definedName name="Sdoor_solid">#REF!</definedName>
    <definedName name="sealant">#REF!</definedName>
    <definedName name="SEARCH">#REF!</definedName>
    <definedName name="SECOND">#REF!</definedName>
    <definedName name="Second_floor">#REF!</definedName>
    <definedName name="SECONDEXT">#REF!</definedName>
    <definedName name="secondm">#REF!</definedName>
    <definedName name="Security">#REF!</definedName>
    <definedName name="SecurityAdj">#REF!</definedName>
    <definedName name="SEMFACE">#REF!</definedName>
    <definedName name="SENTYW">#REF!</definedName>
    <definedName name="SER">#REF!</definedName>
    <definedName name="SETWIDTHS">#REF!</definedName>
    <definedName name="SEVEN">#REF!</definedName>
    <definedName name="SEVENM">#REF!</definedName>
    <definedName name="seventeen">#REF!</definedName>
    <definedName name="seventeenm">#REF!</definedName>
    <definedName name="seventeenw">#REF!</definedName>
    <definedName name="SEVENTN">#REF!</definedName>
    <definedName name="SEVENTNM">#REF!</definedName>
    <definedName name="SEVENTNW">#REF!</definedName>
    <definedName name="SEVENTY">#REF!</definedName>
    <definedName name="SEVENTY1">#REF!</definedName>
    <definedName name="SEVENTY1M">#REF!</definedName>
    <definedName name="SEVENTY1W">#REF!</definedName>
    <definedName name="SEVENTY2">#REF!</definedName>
    <definedName name="SEVENTY2M">#REF!</definedName>
    <definedName name="SEVENTY2W">#REF!</definedName>
    <definedName name="SEVENTY3">#REF!</definedName>
    <definedName name="SEVENTY3M">#REF!</definedName>
    <definedName name="SEVENTY3W">#REF!</definedName>
    <definedName name="SEVENTY4">#REF!</definedName>
    <definedName name="SEVENTY4M">#REF!</definedName>
    <definedName name="SEVENTY4W">#REF!</definedName>
    <definedName name="SEVENTY5">#REF!</definedName>
    <definedName name="SEVENTY5M">#REF!</definedName>
    <definedName name="SEVENTY5W">#REF!</definedName>
    <definedName name="SEVENTY6">#REF!</definedName>
    <definedName name="SEVENTY6M">#REF!</definedName>
    <definedName name="SEVENTY6W">#REF!</definedName>
    <definedName name="SEVENTY7">#REF!</definedName>
    <definedName name="SEVENTY7M">#REF!</definedName>
    <definedName name="SEVENTY7W">#REF!</definedName>
    <definedName name="SEVENTY8">#REF!</definedName>
    <definedName name="SEVENTY8M">#REF!</definedName>
    <definedName name="SEVENTY8W">#REF!</definedName>
    <definedName name="SEVENTY9">#REF!</definedName>
    <definedName name="SEVENTY9M">#REF!</definedName>
    <definedName name="SEVENTY9W">#REF!</definedName>
    <definedName name="seventyfive">#REF!</definedName>
    <definedName name="seventyfivem">#REF!</definedName>
    <definedName name="seventyfivew">#REF!</definedName>
    <definedName name="seventyfour">#REF!</definedName>
    <definedName name="SEVENTYM">#REF!</definedName>
    <definedName name="seventyone">#REF!</definedName>
    <definedName name="seventysix">#REF!</definedName>
    <definedName name="seventysixm">#REF!</definedName>
    <definedName name="seventysixw">#REF!</definedName>
    <definedName name="seventythree">#REF!</definedName>
    <definedName name="seventytwo">#REF!</definedName>
    <definedName name="SEVENTYW">#REF!</definedName>
    <definedName name="SEVENW">#REF!</definedName>
    <definedName name="SFLB">#REF!</definedName>
    <definedName name="SFLP">#REF!</definedName>
    <definedName name="sheet1" hidden="1">{#N/A,#N/A,FALSE,"CERTIFICATE"}</definedName>
    <definedName name="sheet2" hidden="1">{#N/A,#N/A,FALSE,"ESCALATION SUMMARY"}</definedName>
    <definedName name="sheeting">#REF!</definedName>
    <definedName name="shelfangle">#REF!</definedName>
    <definedName name="shhet1" hidden="1">{#N/A,#N/A,FALSE,"CERTIFICATE";#N/A,#N/A,FALSE,"SUB-CONTRACTS";#N/A,#N/A,FALSE,"VAT SCHEDULE";#N/A,#N/A,FALSE,"SUMMARY";#N/A,#N/A,FALSE,"ESCALATION SUMMARY"}</definedName>
    <definedName name="SHIP">#REF!</definedName>
    <definedName name="SHOP">#REF!</definedName>
    <definedName name="SHOPFITTING">#REF!</definedName>
    <definedName name="shopfront">#REF!</definedName>
    <definedName name="Shopfronts">#REF!</definedName>
    <definedName name="Shopfronts_EXT">#REF!</definedName>
    <definedName name="Shopfronts_INT">#REF!</definedName>
    <definedName name="Shopfronts_LOBBIES">#REF!</definedName>
    <definedName name="SHOW">#REF!</definedName>
    <definedName name="SIGN">#REF!</definedName>
    <definedName name="singleb">#REF!</definedName>
    <definedName name="Site">#REF!</definedName>
    <definedName name="SITE_HOVER">#REF!</definedName>
    <definedName name="SITE12">#REF!</definedName>
    <definedName name="SITE3">#REF!</definedName>
    <definedName name="SIX">#REF!</definedName>
    <definedName name="SIXA">#REF!</definedName>
    <definedName name="SIXM">#REF!</definedName>
    <definedName name="sixteen">#REF!</definedName>
    <definedName name="sixteenm">#REF!</definedName>
    <definedName name="sixteenw">#REF!</definedName>
    <definedName name="SIXTN">#REF!</definedName>
    <definedName name="SIXTNM">#REF!</definedName>
    <definedName name="SIXTNW">#REF!</definedName>
    <definedName name="SIXTY">#REF!</definedName>
    <definedName name="SIXTY1">#REF!</definedName>
    <definedName name="SIXTY1M">#REF!</definedName>
    <definedName name="SIXTY1W">#REF!</definedName>
    <definedName name="SIXTY2">#REF!</definedName>
    <definedName name="SIXTY2M">#REF!</definedName>
    <definedName name="SIXTY2W">#REF!</definedName>
    <definedName name="SIXTY3">#REF!</definedName>
    <definedName name="SIXTY3M">#REF!</definedName>
    <definedName name="SIXTY3W">#REF!</definedName>
    <definedName name="SIXTY4">#REF!</definedName>
    <definedName name="SIXTY4M">#REF!</definedName>
    <definedName name="SIXTY4W">#REF!</definedName>
    <definedName name="SIXTY5">#REF!</definedName>
    <definedName name="SIXTY5M">#REF!</definedName>
    <definedName name="SIXTY5W">#REF!</definedName>
    <definedName name="SIXTY6">#REF!</definedName>
    <definedName name="SIXTY6M">#REF!</definedName>
    <definedName name="SIXTY6W">#REF!</definedName>
    <definedName name="SIXTY7">#REF!</definedName>
    <definedName name="SIXTY7M">#REF!</definedName>
    <definedName name="SIXTY7W">#REF!</definedName>
    <definedName name="SIXTY8">#REF!</definedName>
    <definedName name="SIXTY8M">#REF!</definedName>
    <definedName name="SIXTY8W">#REF!</definedName>
    <definedName name="SIXTY9">#REF!</definedName>
    <definedName name="SIXTY9M">#REF!</definedName>
    <definedName name="SIXTY9W">#REF!</definedName>
    <definedName name="sixtyeight">#REF!</definedName>
    <definedName name="sixtyeightm">#REF!</definedName>
    <definedName name="sixtyeightw">#REF!</definedName>
    <definedName name="sixtyfive">#REF!</definedName>
    <definedName name="sixtyfivem">#REF!</definedName>
    <definedName name="sixtyfivew">#REF!</definedName>
    <definedName name="sixtyfour">#REF!</definedName>
    <definedName name="sixtyfourm">#REF!</definedName>
    <definedName name="sixtyfourw">#REF!</definedName>
    <definedName name="SIXTYM">#REF!</definedName>
    <definedName name="sixtynine">#REF!</definedName>
    <definedName name="sixtyninem">#REF!</definedName>
    <definedName name="sixtyninew">#REF!</definedName>
    <definedName name="sixtyone">#REF!</definedName>
    <definedName name="sixtyonem">#REF!</definedName>
    <definedName name="sixtyonew">#REF!</definedName>
    <definedName name="sixtyseven">#REF!</definedName>
    <definedName name="sixtysevenm">#REF!</definedName>
    <definedName name="sixtysevenw">#REF!</definedName>
    <definedName name="sixtysix">#REF!</definedName>
    <definedName name="sixtysixm">#REF!</definedName>
    <definedName name="sixtysixw">#REF!</definedName>
    <definedName name="sixtythree">#REF!</definedName>
    <definedName name="sixtythreem">#REF!</definedName>
    <definedName name="sixtythreew">#REF!</definedName>
    <definedName name="sixtytwo">#REF!</definedName>
    <definedName name="sixtytwom">#REF!</definedName>
    <definedName name="sixtytwow">#REF!</definedName>
    <definedName name="SIXTYW">#REF!</definedName>
    <definedName name="SIXW">#REF!</definedName>
    <definedName name="skim">#REF!</definedName>
    <definedName name="skirtingtile">#REF!</definedName>
    <definedName name="skirttile">#REF!</definedName>
    <definedName name="skirtvinyl">#REF!</definedName>
    <definedName name="SLAB">#REF!</definedName>
    <definedName name="Slope">#REF!</definedName>
    <definedName name="SMcirc_col">#REF!</definedName>
    <definedName name="SMcirc_col3.5_5">#REF!</definedName>
    <definedName name="SMOKEVENT">#REF!</definedName>
    <definedName name="So">#REF!</definedName>
    <definedName name="soap">#REF!</definedName>
    <definedName name="SOFT">#REF!</definedName>
    <definedName name="softboard">#REF!</definedName>
    <definedName name="SOFTJNT">#REF!</definedName>
    <definedName name="softrock">#REF!</definedName>
    <definedName name="SOFTS">#REF!</definedName>
    <definedName name="sort_range">#REF!</definedName>
    <definedName name="SOUND">#REF!</definedName>
    <definedName name="spa">#REF!</definedName>
    <definedName name="SPEC">#REF!</definedName>
    <definedName name="SpinIntersection">#REF!</definedName>
    <definedName name="SpinSlope">#REF!</definedName>
    <definedName name="SpinVar">#REF!</definedName>
    <definedName name="SPLIT">#REF!</definedName>
    <definedName name="SPRINKDIESEL">#REF!</definedName>
    <definedName name="SPRINKELEC">#REF!</definedName>
    <definedName name="SPRINKJOCKEY">#REF!</definedName>
    <definedName name="sprinkler">#REF!</definedName>
    <definedName name="sprinkrate">#REF!</definedName>
    <definedName name="SPRINKTANK">#REF!</definedName>
    <definedName name="SRMPA30">#REF!</definedName>
    <definedName name="SRMPA40">#REF!</definedName>
    <definedName name="ssbalustr">#REF!</definedName>
    <definedName name="ssbalustrade">#REF!</definedName>
    <definedName name="SSG" hidden="1">#REF!</definedName>
    <definedName name="sshandrail">#REF!</definedName>
    <definedName name="STA0">#REF!</definedName>
    <definedName name="STAFF">#REF!</definedName>
    <definedName name="STAIR">#REF!</definedName>
    <definedName name="STAIRG">#REF!</definedName>
    <definedName name="StartPos">#REF!</definedName>
    <definedName name="STBC">#REF!</definedName>
    <definedName name="STBCS">#REF!</definedName>
    <definedName name="STDB">#REF!</definedName>
    <definedName name="stdownpipes">#REF!</definedName>
    <definedName name="stgutter">#REF!</definedName>
    <definedName name="stgutters">#REF!</definedName>
    <definedName name="STMAF">#REF!</definedName>
    <definedName name="STMAG">#REF!</definedName>
    <definedName name="STMAS">#REF!</definedName>
    <definedName name="STONE">#REF!</definedName>
    <definedName name="Stoneclad">#REF!</definedName>
    <definedName name="stonefill">#REF!</definedName>
    <definedName name="STORAGE">#REF!</definedName>
    <definedName name="STORE">#REF!</definedName>
    <definedName name="STOREMISC">#REF!,#REF!,#REF!,#REF!,#REF!,#REF!</definedName>
    <definedName name="storerates">#REF!,#REF!</definedName>
    <definedName name="STR0">#REF!</definedName>
    <definedName name="strike">#REF!</definedName>
    <definedName name="strip">#REF!</definedName>
    <definedName name="STRUCT">#REF!</definedName>
    <definedName name="stusteel">#REF!</definedName>
    <definedName name="SUB_TOTAL_A">#REF!</definedName>
    <definedName name="SUBBASE">#REF!</definedName>
    <definedName name="Subbies">#REF!</definedName>
    <definedName name="Subcontracts">#REF!</definedName>
    <definedName name="SUBTOTALS">#REF!</definedName>
    <definedName name="SUBVAL">#REF!</definedName>
    <definedName name="SUM">#REF!</definedName>
    <definedName name="SUMM">#REF!</definedName>
    <definedName name="SUMMARY">#REF!</definedName>
    <definedName name="Summary_Print">#REF!</definedName>
    <definedName name="Summary1" hidden="1">{#N/A,#N/A,FALSE,"SUMMARY"}</definedName>
    <definedName name="sump_pump">#REF!</definedName>
    <definedName name="Sun">#REF!</definedName>
    <definedName name="sunALT">#REF!</definedName>
    <definedName name="sunBW">#REF!</definedName>
    <definedName name="SUNDRIES">#REF!</definedName>
    <definedName name="sundrymet">#REF!</definedName>
    <definedName name="sunPS">#REF!</definedName>
    <definedName name="sunscreens">#REF!</definedName>
    <definedName name="T">#REF!</definedName>
    <definedName name="TANKS">#REF!</definedName>
    <definedName name="TANKS1">#REF!</definedName>
    <definedName name="tariff">#REF!</definedName>
    <definedName name="TARIFF1">#REF!</definedName>
    <definedName name="TEN">#REF!</definedName>
    <definedName name="TENANT">#REF!</definedName>
    <definedName name="Tenants">#REF!</definedName>
    <definedName name="TENM">#REF!</definedName>
    <definedName name="TENW">#REF!</definedName>
    <definedName name="TERMITE">#REF!</definedName>
    <definedName name="TERR0">#REF!</definedName>
    <definedName name="TERR1">#REF!</definedName>
    <definedName name="TERR2">#REF!</definedName>
    <definedName name="TERR3">#REF!</definedName>
    <definedName name="TERR4">#REF!</definedName>
    <definedName name="TERR5">#REF!</definedName>
    <definedName name="TERR6">#REF!</definedName>
    <definedName name="TERRACE">#REF!</definedName>
    <definedName name="TEST">#REF!</definedName>
    <definedName name="textplaster">#REF!</definedName>
    <definedName name="TFLP">#REF!</definedName>
    <definedName name="THIRD">#REF!</definedName>
    <definedName name="Third_floor">#REF!</definedName>
    <definedName name="thirdm">#REF!</definedName>
    <definedName name="thirteen">#REF!</definedName>
    <definedName name="thirteenm">#REF!</definedName>
    <definedName name="thirteenw">#REF!</definedName>
    <definedName name="THIRTEIGHT">#REF!</definedName>
    <definedName name="THIRTEIGHTM">#REF!</definedName>
    <definedName name="THIRTEIGHTW">#REF!</definedName>
    <definedName name="THIRTFIVE">#REF!</definedName>
    <definedName name="THIRTFIVEM">#REF!</definedName>
    <definedName name="THIRTFIVEW">#REF!</definedName>
    <definedName name="THIRTFOUR">#REF!</definedName>
    <definedName name="THIRTFOURM">#REF!</definedName>
    <definedName name="THIRTFOURW">#REF!</definedName>
    <definedName name="THIRTN">#REF!</definedName>
    <definedName name="THIRTNINE">#REF!</definedName>
    <definedName name="THIRTNINEM">#REF!</definedName>
    <definedName name="THIRTNINEW">#REF!</definedName>
    <definedName name="THIRTNM">#REF!</definedName>
    <definedName name="THIRTNW">#REF!</definedName>
    <definedName name="THIRTONE">#REF!</definedName>
    <definedName name="THIRTONEM">#REF!</definedName>
    <definedName name="THIRTONEW">#REF!</definedName>
    <definedName name="THIRTSEBENM">#REF!</definedName>
    <definedName name="THIRTSEVEN">#REF!</definedName>
    <definedName name="THIRTSEVENM">#REF!</definedName>
    <definedName name="THIRTSEVENW">#REF!</definedName>
    <definedName name="THIRTSIX">#REF!</definedName>
    <definedName name="THIRTSIXM">#REF!</definedName>
    <definedName name="THIRTSIXW">#REF!</definedName>
    <definedName name="THIRTTHREE">#REF!</definedName>
    <definedName name="THIRTTHREEM">#REF!</definedName>
    <definedName name="THIRTTHREEW">#REF!</definedName>
    <definedName name="THIRTTWO">#REF!</definedName>
    <definedName name="THIRTTWOM">#REF!</definedName>
    <definedName name="THIRTTWOW">#REF!</definedName>
    <definedName name="THIRTY">#REF!</definedName>
    <definedName name="thirtyeight">#REF!</definedName>
    <definedName name="thirtyeightm">#REF!</definedName>
    <definedName name="thirtyeightw">#REF!</definedName>
    <definedName name="thirtyfive">#REF!</definedName>
    <definedName name="thirtyfivem">#REF!</definedName>
    <definedName name="thirtyfivew">#REF!</definedName>
    <definedName name="thirtyfour">#REF!</definedName>
    <definedName name="thirtyfourm">#REF!</definedName>
    <definedName name="thirtyfourw">#REF!</definedName>
    <definedName name="THIRTYM">#REF!</definedName>
    <definedName name="thirtynine">#REF!</definedName>
    <definedName name="thirtyninem">#REF!</definedName>
    <definedName name="thirtyninew">#REF!</definedName>
    <definedName name="thirtyone">#REF!</definedName>
    <definedName name="thirtyonem">#REF!</definedName>
    <definedName name="thirtyonew">#REF!</definedName>
    <definedName name="thirtyseven">#REF!</definedName>
    <definedName name="thirtysevenm">#REF!</definedName>
    <definedName name="thirtysevenw">#REF!</definedName>
    <definedName name="thirtysix">#REF!</definedName>
    <definedName name="thirtysixm">#REF!</definedName>
    <definedName name="thirtysixw">#REF!</definedName>
    <definedName name="thirtythree">#REF!</definedName>
    <definedName name="thirtythreem">#REF!</definedName>
    <definedName name="thirtythreew">#REF!</definedName>
    <definedName name="thirtytwo">#REF!</definedName>
    <definedName name="thirtytwom">#REF!</definedName>
    <definedName name="thirtytwow">#REF!</definedName>
    <definedName name="THIRTYW">#REF!</definedName>
    <definedName name="THREE">#REF!</definedName>
    <definedName name="THREEM">#REF!</definedName>
    <definedName name="THREEW">#REF!</definedName>
    <definedName name="ties1">#REF!</definedName>
    <definedName name="TILE">#REF!</definedName>
    <definedName name="tilejoint">#REF!</definedName>
    <definedName name="tilelabour">#REF!</definedName>
    <definedName name="tilePC200">#REF!</definedName>
    <definedName name="tilePC220">#REF!</definedName>
    <definedName name="tilePC250">#REF!</definedName>
    <definedName name="tilePC300">#REF!</definedName>
    <definedName name="tilevinyl">#REF!</definedName>
    <definedName name="TILING">#REF!</definedName>
    <definedName name="timberclad">#REF!</definedName>
    <definedName name="TIOFFICES">#REF!</definedName>
    <definedName name="toets">#REF!</definedName>
    <definedName name="toets2">#REF!</definedName>
    <definedName name="toets2land">#REF!</definedName>
    <definedName name="TOIL23">#REF!</definedName>
    <definedName name="TOIL4">#REF!</definedName>
    <definedName name="TOILET">#REF!</definedName>
    <definedName name="toilet_roll">#REF!</definedName>
    <definedName name="TOILETF">#REF!</definedName>
    <definedName name="TOTAL">#REF!</definedName>
    <definedName name="Total_Interest">#REF!</definedName>
    <definedName name="Total_Pay">#REF!</definedName>
    <definedName name="Total_Payment" localSheetId="2">Scheduled_Payment+Extra_Payment</definedName>
    <definedName name="Total_Payment" localSheetId="6">Scheduled_Payment+Extra_Payment</definedName>
    <definedName name="Total_Payment">Scheduled_Payment+Extra_Payment</definedName>
    <definedName name="TOTAL_VALUE">#REF!</definedName>
    <definedName name="TOTAL_WORK_DONE">#REF!</definedName>
    <definedName name="TOTALITEM">#REF!</definedName>
    <definedName name="TransdoorD">#REF!</definedName>
    <definedName name="TransdoorS">#REF!</definedName>
    <definedName name="TRANSFER">#REF!</definedName>
    <definedName name="trench">#REF!</definedName>
    <definedName name="trim">#REF!</definedName>
    <definedName name="TSktg">#REF!</definedName>
    <definedName name="tuin_area">#REF!</definedName>
    <definedName name="turnup">#REF!</definedName>
    <definedName name="TWELVE">#REF!</definedName>
    <definedName name="TWELVEM">#REF!</definedName>
    <definedName name="TWELVEW">#REF!</definedName>
    <definedName name="TWENTEIGHT">#REF!</definedName>
    <definedName name="TWENTEIGHTM">#REF!</definedName>
    <definedName name="TWENTEIGHTW">#REF!</definedName>
    <definedName name="TWENTFIVE">#REF!</definedName>
    <definedName name="TWENTFIVEM">#REF!</definedName>
    <definedName name="TWENTFIVEW">#REF!</definedName>
    <definedName name="TWENTFOUR">#REF!</definedName>
    <definedName name="TWENTFOURM">#REF!</definedName>
    <definedName name="TWENTFOURW">#REF!</definedName>
    <definedName name="TWENTNINE">#REF!</definedName>
    <definedName name="TWENTNINEM">#REF!</definedName>
    <definedName name="TWENTNINEW">#REF!</definedName>
    <definedName name="TWENTONE">#REF!</definedName>
    <definedName name="TWENTONEM">#REF!</definedName>
    <definedName name="TWENTONEW">#REF!</definedName>
    <definedName name="TWENTSEVEN">#REF!</definedName>
    <definedName name="TWENTSEVENM">#REF!</definedName>
    <definedName name="TWENTSEVENW">#REF!</definedName>
    <definedName name="TWENTSIX">#REF!</definedName>
    <definedName name="TWENTSIXM">#REF!</definedName>
    <definedName name="TWENTSIXW">#REF!</definedName>
    <definedName name="TWENTTHREE">#REF!</definedName>
    <definedName name="TWENTTHREEM">#REF!</definedName>
    <definedName name="TWENTTHREEW">#REF!</definedName>
    <definedName name="TWENTTWO">#REF!</definedName>
    <definedName name="TWENTTWOM">#REF!</definedName>
    <definedName name="TWENTTWOW">#REF!</definedName>
    <definedName name="TWENTY">#REF!</definedName>
    <definedName name="TWENTY1">#REF!</definedName>
    <definedName name="TWENTY1M">#REF!</definedName>
    <definedName name="TWENTY1W">#REF!</definedName>
    <definedName name="TWENTY2">#REF!</definedName>
    <definedName name="TWENTY2M">#REF!</definedName>
    <definedName name="TWENTY2W">#REF!</definedName>
    <definedName name="TWENTY3">#REF!</definedName>
    <definedName name="TWENTY3M">#REF!</definedName>
    <definedName name="TWENTY3W">#REF!</definedName>
    <definedName name="TWENTY4">#REF!</definedName>
    <definedName name="TWENTY4M">#REF!</definedName>
    <definedName name="TWENTY4W">#REF!</definedName>
    <definedName name="TWENTY5">#REF!</definedName>
    <definedName name="TWENTY5M">#REF!</definedName>
    <definedName name="TWENTY5W">#REF!</definedName>
    <definedName name="twentyeight">#REF!</definedName>
    <definedName name="twentyeightm">#REF!</definedName>
    <definedName name="twentyeightw">#REF!</definedName>
    <definedName name="twentyfive">#REF!</definedName>
    <definedName name="twentyfivem">#REF!</definedName>
    <definedName name="twentyfivew">#REF!</definedName>
    <definedName name="twentyfour">#REF!</definedName>
    <definedName name="twentyfourm">#REF!</definedName>
    <definedName name="twentyfourw">#REF!</definedName>
    <definedName name="TWENTYM">#REF!</definedName>
    <definedName name="twentynine">#REF!</definedName>
    <definedName name="twentyninem">#REF!</definedName>
    <definedName name="twentyninew">#REF!</definedName>
    <definedName name="twentyone">#REF!</definedName>
    <definedName name="twentyonem">#REF!</definedName>
    <definedName name="twentyonew">#REF!</definedName>
    <definedName name="twentyseven">#REF!</definedName>
    <definedName name="twentysevenm">#REF!</definedName>
    <definedName name="twentysevenw">#REF!</definedName>
    <definedName name="twentysix">#REF!</definedName>
    <definedName name="twentysixm">#REF!</definedName>
    <definedName name="twentysixw">#REF!</definedName>
    <definedName name="twentythree">#REF!</definedName>
    <definedName name="twentythreem">#REF!</definedName>
    <definedName name="twentythreew">#REF!</definedName>
    <definedName name="twentytwo">#REF!</definedName>
    <definedName name="twentytwom">#REF!</definedName>
    <definedName name="twentytwow">#REF!</definedName>
    <definedName name="TWENTYW">#REF!</definedName>
    <definedName name="TWO">#REF!</definedName>
    <definedName name="TWOM">#REF!</definedName>
    <definedName name="TWOW">#REF!</definedName>
    <definedName name="UNIT_TYPES">#REF!</definedName>
    <definedName name="USABLE">#REF!</definedName>
    <definedName name="usb">#REF!</definedName>
    <definedName name="usb_250green">#REF!</definedName>
    <definedName name="usd">#REF!</definedName>
    <definedName name="V">#REF!</definedName>
    <definedName name="VALUATION">#REF!</definedName>
    <definedName name="VALUATION_DATE">#REF!</definedName>
    <definedName name="VALUE">#REF!</definedName>
    <definedName name="value1">#REF!</definedName>
    <definedName name="value2">#REF!</definedName>
    <definedName name="value3">#REF!</definedName>
    <definedName name="value4">#REF!</definedName>
    <definedName name="value5">#REF!</definedName>
    <definedName name="Values_Entered">IF(Loan_Amount*Interest_Rate*Loan_Years*Loan_Start&gt;0,1,0)</definedName>
    <definedName name="vanities">#REF!</definedName>
    <definedName name="VARIATIONS">#REF!</definedName>
    <definedName name="VAT" hidden="1">{#N/A,#N/A,FALSE,"VAT SCHEDULE"}</definedName>
    <definedName name="vatg1">#REF!</definedName>
    <definedName name="vatg2">#REF!</definedName>
    <definedName name="vatg3">#REF!</definedName>
    <definedName name="vatg4">#REF!</definedName>
    <definedName name="vatg5">#REF!</definedName>
    <definedName name="VATRATE">#REF!</definedName>
    <definedName name="VATSCHEDULE">#REF!</definedName>
    <definedName name="VATT">#REF!</definedName>
    <definedName name="vinyl">#REF!</definedName>
    <definedName name="vinyl_antistat">#REF!</definedName>
    <definedName name="VO">#REF!</definedName>
    <definedName name="VO2.076">#REF!</definedName>
    <definedName name="VODET">#REF!</definedName>
    <definedName name="voidsprinkler">#REF!</definedName>
    <definedName name="VOLUME__1_Phase_1">#REF!</definedName>
    <definedName name="VOLUME__1_Phase_1__Solid_Wall_">#REF!</definedName>
    <definedName name="VOLUME__1_Phase_2">#REF!</definedName>
    <definedName name="VOLUME__1_Phase_5">#REF!</definedName>
    <definedName name="VOLUME__1_Phase_5__Solid_Wall_">#REF!</definedName>
    <definedName name="VOLUME__2_Phase_1">#REF!</definedName>
    <definedName name="VOLUME__2_Phase_1__Solid_Wall_">#REF!</definedName>
    <definedName name="VOLUME__2_Phase_5__Solid_Wall_">#REF!</definedName>
    <definedName name="VOLUME__2_Phase_5__Upper_Ground_">#REF!</definedName>
    <definedName name="VOLUME__3_Phase_1">#REF!</definedName>
    <definedName name="VOLUME__3_Phase_5__Ground_Floor_">#REF!</definedName>
    <definedName name="VOLUME__3_Phase_5__Solid_Wall_">#REF!</definedName>
    <definedName name="VOLUME__Room_Separation_">#REF!</definedName>
    <definedName name="VOLUME_0_Phase_1">#REF!</definedName>
    <definedName name="VOLUME_0_Phase_1__Solid_Wall_">#REF!</definedName>
    <definedName name="VOLUME_0_Phase_2">#REF!</definedName>
    <definedName name="VOLUME_0_Phase_3">#REF!</definedName>
    <definedName name="VOLUME_0_Phase_4">#REF!</definedName>
    <definedName name="VOLUME_0_Phase_4__Solid_Wall_">#REF!</definedName>
    <definedName name="VOLUME_0_Phase_5">#REF!</definedName>
    <definedName name="VOLUME_0_Phase_5__Solid_Wall_">#REF!</definedName>
    <definedName name="VOLUME_1_Phase_1">#REF!</definedName>
    <definedName name="VOLUME_1_Phase_1__Solid_Wall_">#REF!</definedName>
    <definedName name="VOLUME_1_Phase_2">#REF!</definedName>
    <definedName name="VOLUME_1_Phase_2__Solid_Wall_">#REF!</definedName>
    <definedName name="VOLUME_1_Phase_3">#REF!</definedName>
    <definedName name="VOLUME_1_Phase_4">#REF!</definedName>
    <definedName name="VOLUME_1_Phase_4__Solid_Wall_">#REF!</definedName>
    <definedName name="VOLUME_1_Phase_5">#REF!</definedName>
    <definedName name="VOLUME_10_Phase_1">#REF!</definedName>
    <definedName name="VOLUME_10_Phase_1__Solid_Wall_">#REF!</definedName>
    <definedName name="VOLUME_11_Phase_1">#REF!</definedName>
    <definedName name="VOLUME_11_Phase_1__Solid_Wall_">#REF!</definedName>
    <definedName name="VOLUME_12_Phase_1">#REF!</definedName>
    <definedName name="VOLUME_12_Phase_1__Solid_Wall_">#REF!</definedName>
    <definedName name="VOLUME_13_Phase_1">#REF!</definedName>
    <definedName name="VOLUME_13_Phase_1__Solid_Wall_">#REF!</definedName>
    <definedName name="VOLUME_14_Phase_1">#REF!</definedName>
    <definedName name="VOLUME_14_Phase_1__Solid_Wall_">#REF!</definedName>
    <definedName name="VOLUME_2_Phase_1">#REF!</definedName>
    <definedName name="VOLUME_2_Phase_1__Solid_Wall_">#REF!</definedName>
    <definedName name="VOLUME_2_Phase_2">#REF!</definedName>
    <definedName name="VOLUME_2_Phase_2__Solid_Wall_">#REF!</definedName>
    <definedName name="VOLUME_2_Phase_3">#REF!</definedName>
    <definedName name="VOLUME_2_Phase_3__Solid_Wall_">#REF!</definedName>
    <definedName name="VOLUME_2_Phase_4">#REF!</definedName>
    <definedName name="VOLUME_2_Phase_4__Solid_Wall_">#REF!</definedName>
    <definedName name="VOLUME_3_Phase_1">#REF!</definedName>
    <definedName name="VOLUME_3_Phase_1__Solid_Wall_">#REF!</definedName>
    <definedName name="VOLUME_3_Phase_2">#REF!</definedName>
    <definedName name="VOLUME_3_Phase_2__Solid_Wall_">#REF!</definedName>
    <definedName name="VOLUME_3_Phase_3">#REF!</definedName>
    <definedName name="VOLUME_3_Phase_3__Solid_Wall_">#REF!</definedName>
    <definedName name="VOLUME_3_Phase_4">#REF!</definedName>
    <definedName name="VOLUME_3_Phase_4__Solid_Wall_">#REF!</definedName>
    <definedName name="VOLUME_4_Phase_1">#REF!</definedName>
    <definedName name="VOLUME_4_Phase_1__Solid_Wall_">#REF!</definedName>
    <definedName name="VOLUME_4_Phase_2">#REF!</definedName>
    <definedName name="VOLUME_4_Phase_2__Solid_Wall_">#REF!</definedName>
    <definedName name="VOLUME_4_Phase_3">#REF!</definedName>
    <definedName name="VOLUME_4_Phase_3__Solid_Wall_">#REF!</definedName>
    <definedName name="VOLUME_4_Phase_4">#REF!</definedName>
    <definedName name="VOLUME_4_Phase_4__Solid_Wall_">#REF!</definedName>
    <definedName name="VOLUME_5_Phase_1">#REF!</definedName>
    <definedName name="VOLUME_5_Phase_1__Solid_Wall_">#REF!</definedName>
    <definedName name="VOLUME_5_Phase_2">#REF!</definedName>
    <definedName name="VOLUME_5_Phase_2__Solid_Wall_">#REF!</definedName>
    <definedName name="VOLUME_5_Phase_3">#REF!</definedName>
    <definedName name="VOLUME_5_Phase_3__Solid_Wall_">#REF!</definedName>
    <definedName name="VOLUME_5_Phase_4">#REF!</definedName>
    <definedName name="VOLUME_5_Phase_4__Solid_Wall_">#REF!</definedName>
    <definedName name="VOLUME_6_Phase_1">#REF!</definedName>
    <definedName name="VOLUME_6_Phase_1__Solid_Wall_">#REF!</definedName>
    <definedName name="VOLUME_6_Phase_2">#REF!</definedName>
    <definedName name="VOLUME_6_Phase_2__Solid_Wall_">#REF!</definedName>
    <definedName name="VOLUME_6_Phase_3">#REF!</definedName>
    <definedName name="VOLUME_6_Phase_3__Solid_Wall_">#REF!</definedName>
    <definedName name="VOLUME_6_Phase_4">#REF!</definedName>
    <definedName name="VOLUME_6_Phase_4__Solid_Wall_">#REF!</definedName>
    <definedName name="VOLUME_7_Phase_1">#REF!</definedName>
    <definedName name="VOLUME_7_Phase_1__Solid_Wall_">#REF!</definedName>
    <definedName name="VOLUME_7_Phase_2">#REF!</definedName>
    <definedName name="VOLUME_7_Phase_3">#REF!</definedName>
    <definedName name="VOLUME_7_Phase_3__Solid_Wall_">#REF!</definedName>
    <definedName name="VOLUME_7_Phase_4">#REF!</definedName>
    <definedName name="VOLUME_7_Phase_4__Solid_Wall_">#REF!</definedName>
    <definedName name="VOLUME_8_Phase_1">#REF!</definedName>
    <definedName name="VOLUME_8_Phase_1__Solid_Wall_">#REF!</definedName>
    <definedName name="VOLUME_8_Phase_3">#REF!</definedName>
    <definedName name="VOLUME_9_Phase_1">#REF!</definedName>
    <definedName name="VOLUME_9_Phase_1__Solid_Wall_">#REF!</definedName>
    <definedName name="VOLUME_Aluminium_Standard_Frame_Timber_Double_Door_2032x1200mm">#REF!</definedName>
    <definedName name="VOLUME_Aluminium_Standard_Frame_Timber_Single_Door_2032x813mm">#REF!</definedName>
    <definedName name="VOLUME_Aluminium_Standard_Frame_Timber_Single_Door_2032x950mm">#REF!</definedName>
    <definedName name="VOLUME_Assembled_Stair_190mm_max_riser_250mm_going">#REF!</definedName>
    <definedName name="VOLUME_Assembled_Stair_190mm_max_riser_250mm_going__Phase_1___V2_">#REF!</definedName>
    <definedName name="VOLUME_Assembled_Stair_190mm_max_riser_250mm_going__Phase_2_.3_">#REF!</definedName>
    <definedName name="VOLUME_Assembled_Stair_190mm_max_riser_250mm_going__Phase_5___V2_">#REF!</definedName>
    <definedName name="VOLUME_Basement__2_parking">#REF!</definedName>
    <definedName name="VOLUME_Basic_Roof_Landscaping_Edging">#REF!</definedName>
    <definedName name="VOLUME_Basic_Roof_Landscaping_Site">#REF!</definedName>
    <definedName name="VOLUME_Basic_Roof_Phase_5_Sweep_Edging">#REF!</definedName>
    <definedName name="VOLUME_Basic_Wall_230_concrete">#REF!</definedName>
    <definedName name="VOLUME_Basic_Wall_230_concrete__Phase_1___V2_">#REF!</definedName>
    <definedName name="VOLUME_Basic_Wall_230_concrete__Phase_5___V2_">#REF!</definedName>
    <definedName name="VOLUME_Basic_Wall_230_concrete_2__Phase_5___V2_">#REF!</definedName>
    <definedName name="VOLUME_Basic_Wall_Concrete___230mm_Concrete">#REF!</definedName>
    <definedName name="VOLUME_Basic_Wall_Concrete___230mm_Concrete__Phase_1___V2_">#REF!</definedName>
    <definedName name="VOLUME_Basic_Wall_Concrete___230mm_Concrete__Phase_2_.3_">#REF!</definedName>
    <definedName name="VOLUME_Basic_Wall_Concrete___230mm_Concrete__Phase_5___V2_">#REF!</definedName>
    <definedName name="VOLUME_Basic_Wall_Exterior___Standard_115mm">#REF!</definedName>
    <definedName name="VOLUME_Basic_Wall_Exterior___Standard_115mm__Phase_1___V2_">#REF!</definedName>
    <definedName name="VOLUME_Basic_Wall_Exterior___Standard_115mm__Phase_2_.3_">#REF!</definedName>
    <definedName name="VOLUME_Basic_Wall_Exterior___Standard_230mm">#REF!</definedName>
    <definedName name="VOLUME_Basic_Wall_Exterior___Standard_230mm__Phase_1___V2_">#REF!</definedName>
    <definedName name="VOLUME_Basic_Wall_Exterior___Standard_230mm__Phase_2_.3_">#REF!</definedName>
    <definedName name="VOLUME_Basic_Wall_Exterior___Standard_230mm__Phase_5___V2_">#REF!</definedName>
    <definedName name="VOLUME_Basic_Wall_Exterior_Dark_Lining">#REF!</definedName>
    <definedName name="VOLUME_Basic_Wall_Exterior_Dark_Lining__Phase_2_.3_">#REF!</definedName>
    <definedName name="VOLUME_Basic_Wall_Exterior_Dark_Lining__Phase_5___V2_">#REF!</definedName>
    <definedName name="VOLUME_Basic_Wall_Exterior_Dark_Lining_2__Phase_2_.3_">#REF!</definedName>
    <definedName name="VOLUME_Basic_Wall_Exterior_Reflective_Glazing">#REF!</definedName>
    <definedName name="VOLUME_Basic_Wall_Exterior_Tile_Pattern">#REF!</definedName>
    <definedName name="VOLUME_Basic_Wall_Interior___Standard_115mm">#REF!</definedName>
    <definedName name="VOLUME_Basic_Wall_Interior___Standard_115mm__Phase_1___V2_">#REF!</definedName>
    <definedName name="VOLUME_Basic_Wall_Interior___Standard_115mm__Phase_2_.3_">#REF!</definedName>
    <definedName name="VOLUME_Basic_Wall_Interior___Standard_115mm__Phase_5___V2_">#REF!</definedName>
    <definedName name="VOLUME_Basic_Wall_Interior___Standard_230mm">#REF!</definedName>
    <definedName name="VOLUME_Basic_Wall_Interior___Standard_230mm__Phase_1___V2_">#REF!</definedName>
    <definedName name="VOLUME_Basic_Wall_Interior___Standard_230mm__Phase_2_.3_">#REF!</definedName>
    <definedName name="VOLUME_Basic_Wall_Interior___Standard_230mm__Phase_5___V2_">#REF!</definedName>
    <definedName name="VOLUME_Basic_Wall_Interior___Standard_345mm">#REF!</definedName>
    <definedName name="VOLUME_Basic_Wall_Retaining">#REF!</definedName>
    <definedName name="VOLUME_Building_2">#REF!</definedName>
    <definedName name="VOLUME_Building_2_Roof_Terrace">#REF!</definedName>
    <definedName name="VOLUME_Cast_In_Place_Stair_Monolithic_Stair">#REF!</definedName>
    <definedName name="VOLUME_esa_area_of_refuge">#REF!</definedName>
    <definedName name="VOLUME_esa_area_of_refuge__Phase_1___V2_">#REF!</definedName>
    <definedName name="VOLUME_esa_area_of_refuge__Phase_2_.3_">#REF!</definedName>
    <definedName name="VOLUME_esa_area_of_refuge__Phase_5___V2_">#REF!</definedName>
    <definedName name="VOLUME_ESA_Parking_Bay_2800">#REF!</definedName>
    <definedName name="VOLUME_ESA_Parking_Bay_2800__Topography_V3_">#REF!</definedName>
    <definedName name="VOLUME_esa_wheel_chair">#REF!</definedName>
    <definedName name="VOLUME_esa_wheel_chair__Phase_1___V2_">#REF!</definedName>
    <definedName name="VOLUME_esa_wheel_chair__Phase_2_.3_">#REF!</definedName>
    <definedName name="VOLUME_esa_wheel_chair__Phase_5___V2_">#REF!</definedName>
    <definedName name="VOLUME_Floor_160mm_Concrete_With_50mm_Metal_Deck">#REF!</definedName>
    <definedName name="VOLUME_Floor_250">#REF!</definedName>
    <definedName name="VOLUME_Floor_250__Phase_1___V2_">#REF!</definedName>
    <definedName name="VOLUME_Floor_250__Phase_5___V2_">#REF!</definedName>
    <definedName name="VOLUME_Floor_80mm_Paving">#REF!</definedName>
    <definedName name="VOLUME_Floor_Landscaping">#REF!</definedName>
    <definedName name="VOLUME_Floor_Landscaping_Edging">#REF!</definedName>
    <definedName name="VOLUME_Floor_Site___Exterior_Sidewalk">#REF!</definedName>
    <definedName name="VOLUME_Floor_Site___Roads">#REF!</definedName>
    <definedName name="VOLUME_Floor_Skylight_Glass">#REF!</definedName>
    <definedName name="VOLUME_Floor_Yerd">#REF!</definedName>
    <definedName name="VOLUME_Insitu_Floor_slab_255">#REF!</definedName>
    <definedName name="VOLUME_Insitu_Floor_slab_300">#REF!</definedName>
    <definedName name="VOLUME_ISLAND_BOOMS_1">#REF!</definedName>
    <definedName name="VOLUME_ISLAND_BOOMS_3">#REF!</definedName>
    <definedName name="VOLUME_Jhon_1">#REF!</definedName>
    <definedName name="VOLUME_Landscaping">#REF!</definedName>
    <definedName name="VOLUME_Level__2__BOH_in_casino">#REF!</definedName>
    <definedName name="VOLUME_Level_00___existing_magic__tenpin_and_flyer">#REF!</definedName>
    <definedName name="VOLUME_Level_00__BOH_casino">#REF!</definedName>
    <definedName name="VOLUME_Level_00__exisitng_BOH_casino">#REF!</definedName>
    <definedName name="VOLUME_Level_00__Restaurants">#REF!</definedName>
    <definedName name="VOLUME_Level_00__Retail">#REF!</definedName>
    <definedName name="VOLUME_Level_00__seating_and_walking_area_outside">#REF!</definedName>
    <definedName name="VOLUME_Level_00__toilets">#REF!</definedName>
    <definedName name="VOLUME_Level_00_circulation">#REF!</definedName>
    <definedName name="VOLUME_Level_00_exisitng_toilets">#REF!</definedName>
    <definedName name="VOLUME_Level_00_existing__billy_G">#REF!</definedName>
    <definedName name="VOLUME_Level_00_existing_casino_floor">#REF!</definedName>
    <definedName name="VOLUME_Level_00_existing_circulation">#REF!</definedName>
    <definedName name="VOLUME_Level_00_existing_new_restaurants">#REF!</definedName>
    <definedName name="VOLUME_Level_00_existing_new_retail">#REF!</definedName>
    <definedName name="VOLUME_Level_00_exsting___new_toilets">#REF!</definedName>
    <definedName name="VOLUME_Level_00_smoking_casino">#REF!</definedName>
    <definedName name="VOLUME_Level_00_V_V">#REF!</definedName>
    <definedName name="VOLUME_Level_00_W_cafe">#REF!</definedName>
    <definedName name="VOLUME_Level_01__circulation">#REF!</definedName>
    <definedName name="VOLUME_Level_01__seating_and_walkway_outside">#REF!</definedName>
    <definedName name="VOLUME_Level_01_existing_BOH_casino">#REF!</definedName>
    <definedName name="VOLUME_level_01_existing_cirulation">#REF!</definedName>
    <definedName name="VOLUME_Level_01_existing_function_rooms">#REF!</definedName>
    <definedName name="VOLUME_level_01_existing_new_toilets">#REF!</definedName>
    <definedName name="VOLUME_level_01_existing_rest_balcony">#REF!</definedName>
    <definedName name="VOLUME_Level_01_existing_restaurants_casino">#REF!</definedName>
    <definedName name="VOLUME_Level_01_parking">#REF!</definedName>
    <definedName name="VOLUME_Level_01_Restaurants">#REF!</definedName>
    <definedName name="VOLUME_Level_01_Retail">#REF!</definedName>
    <definedName name="VOLUME_level_01_salon_prive_balcony">#REF!</definedName>
    <definedName name="VOLUME_Level_01_Toilets">#REF!</definedName>
    <definedName name="VOLUME_Level_01_waterfall">#REF!</definedName>
    <definedName name="VOLUME_Level00_Spar">#REF!</definedName>
    <definedName name="VOLUME_lift.stretcher_stretcher_lift">#REF!</definedName>
    <definedName name="VOLUME_lift.stretcher_stretcher_lift__Phase_1___V2_">#REF!</definedName>
    <definedName name="VOLUME_lift.stretcher_stretcher_lift__Phase_2_.3_">#REF!</definedName>
    <definedName name="VOLUME_lift.stretcher_stretcher_lift__Phase_5___V2_">#REF!</definedName>
    <definedName name="VOLUME_Lines">#REF!</definedName>
    <definedName name="VOLUME_Lines__Phase_1___V2_">#REF!</definedName>
    <definedName name="VOLUME_Lines__Phase_2_.3_">#REF!</definedName>
    <definedName name="VOLUME_Lines__Phase_5___V2_">#REF!</definedName>
    <definedName name="VOLUME_M_Concrete_Round_Column_600mm">#REF!</definedName>
    <definedName name="VOLUME_M_Concrete_Round_Column_600mm__Phase_1___V2_">#REF!</definedName>
    <definedName name="VOLUME_M_Concrete_Round_Column_600mm__Phase_2_.3_">#REF!</definedName>
    <definedName name="VOLUME_Monolithic_Landing_300_mm_Thickness">#REF!</definedName>
    <definedName name="VOLUME_Monolithic_Run">#REF!</definedName>
    <definedName name="VOLUME_multi_purpose__pre_function_area">#REF!</definedName>
    <definedName name="VOLUME_multi_purpose_BOH">#REF!</definedName>
    <definedName name="VOLUME_multi_purpose_toilets">#REF!</definedName>
    <definedName name="VOLUME_multi_purpose_venue">#REF!</definedName>
    <definedName name="VOLUME_Non_Monolithic_Landing">#REF!</definedName>
    <definedName name="VOLUME_Non_Monolithic_Landing__Phase_1___V2_">#REF!</definedName>
    <definedName name="VOLUME_Non_Monolithic_Landing__Phase_2_.3_">#REF!</definedName>
    <definedName name="VOLUME_Non_Monolithic_Landing__Phase_5___V2_">#REF!</definedName>
    <definedName name="VOLUME_Non_Monolithic_Run_50_mm_Tread_13_mm_Riser">#REF!</definedName>
    <definedName name="VOLUME_Non_Monolithic_Run_50_mm_Tread_13_mm_Riser__Phase_1___V2_">#REF!</definedName>
    <definedName name="VOLUME_Non_Monolithic_Run_50_mm_Tread_13_mm_Riser__Phase_2_.3_">#REF!</definedName>
    <definedName name="VOLUME_Non_Monolithic_Run_50_mm_Tread_13_mm_Riser__Phase_5___V2_">#REF!</definedName>
    <definedName name="VOLUME_p_vanity_1800__two_basins">#REF!</definedName>
    <definedName name="VOLUME_p_vanity_1800__two_basins__Phase_2_.3_">#REF!</definedName>
    <definedName name="VOLUME_p_vanity_1800__two_basins__Phase_5___V2_">#REF!</definedName>
    <definedName name="VOLUME_p_vanity_2100__three_basins">#REF!</definedName>
    <definedName name="VOLUME_Pad_1">#REF!</definedName>
    <definedName name="VOLUME_parking_level_00">#REF!</definedName>
    <definedName name="VOLUME_Phase_5_Sweeps">#REF!</definedName>
    <definedName name="VOLUME_Podium_Roof">#REF!</definedName>
    <definedName name="VOLUME_Podium_Stairs">#REF!</definedName>
    <definedName name="VOLUME_Post___Landscaped_Cut_Fill">#REF!</definedName>
    <definedName name="VOLUME_Post___Landscaped_Surface_Area">#REF!</definedName>
    <definedName name="VOLUME_Railing_1100mm">#REF!</definedName>
    <definedName name="VOLUME_Railing_1100mm__Phase_1___V2_">#REF!</definedName>
    <definedName name="VOLUME_Railing_1100mm__Phase_2_.3_">#REF!</definedName>
    <definedName name="VOLUME_Railing_1100mm__Phase_5___V2_">#REF!</definedName>
    <definedName name="VOLUME_Rectangular_Mullion_30mm_Square">#REF!</definedName>
    <definedName name="VOLUME_Rectangular_Mullion_30mm_Square__Phase_2_.3_">#REF!</definedName>
    <definedName name="VOLUME_Rectangular_Mullion_30mm_Square__Phase_5___V2_">#REF!</definedName>
    <definedName name="VOLUME_Rectangular_Mullion_IM09">#REF!</definedName>
    <definedName name="VOLUME_Rectangular_Mullion_IM09__Phase_1___V2_">#REF!</definedName>
    <definedName name="VOLUME_Rectangular_Mullion_TM04">#REF!</definedName>
    <definedName name="VOLUME_Rectangular_Mullion_TM04__Mirrored">#REF!</definedName>
    <definedName name="VOLUME_Rectangular_Mullion_TM04__Mirrored__Phase_1___V2_">#REF!</definedName>
    <definedName name="VOLUME_Rectangular_Mullion_TM04__Phase_1___V2_">#REF!</definedName>
    <definedName name="VOLUME_ROAD_Arrow_Straight">#REF!</definedName>
    <definedName name="VOLUME_roadworks">#REF!</definedName>
    <definedName name="VOLUME_Roof_Trim">#REF!</definedName>
    <definedName name="VOLUME_s_basin_paraplegic_wash_hand_basin_para">#REF!</definedName>
    <definedName name="VOLUME_s_basin_paraplegic_wash_hand_basin_para__Phase_1___V2_">#REF!</definedName>
    <definedName name="VOLUME_s_basin_paraplegic_wash_hand_basin_para__Phase_2_.3_">#REF!</definedName>
    <definedName name="VOLUME_s_basin_paraplegic_wash_hand_basin_para__Phase_5___V2_">#REF!</definedName>
    <definedName name="VOLUME_s_paraplegic_wc_Paraplegic_Setup">#REF!</definedName>
    <definedName name="VOLUME_s_paraplegic_wc_Paraplegic_Setup__Phase_1___V2_">#REF!</definedName>
    <definedName name="VOLUME_s_paraplegic_wc_Paraplegic_Setup__Phase_2_.3_">#REF!</definedName>
    <definedName name="VOLUME_s_paraplegic_wc_Paraplegic_Setup__Phase_5___V2_">#REF!</definedName>
    <definedName name="VOLUME_SA_Type_SA02_600_x_2032mm_D">#REF!</definedName>
    <definedName name="VOLUME_SA_Type_SA02_600_x_2032mm_D__Phase_1___V2_">#REF!</definedName>
    <definedName name="VOLUME_SA_Type_SA02_600_x_2032mm_D__Phase_2_.3_">#REF!</definedName>
    <definedName name="VOLUME_Salon_prive">#REF!</definedName>
    <definedName name="VOLUME_sky_deck___landscaping">#REF!</definedName>
    <definedName name="VOLUME_sky_deck_pool">#REF!</definedName>
    <definedName name="VOLUME_skydeck_pool_deck">#REF!</definedName>
    <definedName name="VOLUME_skydeck_reception_landings">#REF!</definedName>
    <definedName name="VOLUME_Stairs_1">#REF!</definedName>
    <definedName name="VOLUME_Steel_Frame_Double_Door_1524x2032mm">#REF!</definedName>
    <definedName name="VOLUME_Steel_Frame_Single_Door_813x2032mm">#REF!</definedName>
    <definedName name="VOLUME_Stringer___50_mm_Width">#REF!</definedName>
    <definedName name="VOLUME_Stringer___50_mm_Width__Phase_1___V2_">#REF!</definedName>
    <definedName name="VOLUME_Stringer___50_mm_Width__Phase_2_.3_">#REF!</definedName>
    <definedName name="VOLUME_Stringer___50_mm_Width__Phase_5___V2_">#REF!</definedName>
    <definedName name="VOLUME_System_Panel_ESA_Glass__single_external_glazing_offset_22.5mm">#REF!</definedName>
    <definedName name="VOLUME_System_Panel_ESA_Glass__single_external_glazing_offset_22.5mm__Phase_1___V2_">#REF!</definedName>
    <definedName name="VOLUME_System_Panel_ESA_Glass__single_external_glazing_offset_22.5mm__Phase_5___V2_">#REF!</definedName>
    <definedName name="VOLUME_System_Panel_ESA_Glass__single_external_glazing_offset_22.5mm_2__Phase_1___V2_">#REF!</definedName>
    <definedName name="VOLUME_System_Panel_ESA_Glass__single_external_glazing_offset_22.5mm_2__Phase_5___V2_">#REF!</definedName>
    <definedName name="VOLUME_System_Panel_ESA_Glass__single_external_glazing_offset_22.5mm_3__Phase_5___V2_">#REF!</definedName>
    <definedName name="VOLUME_System_Panel_ESA_glass_single_glazed_internal">#REF!</definedName>
    <definedName name="VOLUME_System_Panel_ESA_glass_single_glazed_internal__180816_3040_Barlow_Rev_A_">#REF!</definedName>
    <definedName name="VOLUME_System_Panel_ESA_glass_single_glazed_internal__Phase_1___V2_">#REF!</definedName>
    <definedName name="VOLUME_System_Panel_ESA_glass_single_glazed_internal_2__180816_3040_Barlow_Rev_A_">#REF!</definedName>
    <definedName name="VOLUME_System_Panel_ESA_glass_single_glazed_internal_3__180816_3040_Barlow_Rev_A_">#REF!</definedName>
    <definedName name="VOLUME_System_Panel_Glazed">#REF!</definedName>
    <definedName name="VOLUME_System_Panel_Glazed__Phase_1___V2_">#REF!</definedName>
    <definedName name="VOLUME_System_Panel_Glazed__Phase_2_.3_">#REF!</definedName>
    <definedName name="VOLUME_System_Panel_Glazed__Phase_5___V2_">#REF!</definedName>
    <definedName name="VOLUME_System_Panel_Glazed_2__Phase_1___V2_">#REF!</definedName>
    <definedName name="VOLUME_System_Panel_Glazed_2__Phase_2_.3_">#REF!</definedName>
    <definedName name="VOLUME_System_Panel_Glazed_2__Phase_5___V2_">#REF!</definedName>
    <definedName name="VOLUME_System_Panel_Glazed_3__Phase_2_.3_">#REF!</definedName>
    <definedName name="VOLUME_System_Panel_Glazed_3__Phase_5___V2_">#REF!</definedName>
    <definedName name="VOLUME_test">#REF!</definedName>
    <definedName name="VOLUME_Timber_Frame_Double_Door_1324x2032mm">#REF!</definedName>
    <definedName name="VOLUME_Timber_Frame_Double_Door_1324x2032mm__Phase_1___V2_">#REF!</definedName>
    <definedName name="VOLUME_Timber_Frame_Double_Door_1324x2032mm__Phase_2_.3_">#REF!</definedName>
    <definedName name="VOLUME_Timber_Frame_Double_Door_1324x2032mm__Phase_5___V2_">#REF!</definedName>
    <definedName name="VOLUME_Timber_Frame_Single_Door___Cubicle_Door1_800x2000mm___WC_Cubicle_2">#REF!</definedName>
    <definedName name="VOLUME_Timber_Frame_Single_Door___Cubicle_Door1_800x2000mm___WC_Cubicle_2__Phase_1___V2_">#REF!</definedName>
    <definedName name="VOLUME_Timber_Frame_Single_Door___Cubicle_Door1_800x2000mm___WC_Cubicle_2__Phase_2_.3_">#REF!</definedName>
    <definedName name="VOLUME_Topography_Cut_Fill">#REF!</definedName>
    <definedName name="VOLUME_Topography_Surface_Area">#REF!</definedName>
    <definedName name="VOLUME_UR_Vaal_Lavatera_Urinal_Vaal_Lavatera">#REF!</definedName>
    <definedName name="VOLUME_UR_Vaal_Lavatera_Urinal_Vaal_Lavatera__Phase_1___V2_">#REF!</definedName>
    <definedName name="VOLUME_UR_Vaal_Lavatera_Urinal_Vaal_Lavatera__Phase_2_.3_">#REF!</definedName>
    <definedName name="VOLUME_UR_Vaal_Lavatera_Urinal_Vaal_Lavatera__Phase_5___V2_">#REF!</definedName>
    <definedName name="VOLUME_VIP_parking">#REF!</definedName>
    <definedName name="VOLUME_WC_Duravit_D_Code_Wall_Mounted">#REF!</definedName>
    <definedName name="VOLUME_WC_Duravit_D_Code_Wall_Mounted__Phase_1___V2_">#REF!</definedName>
    <definedName name="VOLUME_WC_Duravit_D_Code_Wall_Mounted__Phase_2_.3_">#REF!</definedName>
    <definedName name="VOLUME_WC_Duravit_D_Code_Wall_Mounted__Phase_5___V2_">#REF!</definedName>
    <definedName name="W">#REF!</definedName>
    <definedName name="WALK">#REF!</definedName>
    <definedName name="WALL420">#REF!</definedName>
    <definedName name="WALLAREA">#REF!</definedName>
    <definedName name="WALLAREA__1_Phase_1">#REF!</definedName>
    <definedName name="WALLAREA__1_Phase_1__Solid_Wall_">#REF!</definedName>
    <definedName name="WALLAREA__1_Phase_2">#REF!</definedName>
    <definedName name="WALLAREA__1_Phase_5">#REF!</definedName>
    <definedName name="WALLAREA__1_Phase_5__Solid_Wall_">#REF!</definedName>
    <definedName name="WALLAREA__2_Phase_1">#REF!</definedName>
    <definedName name="WALLAREA__2_Phase_1__Solid_Wall_">#REF!</definedName>
    <definedName name="WALLAREA__2_Phase_5__Solid_Wall_">#REF!</definedName>
    <definedName name="WALLAREA__2_Phase_5__Upper_Ground_">#REF!</definedName>
    <definedName name="WALLAREA__3_Phase_1">#REF!</definedName>
    <definedName name="WALLAREA__3_Phase_5__Ground_Floor_">#REF!</definedName>
    <definedName name="WALLAREA__3_Phase_5__Solid_Wall_">#REF!</definedName>
    <definedName name="WALLAREA__Room_Separation_">#REF!</definedName>
    <definedName name="WALLAREA_0_Phase_1">#REF!</definedName>
    <definedName name="WALLAREA_0_Phase_1__Solid_Wall_">#REF!</definedName>
    <definedName name="WALLAREA_0_Phase_2">#REF!</definedName>
    <definedName name="WALLAREA_0_Phase_3">#REF!</definedName>
    <definedName name="WALLAREA_0_Phase_4">#REF!</definedName>
    <definedName name="WALLAREA_0_Phase_4__Solid_Wall_">#REF!</definedName>
    <definedName name="WALLAREA_0_Phase_5">#REF!</definedName>
    <definedName name="WALLAREA_0_Phase_5__Solid_Wall_">#REF!</definedName>
    <definedName name="WALLAREA_1_Phase_1">#REF!</definedName>
    <definedName name="WALLAREA_1_Phase_1__Solid_Wall_">#REF!</definedName>
    <definedName name="WALLAREA_1_Phase_2">#REF!</definedName>
    <definedName name="WALLAREA_1_Phase_2__Solid_Wall_">#REF!</definedName>
    <definedName name="WALLAREA_1_Phase_3">#REF!</definedName>
    <definedName name="WALLAREA_1_Phase_4">#REF!</definedName>
    <definedName name="WALLAREA_1_Phase_4__Solid_Wall_">#REF!</definedName>
    <definedName name="WALLAREA_1_Phase_5">#REF!</definedName>
    <definedName name="WALLAREA_10_Phase_1">#REF!</definedName>
    <definedName name="WALLAREA_10_Phase_1__Solid_Wall_">#REF!</definedName>
    <definedName name="WALLAREA_11_Phase_1">#REF!</definedName>
    <definedName name="WALLAREA_11_Phase_1__Solid_Wall_">#REF!</definedName>
    <definedName name="WALLAREA_12_Phase_1">#REF!</definedName>
    <definedName name="WALLAREA_12_Phase_1__Solid_Wall_">#REF!</definedName>
    <definedName name="WALLAREA_13_Phase_1">#REF!</definedName>
    <definedName name="WALLAREA_13_Phase_1__Solid_Wall_">#REF!</definedName>
    <definedName name="WALLAREA_14_Phase_1">#REF!</definedName>
    <definedName name="WALLAREA_14_Phase_1__Solid_Wall_">#REF!</definedName>
    <definedName name="WALLAREA_2_Phase_1">#REF!</definedName>
    <definedName name="WALLAREA_2_Phase_1__Solid_Wall_">#REF!</definedName>
    <definedName name="WALLAREA_2_Phase_2">#REF!</definedName>
    <definedName name="WALLAREA_2_Phase_2__Solid_Wall_">#REF!</definedName>
    <definedName name="WALLAREA_2_Phase_3">#REF!</definedName>
    <definedName name="WALLAREA_2_Phase_3__Solid_Wall_">#REF!</definedName>
    <definedName name="WALLAREA_2_Phase_4">#REF!</definedName>
    <definedName name="WALLAREA_2_Phase_4__Solid_Wall_">#REF!</definedName>
    <definedName name="WALLAREA_3_Phase_1">#REF!</definedName>
    <definedName name="WALLAREA_3_Phase_1__Solid_Wall_">#REF!</definedName>
    <definedName name="WALLAREA_3_Phase_2">#REF!</definedName>
    <definedName name="WALLAREA_3_Phase_2__Solid_Wall_">#REF!</definedName>
    <definedName name="WALLAREA_3_Phase_3">#REF!</definedName>
    <definedName name="WALLAREA_3_Phase_3__Solid_Wall_">#REF!</definedName>
    <definedName name="WALLAREA_3_Phase_4">#REF!</definedName>
    <definedName name="WALLAREA_3_Phase_4__Solid_Wall_">#REF!</definedName>
    <definedName name="WALLAREA_4_Phase_1">#REF!</definedName>
    <definedName name="WALLAREA_4_Phase_1__Solid_Wall_">#REF!</definedName>
    <definedName name="WALLAREA_4_Phase_2">#REF!</definedName>
    <definedName name="WALLAREA_4_Phase_2__Solid_Wall_">#REF!</definedName>
    <definedName name="WALLAREA_4_Phase_3">#REF!</definedName>
    <definedName name="WALLAREA_4_Phase_3__Solid_Wall_">#REF!</definedName>
    <definedName name="WALLAREA_4_Phase_4">#REF!</definedName>
    <definedName name="WALLAREA_4_Phase_4__Solid_Wall_">#REF!</definedName>
    <definedName name="WALLAREA_5_Phase_1">#REF!</definedName>
    <definedName name="WALLAREA_5_Phase_1__Solid_Wall_">#REF!</definedName>
    <definedName name="WALLAREA_5_Phase_2">#REF!</definedName>
    <definedName name="WALLAREA_5_Phase_2__Solid_Wall_">#REF!</definedName>
    <definedName name="WALLAREA_5_Phase_3">#REF!</definedName>
    <definedName name="WALLAREA_5_Phase_3__Solid_Wall_">#REF!</definedName>
    <definedName name="WALLAREA_5_Phase_4">#REF!</definedName>
    <definedName name="WALLAREA_5_Phase_4__Solid_Wall_">#REF!</definedName>
    <definedName name="WALLAREA_6_Phase_1">#REF!</definedName>
    <definedName name="WALLAREA_6_Phase_1__Solid_Wall_">#REF!</definedName>
    <definedName name="WALLAREA_6_Phase_2">#REF!</definedName>
    <definedName name="WALLAREA_6_Phase_2__Solid_Wall_">#REF!</definedName>
    <definedName name="WALLAREA_6_Phase_3">#REF!</definedName>
    <definedName name="WALLAREA_6_Phase_3__Solid_Wall_">#REF!</definedName>
    <definedName name="WALLAREA_6_Phase_4">#REF!</definedName>
    <definedName name="WALLAREA_6_Phase_4__Solid_Wall_">#REF!</definedName>
    <definedName name="WALLAREA_7_Phase_1">#REF!</definedName>
    <definedName name="WALLAREA_7_Phase_1__Solid_Wall_">#REF!</definedName>
    <definedName name="WALLAREA_7_Phase_2">#REF!</definedName>
    <definedName name="WALLAREA_7_Phase_3">#REF!</definedName>
    <definedName name="WALLAREA_7_Phase_3__Solid_Wall_">#REF!</definedName>
    <definedName name="WALLAREA_7_Phase_4">#REF!</definedName>
    <definedName name="WALLAREA_7_Phase_4__Solid_Wall_">#REF!</definedName>
    <definedName name="WALLAREA_8_Phase_1">#REF!</definedName>
    <definedName name="WALLAREA_8_Phase_1__Solid_Wall_">#REF!</definedName>
    <definedName name="WALLAREA_8_Phase_3">#REF!</definedName>
    <definedName name="WALLAREA_9_Phase_1">#REF!</definedName>
    <definedName name="WALLAREA_9_Phase_1__Solid_Wall_">#REF!</definedName>
    <definedName name="WALLAREA_Aluminium_Standard_Frame_Timber_Double_Door_2032x1200mm">#REF!</definedName>
    <definedName name="WALLAREA_Aluminium_Standard_Frame_Timber_Single_Door_2032x813mm">#REF!</definedName>
    <definedName name="WALLAREA_Aluminium_Standard_Frame_Timber_Single_Door_2032x950mm">#REF!</definedName>
    <definedName name="WALLAREA_Assembled_Stair_190mm_max_riser_250mm_going">#REF!</definedName>
    <definedName name="WALLAREA_Assembled_Stair_190mm_max_riser_250mm_going__Phase_1___V2_">#REF!</definedName>
    <definedName name="WALLAREA_Assembled_Stair_190mm_max_riser_250mm_going__Phase_2_.3_">#REF!</definedName>
    <definedName name="WALLAREA_Assembled_Stair_190mm_max_riser_250mm_going__Phase_5___V2_">#REF!</definedName>
    <definedName name="WALLAREA_Basement__2_parking">#REF!</definedName>
    <definedName name="WALLAREA_Basic_Roof_Landscaping_Edging">#REF!</definedName>
    <definedName name="WALLAREA_Basic_Roof_Landscaping_Site">#REF!</definedName>
    <definedName name="WALLAREA_Basic_Roof_Phase_5_Sweep_Edging">#REF!</definedName>
    <definedName name="WALLAREA_Basic_Wall_230_concrete">#REF!</definedName>
    <definedName name="WALLAREA_Basic_Wall_230_concrete__Phase_1___V2_">#REF!</definedName>
    <definedName name="WALLAREA_Basic_Wall_230_concrete__Phase_5___V2_">#REF!</definedName>
    <definedName name="WALLAREA_Basic_Wall_230_concrete_2__Phase_5___V2_">#REF!</definedName>
    <definedName name="WALLAREA_Basic_Wall_Concrete___230mm_Concrete">#REF!</definedName>
    <definedName name="WALLAREA_Basic_Wall_Concrete___230mm_Concrete__Phase_1___V2_">#REF!</definedName>
    <definedName name="WALLAREA_Basic_Wall_Concrete___230mm_Concrete__Phase_2_.3_">#REF!</definedName>
    <definedName name="WALLAREA_Basic_Wall_Concrete___230mm_Concrete__Phase_5___V2_">#REF!</definedName>
    <definedName name="WALLAREA_Basic_Wall_Exterior___Standard_115mm">#REF!</definedName>
    <definedName name="WALLAREA_Basic_Wall_Exterior___Standard_115mm__Phase_1___V2_">#REF!</definedName>
    <definedName name="WALLAREA_Basic_Wall_Exterior___Standard_115mm__Phase_2_.3_">#REF!</definedName>
    <definedName name="WALLAREA_Basic_Wall_Exterior___Standard_230mm">#REF!</definedName>
    <definedName name="WALLAREA_Basic_Wall_Exterior___Standard_230mm__Phase_1___V2_">#REF!</definedName>
    <definedName name="WALLAREA_Basic_Wall_Exterior___Standard_230mm__Phase_2_.3_">#REF!</definedName>
    <definedName name="WALLAREA_Basic_Wall_Exterior___Standard_230mm__Phase_5___V2_">#REF!</definedName>
    <definedName name="WALLAREA_Basic_Wall_Exterior_Dark_Lining">#REF!</definedName>
    <definedName name="WALLAREA_Basic_Wall_Exterior_Dark_Lining__Phase_2_.3_">#REF!</definedName>
    <definedName name="WALLAREA_Basic_Wall_Exterior_Dark_Lining__Phase_5___V2_">#REF!</definedName>
    <definedName name="WALLAREA_Basic_Wall_Exterior_Dark_Lining_2__Phase_2_.3_">#REF!</definedName>
    <definedName name="WALLAREA_Basic_Wall_Exterior_Reflective_Glazing">#REF!</definedName>
    <definedName name="WALLAREA_Basic_Wall_Exterior_Tile_Pattern">#REF!</definedName>
    <definedName name="WALLAREA_Basic_Wall_Interior___Standard_115mm">#REF!</definedName>
    <definedName name="WALLAREA_Basic_Wall_Interior___Standard_115mm__Phase_1___V2_">#REF!</definedName>
    <definedName name="WALLAREA_Basic_Wall_Interior___Standard_115mm__Phase_2_.3_">#REF!</definedName>
    <definedName name="WALLAREA_Basic_Wall_Interior___Standard_115mm__Phase_5___V2_">#REF!</definedName>
    <definedName name="WALLAREA_Basic_Wall_Interior___Standard_230mm">#REF!</definedName>
    <definedName name="WALLAREA_Basic_Wall_Interior___Standard_230mm__Phase_1___V2_">#REF!</definedName>
    <definedName name="WALLAREA_Basic_Wall_Interior___Standard_230mm__Phase_2_.3_">#REF!</definedName>
    <definedName name="WALLAREA_Basic_Wall_Interior___Standard_230mm__Phase_5___V2_">#REF!</definedName>
    <definedName name="WALLAREA_Basic_Wall_Interior___Standard_345mm">#REF!</definedName>
    <definedName name="WALLAREA_Basic_Wall_Retaining">#REF!</definedName>
    <definedName name="WALLAREA_Building_2">#REF!</definedName>
    <definedName name="WALLAREA_Building_2_Roof_Terrace">#REF!</definedName>
    <definedName name="WALLAREA_Cast_In_Place_Stair_Monolithic_Stair">#REF!</definedName>
    <definedName name="WALLAREA_esa_area_of_refuge">#REF!</definedName>
    <definedName name="WALLAREA_esa_area_of_refuge__Phase_1___V2_">#REF!</definedName>
    <definedName name="WALLAREA_esa_area_of_refuge__Phase_2_.3_">#REF!</definedName>
    <definedName name="WALLAREA_esa_area_of_refuge__Phase_5___V2_">#REF!</definedName>
    <definedName name="WALLAREA_ESA_Parking_Bay_2800">#REF!</definedName>
    <definedName name="WALLAREA_ESA_Parking_Bay_2800__Topography_V3_">#REF!</definedName>
    <definedName name="WALLAREA_esa_wheel_chair">#REF!</definedName>
    <definedName name="WALLAREA_esa_wheel_chair__Phase_1___V2_">#REF!</definedName>
    <definedName name="WALLAREA_esa_wheel_chair__Phase_2_.3_">#REF!</definedName>
    <definedName name="WALLAREA_esa_wheel_chair__Phase_5___V2_">#REF!</definedName>
    <definedName name="WALLAREA_Floor_160mm_Concrete_With_50mm_Metal_Deck">#REF!</definedName>
    <definedName name="WALLAREA_Floor_250">#REF!</definedName>
    <definedName name="WALLAREA_Floor_250__Phase_1___V2_">#REF!</definedName>
    <definedName name="WALLAREA_Floor_250__Phase_5___V2_">#REF!</definedName>
    <definedName name="WALLAREA_Floor_80mm_Paving">#REF!</definedName>
    <definedName name="WALLAREA_Floor_Landscaping">#REF!</definedName>
    <definedName name="WALLAREA_Floor_Landscaping_Edging">#REF!</definedName>
    <definedName name="WALLAREA_Floor_Site___Exterior_Sidewalk">#REF!</definedName>
    <definedName name="WALLAREA_Floor_Site___Roads">#REF!</definedName>
    <definedName name="WALLAREA_Floor_Skylight_Glass">#REF!</definedName>
    <definedName name="WALLAREA_Floor_Yerd">#REF!</definedName>
    <definedName name="WALLAREA_Insitu_Floor_slab_255">#REF!</definedName>
    <definedName name="WALLAREA_Insitu_Floor_slab_300">#REF!</definedName>
    <definedName name="WALLAREA_ISLAND_BOOMS_1">#REF!</definedName>
    <definedName name="WALLAREA_ISLAND_BOOMS_3">#REF!</definedName>
    <definedName name="WALLAREA_Jhon_1">#REF!</definedName>
    <definedName name="WALLAREA_Landscaping">#REF!</definedName>
    <definedName name="WALLAREA_Level__2__BOH_in_casino">#REF!</definedName>
    <definedName name="WALLAREA_Level_00___existing_magic__tenpin_and_flyer">#REF!</definedName>
    <definedName name="WALLAREA_Level_00__BOH_casino">#REF!</definedName>
    <definedName name="WALLAREA_Level_00__exisitng_BOH_casino">#REF!</definedName>
    <definedName name="WALLAREA_Level_00__Restaurants">#REF!</definedName>
    <definedName name="WALLAREA_Level_00__Retail">#REF!</definedName>
    <definedName name="WALLAREA_Level_00__seating_and_walking_area_outside">#REF!</definedName>
    <definedName name="WALLAREA_Level_00__toilets">#REF!</definedName>
    <definedName name="WALLAREA_Level_00_circulation">#REF!</definedName>
    <definedName name="WALLAREA_Level_00_exisitng_toilets">#REF!</definedName>
    <definedName name="WALLAREA_Level_00_existing__billy_G">#REF!</definedName>
    <definedName name="WALLAREA_Level_00_existing_casino_floor">#REF!</definedName>
    <definedName name="WALLAREA_Level_00_existing_circulation">#REF!</definedName>
    <definedName name="WALLAREA_Level_00_existing_new_restaurants">#REF!</definedName>
    <definedName name="WALLAREA_Level_00_existing_new_retail">#REF!</definedName>
    <definedName name="WALLAREA_Level_00_exsting___new_toilets">#REF!</definedName>
    <definedName name="WALLAREA_Level_00_smoking_casino">#REF!</definedName>
    <definedName name="WALLAREA_Level_00_V_V">#REF!</definedName>
    <definedName name="WALLAREA_Level_00_W_cafe">#REF!</definedName>
    <definedName name="WALLAREA_Level_01__circulation">#REF!</definedName>
    <definedName name="WALLAREA_Level_01__seating_and_walkway_outside">#REF!</definedName>
    <definedName name="WALLAREA_Level_01_existing_BOH_casino">#REF!</definedName>
    <definedName name="WALLAREA_level_01_existing_cirulation">#REF!</definedName>
    <definedName name="WALLAREA_Level_01_existing_function_rooms">#REF!</definedName>
    <definedName name="WALLAREA_level_01_existing_new_toilets">#REF!</definedName>
    <definedName name="WALLAREA_level_01_existing_rest_balcony">#REF!</definedName>
    <definedName name="WALLAREA_Level_01_existing_restaurants_casino">#REF!</definedName>
    <definedName name="WALLAREA_Level_01_parking">#REF!</definedName>
    <definedName name="WALLAREA_Level_01_Restaurants">#REF!</definedName>
    <definedName name="WALLAREA_Level_01_Retail">#REF!</definedName>
    <definedName name="WALLAREA_level_01_salon_prive_balcony">#REF!</definedName>
    <definedName name="WALLAREA_Level_01_Toilets">#REF!</definedName>
    <definedName name="WALLAREA_Level_01_waterfall">#REF!</definedName>
    <definedName name="WALLAREA_Level00_Spar">#REF!</definedName>
    <definedName name="WALLAREA_lift.stretcher_stretcher_lift">#REF!</definedName>
    <definedName name="WALLAREA_lift.stretcher_stretcher_lift__Phase_1___V2_">#REF!</definedName>
    <definedName name="WALLAREA_lift.stretcher_stretcher_lift__Phase_2_.3_">#REF!</definedName>
    <definedName name="WALLAREA_lift.stretcher_stretcher_lift__Phase_5___V2_">#REF!</definedName>
    <definedName name="WALLAREA_Lines">#REF!</definedName>
    <definedName name="WALLAREA_Lines__Phase_1___V2_">#REF!</definedName>
    <definedName name="WALLAREA_Lines__Phase_2_.3_">#REF!</definedName>
    <definedName name="WALLAREA_Lines__Phase_5___V2_">#REF!</definedName>
    <definedName name="WALLAREA_M_Concrete_Round_Column_600mm">#REF!</definedName>
    <definedName name="WALLAREA_M_Concrete_Round_Column_600mm__Phase_1___V2_">#REF!</definedName>
    <definedName name="WALLAREA_M_Concrete_Round_Column_600mm__Phase_2_.3_">#REF!</definedName>
    <definedName name="WALLAREA_Monolithic_Landing_300_mm_Thickness">#REF!</definedName>
    <definedName name="WALLAREA_Monolithic_Run">#REF!</definedName>
    <definedName name="WALLAREA_multi_purpose__pre_function_area">#REF!</definedName>
    <definedName name="WALLAREA_multi_purpose_BOH">#REF!</definedName>
    <definedName name="WALLAREA_multi_purpose_toilets">#REF!</definedName>
    <definedName name="WALLAREA_multi_purpose_venue">#REF!</definedName>
    <definedName name="WALLAREA_Non_Monolithic_Landing">#REF!</definedName>
    <definedName name="WALLAREA_Non_Monolithic_Landing__Phase_1___V2_">#REF!</definedName>
    <definedName name="WALLAREA_Non_Monolithic_Landing__Phase_2_.3_">#REF!</definedName>
    <definedName name="WALLAREA_Non_Monolithic_Landing__Phase_5___V2_">#REF!</definedName>
    <definedName name="WALLAREA_Non_Monolithic_Run_50_mm_Tread_13_mm_Riser">#REF!</definedName>
    <definedName name="WALLAREA_Non_Monolithic_Run_50_mm_Tread_13_mm_Riser__Phase_1___V2_">#REF!</definedName>
    <definedName name="WALLAREA_Non_Monolithic_Run_50_mm_Tread_13_mm_Riser__Phase_2_.3_">#REF!</definedName>
    <definedName name="WALLAREA_Non_Monolithic_Run_50_mm_Tread_13_mm_Riser__Phase_5___V2_">#REF!</definedName>
    <definedName name="WALLAREA_p_vanity_1800__two_basins">#REF!</definedName>
    <definedName name="WALLAREA_p_vanity_1800__two_basins__Phase_2_.3_">#REF!</definedName>
    <definedName name="WALLAREA_p_vanity_1800__two_basins__Phase_5___V2_">#REF!</definedName>
    <definedName name="WALLAREA_p_vanity_2100__three_basins">#REF!</definedName>
    <definedName name="WALLAREA_Pad_1">#REF!</definedName>
    <definedName name="WALLAREA_parking_level_00">#REF!</definedName>
    <definedName name="WALLAREA_Phase_5_Sweeps">#REF!</definedName>
    <definedName name="WALLAREA_Podium_Roof">#REF!</definedName>
    <definedName name="WALLAREA_Podium_Stairs">#REF!</definedName>
    <definedName name="WALLAREA_Post___Landscaped_Cut_Fill">#REF!</definedName>
    <definedName name="WALLAREA_Post___Landscaped_Surface_Area">#REF!</definedName>
    <definedName name="WALLAREA_Railing_1100mm">#REF!</definedName>
    <definedName name="WALLAREA_Railing_1100mm__Phase_1___V2_">#REF!</definedName>
    <definedName name="WALLAREA_Railing_1100mm__Phase_2_.3_">#REF!</definedName>
    <definedName name="WALLAREA_Railing_1100mm__Phase_5___V2_">#REF!</definedName>
    <definedName name="WALLAREA_Rectangular_Mullion_30mm_Square">#REF!</definedName>
    <definedName name="WALLAREA_Rectangular_Mullion_30mm_Square__Phase_2_.3_">#REF!</definedName>
    <definedName name="WALLAREA_Rectangular_Mullion_30mm_Square__Phase_5___V2_">#REF!</definedName>
    <definedName name="WALLAREA_Rectangular_Mullion_IM09">#REF!</definedName>
    <definedName name="WALLAREA_Rectangular_Mullion_IM09__Phase_1___V2_">#REF!</definedName>
    <definedName name="WALLAREA_Rectangular_Mullion_TM04">#REF!</definedName>
    <definedName name="WALLAREA_Rectangular_Mullion_TM04__Mirrored">#REF!</definedName>
    <definedName name="WALLAREA_Rectangular_Mullion_TM04__Mirrored__Phase_1___V2_">#REF!</definedName>
    <definedName name="WALLAREA_Rectangular_Mullion_TM04__Phase_1___V2_">#REF!</definedName>
    <definedName name="WALLAREA_ROAD_Arrow_Straight">#REF!</definedName>
    <definedName name="WALLAREA_roadworks">#REF!</definedName>
    <definedName name="WALLAREA_Roof_Trim">#REF!</definedName>
    <definedName name="WALLAREA_s_basin_paraplegic_wash_hand_basin_para">#REF!</definedName>
    <definedName name="WALLAREA_s_basin_paraplegic_wash_hand_basin_para__Phase_1___V2_">#REF!</definedName>
    <definedName name="WALLAREA_s_basin_paraplegic_wash_hand_basin_para__Phase_2_.3_">#REF!</definedName>
    <definedName name="WALLAREA_s_basin_paraplegic_wash_hand_basin_para__Phase_5___V2_">#REF!</definedName>
    <definedName name="WALLAREA_s_paraplegic_wc_Paraplegic_Setup">#REF!</definedName>
    <definedName name="WALLAREA_s_paraplegic_wc_Paraplegic_Setup__Phase_1___V2_">#REF!</definedName>
    <definedName name="WALLAREA_s_paraplegic_wc_Paraplegic_Setup__Phase_2_.3_">#REF!</definedName>
    <definedName name="WALLAREA_s_paraplegic_wc_Paraplegic_Setup__Phase_5___V2_">#REF!</definedName>
    <definedName name="WALLAREA_SA_Type_SA02_600_x_2032mm_D">#REF!</definedName>
    <definedName name="WALLAREA_SA_Type_SA02_600_x_2032mm_D__Phase_1___V2_">#REF!</definedName>
    <definedName name="WALLAREA_SA_Type_SA02_600_x_2032mm_D__Phase_2_.3_">#REF!</definedName>
    <definedName name="WALLAREA_Salon_prive">#REF!</definedName>
    <definedName name="WALLAREA_sky_deck___landscaping">#REF!</definedName>
    <definedName name="WALLAREA_sky_deck_pool">#REF!</definedName>
    <definedName name="WALLAREA_skydeck_pool_deck">#REF!</definedName>
    <definedName name="WALLAREA_skydeck_reception_landings">#REF!</definedName>
    <definedName name="WALLAREA_Stairs_1">#REF!</definedName>
    <definedName name="WALLAREA_Steel_Frame_Double_Door_1524x2032mm">#REF!</definedName>
    <definedName name="WALLAREA_Steel_Frame_Single_Door_813x2032mm">#REF!</definedName>
    <definedName name="WALLAREA_Stringer___50_mm_Width">#REF!</definedName>
    <definedName name="WALLAREA_Stringer___50_mm_Width__Phase_1___V2_">#REF!</definedName>
    <definedName name="WALLAREA_Stringer___50_mm_Width__Phase_2_.3_">#REF!</definedName>
    <definedName name="WALLAREA_Stringer___50_mm_Width__Phase_5___V2_">#REF!</definedName>
    <definedName name="WALLAREA_System_Panel_ESA_Glass__single_external_glazing_offset_22.5mm">#REF!</definedName>
    <definedName name="WALLAREA_System_Panel_ESA_Glass__single_external_glazing_offset_22.5mm__Phase_1___V2_">#REF!</definedName>
    <definedName name="WALLAREA_System_Panel_ESA_Glass__single_external_glazing_offset_22.5mm__Phase_5___V2_">#REF!</definedName>
    <definedName name="WALLAREA_System_Panel_ESA_Glass__single_external_glazing_offset_22.5mm_2__Phase_1___V2_">#REF!</definedName>
    <definedName name="WALLAREA_System_Panel_ESA_Glass__single_external_glazing_offset_22.5mm_2__Phase_5___V2_">#REF!</definedName>
    <definedName name="WALLAREA_System_Panel_ESA_Glass__single_external_glazing_offset_22.5mm_3__Phase_5___V2_">#REF!</definedName>
    <definedName name="WALLAREA_System_Panel_ESA_glass_single_glazed_internal">#REF!</definedName>
    <definedName name="WALLAREA_System_Panel_ESA_glass_single_glazed_internal__180816_3040_Barlow_Rev_A_">#REF!</definedName>
    <definedName name="WALLAREA_System_Panel_ESA_glass_single_glazed_internal__Phase_1___V2_">#REF!</definedName>
    <definedName name="WALLAREA_System_Panel_ESA_glass_single_glazed_internal_2__180816_3040_Barlow_Rev_A_">#REF!</definedName>
    <definedName name="WALLAREA_System_Panel_ESA_glass_single_glazed_internal_3__180816_3040_Barlow_Rev_A_">#REF!</definedName>
    <definedName name="WALLAREA_System_Panel_Glazed">#REF!</definedName>
    <definedName name="WALLAREA_System_Panel_Glazed__Phase_1___V2_">#REF!</definedName>
    <definedName name="WALLAREA_System_Panel_Glazed__Phase_2_.3_">#REF!</definedName>
    <definedName name="WALLAREA_System_Panel_Glazed__Phase_5___V2_">#REF!</definedName>
    <definedName name="WALLAREA_System_Panel_Glazed_2__Phase_1___V2_">#REF!</definedName>
    <definedName name="WALLAREA_System_Panel_Glazed_2__Phase_2_.3_">#REF!</definedName>
    <definedName name="WALLAREA_System_Panel_Glazed_2__Phase_5___V2_">#REF!</definedName>
    <definedName name="WALLAREA_System_Panel_Glazed_3__Phase_2_.3_">#REF!</definedName>
    <definedName name="WALLAREA_System_Panel_Glazed_3__Phase_5___V2_">#REF!</definedName>
    <definedName name="WALLAREA_test">#REF!</definedName>
    <definedName name="WALLAREA_Timber_Frame_Double_Door_1324x2032mm">#REF!</definedName>
    <definedName name="WALLAREA_Timber_Frame_Double_Door_1324x2032mm__Phase_1___V2_">#REF!</definedName>
    <definedName name="WALLAREA_Timber_Frame_Double_Door_1324x2032mm__Phase_2_.3_">#REF!</definedName>
    <definedName name="WALLAREA_Timber_Frame_Double_Door_1324x2032mm__Phase_5___V2_">#REF!</definedName>
    <definedName name="WALLAREA_Timber_Frame_Single_Door___Cubicle_Door1_800x2000mm___WC_Cubicle_2">#REF!</definedName>
    <definedName name="WALLAREA_Timber_Frame_Single_Door___Cubicle_Door1_800x2000mm___WC_Cubicle_2__Phase_1___V2_">#REF!</definedName>
    <definedName name="WALLAREA_Timber_Frame_Single_Door___Cubicle_Door1_800x2000mm___WC_Cubicle_2__Phase_2_.3_">#REF!</definedName>
    <definedName name="WALLAREA_Topography_Cut_Fill">#REF!</definedName>
    <definedName name="WALLAREA_Topography_Surface_Area">#REF!</definedName>
    <definedName name="WALLAREA_UR_Vaal_Lavatera_Urinal_Vaal_Lavatera">#REF!</definedName>
    <definedName name="WALLAREA_UR_Vaal_Lavatera_Urinal_Vaal_Lavatera__Phase_1___V2_">#REF!</definedName>
    <definedName name="WALLAREA_UR_Vaal_Lavatera_Urinal_Vaal_Lavatera__Phase_2_.3_">#REF!</definedName>
    <definedName name="WALLAREA_UR_Vaal_Lavatera_Urinal_Vaal_Lavatera__Phase_5___V2_">#REF!</definedName>
    <definedName name="WALLAREA_VIP_parking">#REF!</definedName>
    <definedName name="WALLAREA_WC_Duravit_D_Code_Wall_Mounted">#REF!</definedName>
    <definedName name="WALLAREA_WC_Duravit_D_Code_Wall_Mounted__Phase_1___V2_">#REF!</definedName>
    <definedName name="WALLAREA_WC_Duravit_D_Code_Wall_Mounted__Phase_2_.3_">#REF!</definedName>
    <definedName name="WALLAREA_WC_Duravit_D_Code_Wall_Mounted__Phase_5___V2_">#REF!</definedName>
    <definedName name="wallpaper">#REF!</definedName>
    <definedName name="WASTETILE">#REF!</definedName>
    <definedName name="WB">#REF!</definedName>
    <definedName name="WBAYS">#REF!</definedName>
    <definedName name="WCS_NO">#REF!</definedName>
    <definedName name="we" hidden="1">#REF!</definedName>
    <definedName name="weepholes">#REF!</definedName>
    <definedName name="WEIGHT__1_Phase_1">#REF!</definedName>
    <definedName name="WEIGHT__1_Phase_1__Solid_Wall_">#REF!</definedName>
    <definedName name="WEIGHT__1_Phase_2">#REF!</definedName>
    <definedName name="WEIGHT__1_Phase_5">#REF!</definedName>
    <definedName name="WEIGHT__1_Phase_5__Solid_Wall_">#REF!</definedName>
    <definedName name="WEIGHT__2_Phase_1">#REF!</definedName>
    <definedName name="WEIGHT__2_Phase_1__Solid_Wall_">#REF!</definedName>
    <definedName name="WEIGHT__2_Phase_5__Solid_Wall_">#REF!</definedName>
    <definedName name="WEIGHT__2_Phase_5__Upper_Ground_">#REF!</definedName>
    <definedName name="WEIGHT__3_Phase_1">#REF!</definedName>
    <definedName name="WEIGHT__3_Phase_5__Ground_Floor_">#REF!</definedName>
    <definedName name="WEIGHT__3_Phase_5__Solid_Wall_">#REF!</definedName>
    <definedName name="WEIGHT__Room_Separation_">#REF!</definedName>
    <definedName name="WEIGHT_0_Phase_1">#REF!</definedName>
    <definedName name="WEIGHT_0_Phase_1__Solid_Wall_">#REF!</definedName>
    <definedName name="WEIGHT_0_Phase_2">#REF!</definedName>
    <definedName name="WEIGHT_0_Phase_3">#REF!</definedName>
    <definedName name="WEIGHT_0_Phase_4">#REF!</definedName>
    <definedName name="WEIGHT_0_Phase_4__Solid_Wall_">#REF!</definedName>
    <definedName name="WEIGHT_0_Phase_5">#REF!</definedName>
    <definedName name="WEIGHT_0_Phase_5__Solid_Wall_">#REF!</definedName>
    <definedName name="WEIGHT_1_Phase_1">#REF!</definedName>
    <definedName name="WEIGHT_1_Phase_1__Solid_Wall_">#REF!</definedName>
    <definedName name="WEIGHT_1_Phase_2">#REF!</definedName>
    <definedName name="WEIGHT_1_Phase_2__Solid_Wall_">#REF!</definedName>
    <definedName name="WEIGHT_1_Phase_3">#REF!</definedName>
    <definedName name="WEIGHT_1_Phase_4">#REF!</definedName>
    <definedName name="WEIGHT_1_Phase_4__Solid_Wall_">#REF!</definedName>
    <definedName name="WEIGHT_1_Phase_5">#REF!</definedName>
    <definedName name="WEIGHT_10_Phase_1">#REF!</definedName>
    <definedName name="WEIGHT_10_Phase_1__Solid_Wall_">#REF!</definedName>
    <definedName name="WEIGHT_11_Phase_1">#REF!</definedName>
    <definedName name="WEIGHT_11_Phase_1__Solid_Wall_">#REF!</definedName>
    <definedName name="WEIGHT_12_Phase_1">#REF!</definedName>
    <definedName name="WEIGHT_12_Phase_1__Solid_Wall_">#REF!</definedName>
    <definedName name="WEIGHT_13_Phase_1">#REF!</definedName>
    <definedName name="WEIGHT_13_Phase_1__Solid_Wall_">#REF!</definedName>
    <definedName name="WEIGHT_14_Phase_1">#REF!</definedName>
    <definedName name="WEIGHT_14_Phase_1__Solid_Wall_">#REF!</definedName>
    <definedName name="WEIGHT_2_Phase_1">#REF!</definedName>
    <definedName name="WEIGHT_2_Phase_1__Solid_Wall_">#REF!</definedName>
    <definedName name="WEIGHT_2_Phase_2">#REF!</definedName>
    <definedName name="WEIGHT_2_Phase_2__Solid_Wall_">#REF!</definedName>
    <definedName name="WEIGHT_2_Phase_3">#REF!</definedName>
    <definedName name="WEIGHT_2_Phase_3__Solid_Wall_">#REF!</definedName>
    <definedName name="WEIGHT_2_Phase_4">#REF!</definedName>
    <definedName name="WEIGHT_2_Phase_4__Solid_Wall_">#REF!</definedName>
    <definedName name="WEIGHT_3_Phase_1">#REF!</definedName>
    <definedName name="WEIGHT_3_Phase_1__Solid_Wall_">#REF!</definedName>
    <definedName name="WEIGHT_3_Phase_2">#REF!</definedName>
    <definedName name="WEIGHT_3_Phase_2__Solid_Wall_">#REF!</definedName>
    <definedName name="WEIGHT_3_Phase_3">#REF!</definedName>
    <definedName name="WEIGHT_3_Phase_3__Solid_Wall_">#REF!</definedName>
    <definedName name="WEIGHT_3_Phase_4">#REF!</definedName>
    <definedName name="WEIGHT_3_Phase_4__Solid_Wall_">#REF!</definedName>
    <definedName name="WEIGHT_4_Phase_1">#REF!</definedName>
    <definedName name="WEIGHT_4_Phase_1__Solid_Wall_">#REF!</definedName>
    <definedName name="WEIGHT_4_Phase_2">#REF!</definedName>
    <definedName name="WEIGHT_4_Phase_2__Solid_Wall_">#REF!</definedName>
    <definedName name="WEIGHT_4_Phase_3">#REF!</definedName>
    <definedName name="WEIGHT_4_Phase_3__Solid_Wall_">#REF!</definedName>
    <definedName name="WEIGHT_4_Phase_4">#REF!</definedName>
    <definedName name="WEIGHT_4_Phase_4__Solid_Wall_">#REF!</definedName>
    <definedName name="WEIGHT_5_Phase_1">#REF!</definedName>
    <definedName name="WEIGHT_5_Phase_1__Solid_Wall_">#REF!</definedName>
    <definedName name="WEIGHT_5_Phase_2">#REF!</definedName>
    <definedName name="WEIGHT_5_Phase_2__Solid_Wall_">#REF!</definedName>
    <definedName name="WEIGHT_5_Phase_3">#REF!</definedName>
    <definedName name="WEIGHT_5_Phase_3__Solid_Wall_">#REF!</definedName>
    <definedName name="WEIGHT_5_Phase_4">#REF!</definedName>
    <definedName name="WEIGHT_5_Phase_4__Solid_Wall_">#REF!</definedName>
    <definedName name="WEIGHT_6_Phase_1">#REF!</definedName>
    <definedName name="WEIGHT_6_Phase_1__Solid_Wall_">#REF!</definedName>
    <definedName name="WEIGHT_6_Phase_2">#REF!</definedName>
    <definedName name="WEIGHT_6_Phase_2__Solid_Wall_">#REF!</definedName>
    <definedName name="WEIGHT_6_Phase_3">#REF!</definedName>
    <definedName name="WEIGHT_6_Phase_3__Solid_Wall_">#REF!</definedName>
    <definedName name="WEIGHT_6_Phase_4">#REF!</definedName>
    <definedName name="WEIGHT_6_Phase_4__Solid_Wall_">#REF!</definedName>
    <definedName name="WEIGHT_7_Phase_1">#REF!</definedName>
    <definedName name="WEIGHT_7_Phase_1__Solid_Wall_">#REF!</definedName>
    <definedName name="WEIGHT_7_Phase_2">#REF!</definedName>
    <definedName name="WEIGHT_7_Phase_3">#REF!</definedName>
    <definedName name="WEIGHT_7_Phase_3__Solid_Wall_">#REF!</definedName>
    <definedName name="WEIGHT_7_Phase_4">#REF!</definedName>
    <definedName name="WEIGHT_7_Phase_4__Solid_Wall_">#REF!</definedName>
    <definedName name="WEIGHT_8_Phase_1">#REF!</definedName>
    <definedName name="WEIGHT_8_Phase_1__Solid_Wall_">#REF!</definedName>
    <definedName name="WEIGHT_8_Phase_3">#REF!</definedName>
    <definedName name="WEIGHT_9_Phase_1">#REF!</definedName>
    <definedName name="WEIGHT_9_Phase_1__Solid_Wall_">#REF!</definedName>
    <definedName name="WEIGHT_Aluminium_Standard_Frame_Timber_Double_Door_2032x1200mm">#REF!</definedName>
    <definedName name="WEIGHT_Aluminium_Standard_Frame_Timber_Single_Door_2032x813mm">#REF!</definedName>
    <definedName name="WEIGHT_Aluminium_Standard_Frame_Timber_Single_Door_2032x950mm">#REF!</definedName>
    <definedName name="WEIGHT_Assembled_Stair_190mm_max_riser_250mm_going">#REF!</definedName>
    <definedName name="WEIGHT_Assembled_Stair_190mm_max_riser_250mm_going__Phase_1___V2_">#REF!</definedName>
    <definedName name="WEIGHT_Assembled_Stair_190mm_max_riser_250mm_going__Phase_2_.3_">#REF!</definedName>
    <definedName name="WEIGHT_Assembled_Stair_190mm_max_riser_250mm_going__Phase_5___V2_">#REF!</definedName>
    <definedName name="WEIGHT_Basement__2_parking">#REF!</definedName>
    <definedName name="WEIGHT_Basic_Roof_Landscaping_Edging">#REF!</definedName>
    <definedName name="WEIGHT_Basic_Roof_Landscaping_Site">#REF!</definedName>
    <definedName name="WEIGHT_Basic_Roof_Phase_5_Sweep_Edging">#REF!</definedName>
    <definedName name="WEIGHT_Basic_Wall_230_concrete">#REF!</definedName>
    <definedName name="WEIGHT_Basic_Wall_230_concrete__Phase_1___V2_">#REF!</definedName>
    <definedName name="WEIGHT_Basic_Wall_230_concrete__Phase_5___V2_">#REF!</definedName>
    <definedName name="WEIGHT_Basic_Wall_230_concrete_2__Phase_5___V2_">#REF!</definedName>
    <definedName name="WEIGHT_Basic_Wall_Concrete___230mm_Concrete">#REF!</definedName>
    <definedName name="WEIGHT_Basic_Wall_Concrete___230mm_Concrete__Phase_1___V2_">#REF!</definedName>
    <definedName name="WEIGHT_Basic_Wall_Concrete___230mm_Concrete__Phase_2_.3_">#REF!</definedName>
    <definedName name="WEIGHT_Basic_Wall_Concrete___230mm_Concrete__Phase_5___V2_">#REF!</definedName>
    <definedName name="WEIGHT_Basic_Wall_Exterior___Standard_115mm">#REF!</definedName>
    <definedName name="WEIGHT_Basic_Wall_Exterior___Standard_115mm__Phase_1___V2_">#REF!</definedName>
    <definedName name="WEIGHT_Basic_Wall_Exterior___Standard_115mm__Phase_2_.3_">#REF!</definedName>
    <definedName name="WEIGHT_Basic_Wall_Exterior___Standard_230mm">#REF!</definedName>
    <definedName name="WEIGHT_Basic_Wall_Exterior___Standard_230mm__Phase_1___V2_">#REF!</definedName>
    <definedName name="WEIGHT_Basic_Wall_Exterior___Standard_230mm__Phase_2_.3_">#REF!</definedName>
    <definedName name="WEIGHT_Basic_Wall_Exterior___Standard_230mm__Phase_5___V2_">#REF!</definedName>
    <definedName name="WEIGHT_Basic_Wall_Exterior_Dark_Lining">#REF!</definedName>
    <definedName name="WEIGHT_Basic_Wall_Exterior_Dark_Lining__Phase_2_.3_">#REF!</definedName>
    <definedName name="WEIGHT_Basic_Wall_Exterior_Dark_Lining__Phase_5___V2_">#REF!</definedName>
    <definedName name="WEIGHT_Basic_Wall_Exterior_Dark_Lining_2__Phase_2_.3_">#REF!</definedName>
    <definedName name="WEIGHT_Basic_Wall_Exterior_Reflective_Glazing">#REF!</definedName>
    <definedName name="WEIGHT_Basic_Wall_Exterior_Tile_Pattern">#REF!</definedName>
    <definedName name="WEIGHT_Basic_Wall_Interior___Standard_115mm">#REF!</definedName>
    <definedName name="WEIGHT_Basic_Wall_Interior___Standard_115mm__Phase_1___V2_">#REF!</definedName>
    <definedName name="WEIGHT_Basic_Wall_Interior___Standard_115mm__Phase_2_.3_">#REF!</definedName>
    <definedName name="WEIGHT_Basic_Wall_Interior___Standard_115mm__Phase_5___V2_">#REF!</definedName>
    <definedName name="WEIGHT_Basic_Wall_Interior___Standard_230mm">#REF!</definedName>
    <definedName name="WEIGHT_Basic_Wall_Interior___Standard_230mm__Phase_1___V2_">#REF!</definedName>
    <definedName name="WEIGHT_Basic_Wall_Interior___Standard_230mm__Phase_2_.3_">#REF!</definedName>
    <definedName name="WEIGHT_Basic_Wall_Interior___Standard_230mm__Phase_5___V2_">#REF!</definedName>
    <definedName name="WEIGHT_Basic_Wall_Interior___Standard_345mm">#REF!</definedName>
    <definedName name="WEIGHT_Basic_Wall_Retaining">#REF!</definedName>
    <definedName name="WEIGHT_Building_2">#REF!</definedName>
    <definedName name="WEIGHT_Building_2_Roof_Terrace">#REF!</definedName>
    <definedName name="WEIGHT_Cast_In_Place_Stair_Monolithic_Stair">#REF!</definedName>
    <definedName name="WEIGHT_esa_area_of_refuge">#REF!</definedName>
    <definedName name="WEIGHT_esa_area_of_refuge__Phase_1___V2_">#REF!</definedName>
    <definedName name="WEIGHT_esa_area_of_refuge__Phase_2_.3_">#REF!</definedName>
    <definedName name="WEIGHT_esa_area_of_refuge__Phase_5___V2_">#REF!</definedName>
    <definedName name="WEIGHT_ESA_Parking_Bay_2800">#REF!</definedName>
    <definedName name="WEIGHT_ESA_Parking_Bay_2800__Topography_V3_">#REF!</definedName>
    <definedName name="WEIGHT_esa_wheel_chair">#REF!</definedName>
    <definedName name="WEIGHT_esa_wheel_chair__Phase_1___V2_">#REF!</definedName>
    <definedName name="WEIGHT_esa_wheel_chair__Phase_2_.3_">#REF!</definedName>
    <definedName name="WEIGHT_esa_wheel_chair__Phase_5___V2_">#REF!</definedName>
    <definedName name="WEIGHT_Floor_160mm_Concrete_With_50mm_Metal_Deck">#REF!</definedName>
    <definedName name="WEIGHT_Floor_250">#REF!</definedName>
    <definedName name="WEIGHT_Floor_250__Phase_1___V2_">#REF!</definedName>
    <definedName name="WEIGHT_Floor_250__Phase_5___V2_">#REF!</definedName>
    <definedName name="WEIGHT_Floor_80mm_Paving">#REF!</definedName>
    <definedName name="WEIGHT_Floor_Landscaping">#REF!</definedName>
    <definedName name="WEIGHT_Floor_Landscaping_Edging">#REF!</definedName>
    <definedName name="WEIGHT_Floor_Site___Exterior_Sidewalk">#REF!</definedName>
    <definedName name="WEIGHT_Floor_Site___Roads">#REF!</definedName>
    <definedName name="WEIGHT_Floor_Skylight_Glass">#REF!</definedName>
    <definedName name="WEIGHT_Floor_Yerd">#REF!</definedName>
    <definedName name="WEIGHT_Insitu_Floor_slab_255">#REF!</definedName>
    <definedName name="WEIGHT_Insitu_Floor_slab_300">#REF!</definedName>
    <definedName name="WEIGHT_ISLAND_BOOMS_1">#REF!</definedName>
    <definedName name="WEIGHT_ISLAND_BOOMS_3">#REF!</definedName>
    <definedName name="WEIGHT_Jhon_1">#REF!</definedName>
    <definedName name="WEIGHT_Landscaping">#REF!</definedName>
    <definedName name="WEIGHT_Level__2__BOH_in_casino">#REF!</definedName>
    <definedName name="WEIGHT_Level_00___existing_magic__tenpin_and_flyer">#REF!</definedName>
    <definedName name="WEIGHT_Level_00__BOH_casino">#REF!</definedName>
    <definedName name="WEIGHT_Level_00__exisitng_BOH_casino">#REF!</definedName>
    <definedName name="WEIGHT_Level_00__Restaurants">#REF!</definedName>
    <definedName name="WEIGHT_Level_00__Retail">#REF!</definedName>
    <definedName name="WEIGHT_Level_00__seating_and_walking_area_outside">#REF!</definedName>
    <definedName name="WEIGHT_Level_00__toilets">#REF!</definedName>
    <definedName name="WEIGHT_Level_00_circulation">#REF!</definedName>
    <definedName name="WEIGHT_Level_00_exisitng_toilets">#REF!</definedName>
    <definedName name="WEIGHT_Level_00_existing__billy_G">#REF!</definedName>
    <definedName name="WEIGHT_Level_00_existing_casino_floor">#REF!</definedName>
    <definedName name="WEIGHT_Level_00_existing_circulation">#REF!</definedName>
    <definedName name="WEIGHT_Level_00_existing_new_restaurants">#REF!</definedName>
    <definedName name="WEIGHT_Level_00_existing_new_retail">#REF!</definedName>
    <definedName name="WEIGHT_Level_00_exsting___new_toilets">#REF!</definedName>
    <definedName name="WEIGHT_Level_00_smoking_casino">#REF!</definedName>
    <definedName name="WEIGHT_Level_00_V_V">#REF!</definedName>
    <definedName name="WEIGHT_Level_00_W_cafe">#REF!</definedName>
    <definedName name="WEIGHT_Level_01__circulation">#REF!</definedName>
    <definedName name="WEIGHT_Level_01__seating_and_walkway_outside">#REF!</definedName>
    <definedName name="WEIGHT_Level_01_existing_BOH_casino">#REF!</definedName>
    <definedName name="WEIGHT_level_01_existing_cirulation">#REF!</definedName>
    <definedName name="WEIGHT_Level_01_existing_function_rooms">#REF!</definedName>
    <definedName name="WEIGHT_level_01_existing_new_toilets">#REF!</definedName>
    <definedName name="WEIGHT_level_01_existing_rest_balcony">#REF!</definedName>
    <definedName name="WEIGHT_Level_01_existing_restaurants_casino">#REF!</definedName>
    <definedName name="WEIGHT_Level_01_parking">#REF!</definedName>
    <definedName name="WEIGHT_Level_01_Restaurants">#REF!</definedName>
    <definedName name="WEIGHT_Level_01_Retail">#REF!</definedName>
    <definedName name="WEIGHT_level_01_salon_prive_balcony">#REF!</definedName>
    <definedName name="WEIGHT_Level_01_Toilets">#REF!</definedName>
    <definedName name="WEIGHT_Level_01_waterfall">#REF!</definedName>
    <definedName name="WEIGHT_Level00_Spar">#REF!</definedName>
    <definedName name="WEIGHT_lift.stretcher_stretcher_lift">#REF!</definedName>
    <definedName name="WEIGHT_lift.stretcher_stretcher_lift__Phase_1___V2_">#REF!</definedName>
    <definedName name="WEIGHT_lift.stretcher_stretcher_lift__Phase_2_.3_">#REF!</definedName>
    <definedName name="WEIGHT_lift.stretcher_stretcher_lift__Phase_5___V2_">#REF!</definedName>
    <definedName name="WEIGHT_Lines">#REF!</definedName>
    <definedName name="WEIGHT_Lines__Phase_1___V2_">#REF!</definedName>
    <definedName name="WEIGHT_Lines__Phase_2_.3_">#REF!</definedName>
    <definedName name="WEIGHT_Lines__Phase_5___V2_">#REF!</definedName>
    <definedName name="WEIGHT_M_Concrete_Round_Column_600mm">#REF!</definedName>
    <definedName name="WEIGHT_M_Concrete_Round_Column_600mm__Phase_1___V2_">#REF!</definedName>
    <definedName name="WEIGHT_M_Concrete_Round_Column_600mm__Phase_2_.3_">#REF!</definedName>
    <definedName name="WEIGHT_Monolithic_Landing_300_mm_Thickness">#REF!</definedName>
    <definedName name="WEIGHT_Monolithic_Run">#REF!</definedName>
    <definedName name="WEIGHT_multi_purpose__pre_function_area">#REF!</definedName>
    <definedName name="WEIGHT_multi_purpose_BOH">#REF!</definedName>
    <definedName name="WEIGHT_multi_purpose_toilets">#REF!</definedName>
    <definedName name="WEIGHT_multi_purpose_venue">#REF!</definedName>
    <definedName name="WEIGHT_Non_Monolithic_Landing">#REF!</definedName>
    <definedName name="WEIGHT_Non_Monolithic_Landing__Phase_1___V2_">#REF!</definedName>
    <definedName name="WEIGHT_Non_Monolithic_Landing__Phase_2_.3_">#REF!</definedName>
    <definedName name="WEIGHT_Non_Monolithic_Landing__Phase_5___V2_">#REF!</definedName>
    <definedName name="WEIGHT_Non_Monolithic_Run_50_mm_Tread_13_mm_Riser">#REF!</definedName>
    <definedName name="WEIGHT_Non_Monolithic_Run_50_mm_Tread_13_mm_Riser__Phase_1___V2_">#REF!</definedName>
    <definedName name="WEIGHT_Non_Monolithic_Run_50_mm_Tread_13_mm_Riser__Phase_2_.3_">#REF!</definedName>
    <definedName name="WEIGHT_Non_Monolithic_Run_50_mm_Tread_13_mm_Riser__Phase_5___V2_">#REF!</definedName>
    <definedName name="WEIGHT_p_vanity_1800__two_basins">#REF!</definedName>
    <definedName name="WEIGHT_p_vanity_1800__two_basins__Phase_2_.3_">#REF!</definedName>
    <definedName name="WEIGHT_p_vanity_1800__two_basins__Phase_5___V2_">#REF!</definedName>
    <definedName name="WEIGHT_p_vanity_2100__three_basins">#REF!</definedName>
    <definedName name="WEIGHT_Pad_1">#REF!</definedName>
    <definedName name="WEIGHT_parking_level_00">#REF!</definedName>
    <definedName name="WEIGHT_Phase_5_Sweeps">#REF!</definedName>
    <definedName name="WEIGHT_Podium_Roof">#REF!</definedName>
    <definedName name="WEIGHT_Podium_Stairs">#REF!</definedName>
    <definedName name="WEIGHT_Post___Landscaped_Cut_Fill">#REF!</definedName>
    <definedName name="WEIGHT_Post___Landscaped_Surface_Area">#REF!</definedName>
    <definedName name="WEIGHT_Railing_1100mm">#REF!</definedName>
    <definedName name="WEIGHT_Railing_1100mm__Phase_1___V2_">#REF!</definedName>
    <definedName name="WEIGHT_Railing_1100mm__Phase_2_.3_">#REF!</definedName>
    <definedName name="WEIGHT_Railing_1100mm__Phase_5___V2_">#REF!</definedName>
    <definedName name="WEIGHT_Rectangular_Mullion_30mm_Square">#REF!</definedName>
    <definedName name="WEIGHT_Rectangular_Mullion_30mm_Square__Phase_2_.3_">#REF!</definedName>
    <definedName name="WEIGHT_Rectangular_Mullion_30mm_Square__Phase_5___V2_">#REF!</definedName>
    <definedName name="WEIGHT_Rectangular_Mullion_IM09">#REF!</definedName>
    <definedName name="WEIGHT_Rectangular_Mullion_IM09__Phase_1___V2_">#REF!</definedName>
    <definedName name="WEIGHT_Rectangular_Mullion_TM04">#REF!</definedName>
    <definedName name="WEIGHT_Rectangular_Mullion_TM04__Mirrored">#REF!</definedName>
    <definedName name="WEIGHT_Rectangular_Mullion_TM04__Mirrored__Phase_1___V2_">#REF!</definedName>
    <definedName name="WEIGHT_Rectangular_Mullion_TM04__Phase_1___V2_">#REF!</definedName>
    <definedName name="WEIGHT_ROAD_Arrow_Straight">#REF!</definedName>
    <definedName name="WEIGHT_roadworks">#REF!</definedName>
    <definedName name="WEIGHT_Roof_Trim">#REF!</definedName>
    <definedName name="WEIGHT_s_basin_paraplegic_wash_hand_basin_para">#REF!</definedName>
    <definedName name="WEIGHT_s_basin_paraplegic_wash_hand_basin_para__Phase_1___V2_">#REF!</definedName>
    <definedName name="WEIGHT_s_basin_paraplegic_wash_hand_basin_para__Phase_2_.3_">#REF!</definedName>
    <definedName name="WEIGHT_s_basin_paraplegic_wash_hand_basin_para__Phase_5___V2_">#REF!</definedName>
    <definedName name="WEIGHT_s_paraplegic_wc_Paraplegic_Setup">#REF!</definedName>
    <definedName name="WEIGHT_s_paraplegic_wc_Paraplegic_Setup__Phase_1___V2_">#REF!</definedName>
    <definedName name="WEIGHT_s_paraplegic_wc_Paraplegic_Setup__Phase_2_.3_">#REF!</definedName>
    <definedName name="WEIGHT_s_paraplegic_wc_Paraplegic_Setup__Phase_5___V2_">#REF!</definedName>
    <definedName name="WEIGHT_SA_Type_SA02_600_x_2032mm_D">#REF!</definedName>
    <definedName name="WEIGHT_SA_Type_SA02_600_x_2032mm_D__Phase_1___V2_">#REF!</definedName>
    <definedName name="WEIGHT_SA_Type_SA02_600_x_2032mm_D__Phase_2_.3_">#REF!</definedName>
    <definedName name="WEIGHT_Salon_prive">#REF!</definedName>
    <definedName name="WEIGHT_sky_deck___landscaping">#REF!</definedName>
    <definedName name="WEIGHT_sky_deck_pool">#REF!</definedName>
    <definedName name="WEIGHT_skydeck_pool_deck">#REF!</definedName>
    <definedName name="WEIGHT_skydeck_reception_landings">#REF!</definedName>
    <definedName name="WEIGHT_Stairs_1">#REF!</definedName>
    <definedName name="WEIGHT_Steel_Frame_Double_Door_1524x2032mm">#REF!</definedName>
    <definedName name="WEIGHT_Steel_Frame_Single_Door_813x2032mm">#REF!</definedName>
    <definedName name="WEIGHT_Stringer___50_mm_Width">#REF!</definedName>
    <definedName name="WEIGHT_Stringer___50_mm_Width__Phase_1___V2_">#REF!</definedName>
    <definedName name="WEIGHT_Stringer___50_mm_Width__Phase_2_.3_">#REF!</definedName>
    <definedName name="WEIGHT_Stringer___50_mm_Width__Phase_5___V2_">#REF!</definedName>
    <definedName name="WEIGHT_System_Panel_ESA_Glass__single_external_glazing_offset_22.5mm">#REF!</definedName>
    <definedName name="WEIGHT_System_Panel_ESA_Glass__single_external_glazing_offset_22.5mm__Phase_1___V2_">#REF!</definedName>
    <definedName name="WEIGHT_System_Panel_ESA_Glass__single_external_glazing_offset_22.5mm__Phase_5___V2_">#REF!</definedName>
    <definedName name="WEIGHT_System_Panel_ESA_Glass__single_external_glazing_offset_22.5mm_2__Phase_1___V2_">#REF!</definedName>
    <definedName name="WEIGHT_System_Panel_ESA_Glass__single_external_glazing_offset_22.5mm_2__Phase_5___V2_">#REF!</definedName>
    <definedName name="WEIGHT_System_Panel_ESA_Glass__single_external_glazing_offset_22.5mm_3__Phase_5___V2_">#REF!</definedName>
    <definedName name="WEIGHT_System_Panel_ESA_glass_single_glazed_internal">#REF!</definedName>
    <definedName name="WEIGHT_System_Panel_ESA_glass_single_glazed_internal__180816_3040_Barlow_Rev_A_">#REF!</definedName>
    <definedName name="WEIGHT_System_Panel_ESA_glass_single_glazed_internal__Phase_1___V2_">#REF!</definedName>
    <definedName name="WEIGHT_System_Panel_ESA_glass_single_glazed_internal_2__180816_3040_Barlow_Rev_A_">#REF!</definedName>
    <definedName name="WEIGHT_System_Panel_ESA_glass_single_glazed_internal_3__180816_3040_Barlow_Rev_A_">#REF!</definedName>
    <definedName name="WEIGHT_System_Panel_Glazed">#REF!</definedName>
    <definedName name="WEIGHT_System_Panel_Glazed__Phase_1___V2_">#REF!</definedName>
    <definedName name="WEIGHT_System_Panel_Glazed__Phase_2_.3_">#REF!</definedName>
    <definedName name="WEIGHT_System_Panel_Glazed__Phase_5___V2_">#REF!</definedName>
    <definedName name="WEIGHT_System_Panel_Glazed_2__Phase_1___V2_">#REF!</definedName>
    <definedName name="WEIGHT_System_Panel_Glazed_2__Phase_2_.3_">#REF!</definedName>
    <definedName name="WEIGHT_System_Panel_Glazed_2__Phase_5___V2_">#REF!</definedName>
    <definedName name="WEIGHT_System_Panel_Glazed_3__Phase_2_.3_">#REF!</definedName>
    <definedName name="WEIGHT_System_Panel_Glazed_3__Phase_5___V2_">#REF!</definedName>
    <definedName name="WEIGHT_test">#REF!</definedName>
    <definedName name="WEIGHT_Timber_Frame_Double_Door_1324x2032mm">#REF!</definedName>
    <definedName name="WEIGHT_Timber_Frame_Double_Door_1324x2032mm__Phase_1___V2_">#REF!</definedName>
    <definedName name="WEIGHT_Timber_Frame_Double_Door_1324x2032mm__Phase_2_.3_">#REF!</definedName>
    <definedName name="WEIGHT_Timber_Frame_Double_Door_1324x2032mm__Phase_5___V2_">#REF!</definedName>
    <definedName name="WEIGHT_Timber_Frame_Single_Door___Cubicle_Door1_800x2000mm___WC_Cubicle_2">#REF!</definedName>
    <definedName name="WEIGHT_Timber_Frame_Single_Door___Cubicle_Door1_800x2000mm___WC_Cubicle_2__Phase_1___V2_">#REF!</definedName>
    <definedName name="WEIGHT_Timber_Frame_Single_Door___Cubicle_Door1_800x2000mm___WC_Cubicle_2__Phase_2_.3_">#REF!</definedName>
    <definedName name="WEIGHT_Topography_Cut_Fill">#REF!</definedName>
    <definedName name="WEIGHT_Topography_Surface_Area">#REF!</definedName>
    <definedName name="WEIGHT_UR_Vaal_Lavatera_Urinal_Vaal_Lavatera">#REF!</definedName>
    <definedName name="WEIGHT_UR_Vaal_Lavatera_Urinal_Vaal_Lavatera__Phase_1___V2_">#REF!</definedName>
    <definedName name="WEIGHT_UR_Vaal_Lavatera_Urinal_Vaal_Lavatera__Phase_2_.3_">#REF!</definedName>
    <definedName name="WEIGHT_UR_Vaal_Lavatera_Urinal_Vaal_Lavatera__Phase_5___V2_">#REF!</definedName>
    <definedName name="WEIGHT_VIP_parking">#REF!</definedName>
    <definedName name="WEIGHT_WC_Duravit_D_Code_Wall_Mounted">#REF!</definedName>
    <definedName name="WEIGHT_WC_Duravit_D_Code_Wall_Mounted__Phase_1___V2_">#REF!</definedName>
    <definedName name="WEIGHT_WC_Duravit_D_Code_Wall_Mounted__Phase_2_.3_">#REF!</definedName>
    <definedName name="WEIGHT_WC_Duravit_D_Code_Wall_Mounted__Phase_5___V2_">#REF!</definedName>
    <definedName name="Whwork">#REF!,#REF!</definedName>
    <definedName name="wickdrain">#REF!</definedName>
    <definedName name="wickdrains">#REF!</definedName>
    <definedName name="windows">#REF!</definedName>
    <definedName name="WIRE">#REF!</definedName>
    <definedName name="wizClient">#REF!</definedName>
    <definedName name="wizCreationDate">#REF!</definedName>
    <definedName name="wizProject">#REF!</definedName>
    <definedName name="wizTitle">#REF!</definedName>
    <definedName name="WLLM">#REF!</definedName>
    <definedName name="WLLM2">#REF!</definedName>
    <definedName name="wllp">#REF!</definedName>
    <definedName name="WLLTIES">#REF!</definedName>
    <definedName name="woodfloat">#REF!</definedName>
    <definedName name="WORK">#REF!</definedName>
    <definedName name="WORK_DONE">#REF!</definedName>
    <definedName name="WORK_PLUS_MOS">#REF!</definedName>
    <definedName name="WORKHEAD">#REF!</definedName>
    <definedName name="workings">#REF!</definedName>
    <definedName name="wpf">#REF!</definedName>
    <definedName name="wpfparapet">#REF!</definedName>
    <definedName name="wpfprimer">#REF!</definedName>
    <definedName name="wproof2">#REF!</definedName>
    <definedName name="wrn.A.I.s." hidden="1">{"A.I.s",#N/A,TRUE,"Architects Instructions"}</definedName>
    <definedName name="wrn.ALL." hidden="1">{#N/A,#N/A,FALSE,"CERTIFICATE";#N/A,#N/A,FALSE,"SUB-CONTRACTS";#N/A,#N/A,FALSE,"VAT SCHEDULE";#N/A,#N/A,FALSE,"SUMMARY";#N/A,#N/A,FALSE,"ESCALATION SUMMARY";#N/A,#N/A,FALSE,"VALUATION"}</definedName>
    <definedName name="wrn.CERT_NOM_SUMM_VAT." hidden="1">{#N/A,#N/A,FALSE,"CERTIFICATE";#N/A,#N/A,FALSE,"SUB-CONTRACTS";#N/A,#N/A,FALSE,"VAT SCHEDULE";#N/A,#N/A,FALSE,"SUMMARY";#N/A,#N/A,FALSE,"ESCALATION SUMMARY"}</definedName>
    <definedName name="wrn.CERTIFICATE." hidden="1">{#N/A,#N/A,FALSE,"CERTIFICATE"}</definedName>
    <definedName name="wrn.ESCALATION_SUMMARY." hidden="1">{#N/A,#N/A,FALSE,"ESCALATION SUMMARY"}</definedName>
    <definedName name="wrn.SUB_CONTRACTS." hidden="1">{#N/A,#N/A,FALSE,"SUB-CONTRACTS"}</definedName>
    <definedName name="wrn.SUMMARY." hidden="1">{#N/A,#N/A,FALSE,"SUMMARY"}</definedName>
    <definedName name="wrn.VAT_SCHEDULE." hidden="1">{#N/A,#N/A,FALSE,"VAT SCHEDULE"}</definedName>
    <definedName name="wrn.WORK_DONE." hidden="1">{#N/A,#N/A,FALSE,"VALUATION"}</definedName>
    <definedName name="WS">#REF!</definedName>
    <definedName name="ws1.5">#REF!</definedName>
    <definedName name="ws3.0">#REF!</definedName>
    <definedName name="wshardrock">#REF!</definedName>
    <definedName name="wspace">#REF!</definedName>
    <definedName name="www">#REF!</definedName>
    <definedName name="wwww">#REF!</definedName>
    <definedName name="x">#REF!</definedName>
    <definedName name="XX">#REF!</definedName>
    <definedName name="yellow" hidden="1">#REF!</definedName>
    <definedName name="YES_NO">#REF!</definedName>
    <definedName name="yt" hidden="1">#REF!</definedName>
    <definedName name="Z">#REF!</definedName>
    <definedName name="zar">#REF!</definedName>
    <definedName name="ZIM">#REF!</definedName>
    <definedName name="ZNT_NUMBER">#REF!</definedName>
    <definedName name="ZONEVALVE">#REF!</definedName>
    <definedName name="zz" hidden="1">{"A.I.s",#N/A,TRUE,"Architects Instructions"}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1" i="16" l="1"/>
  <c r="A3" i="8"/>
  <c r="A3" i="15"/>
  <c r="A3" i="12"/>
  <c r="G55" i="18"/>
  <c r="G315" i="13"/>
  <c r="G314" i="13"/>
  <c r="E314" i="13"/>
  <c r="G115" i="15"/>
  <c r="G79" i="15"/>
  <c r="G78" i="15"/>
  <c r="G77" i="15"/>
  <c r="G76" i="15"/>
  <c r="G75" i="15"/>
  <c r="G74" i="15"/>
  <c r="G73" i="15"/>
  <c r="G72" i="15"/>
  <c r="G107" i="12" l="1"/>
  <c r="G749" i="7"/>
  <c r="E70" i="7" l="1"/>
  <c r="G45" i="18" l="1"/>
  <c r="E47" i="18" s="1"/>
  <c r="G47" i="18" s="1"/>
  <c r="A523" i="7" l="1"/>
  <c r="A470" i="7"/>
  <c r="A420" i="7"/>
  <c r="A383" i="7"/>
  <c r="G340" i="7"/>
  <c r="A335" i="7"/>
  <c r="G284" i="7"/>
  <c r="A279" i="7"/>
  <c r="G221" i="7"/>
  <c r="A216" i="7"/>
  <c r="G154" i="7"/>
  <c r="A149" i="7"/>
  <c r="G102" i="7"/>
  <c r="A97" i="7"/>
  <c r="A44" i="7"/>
  <c r="G41" i="18"/>
  <c r="G43" i="18"/>
  <c r="G310" i="9"/>
  <c r="G307" i="9"/>
  <c r="G462" i="7"/>
  <c r="G464" i="7"/>
  <c r="G465" i="7"/>
  <c r="G466"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8" i="7"/>
  <c r="G529" i="7"/>
  <c r="G530" i="7"/>
  <c r="G531" i="7"/>
  <c r="G461" i="7"/>
  <c r="E463" i="7" s="1"/>
  <c r="G463" i="7" s="1"/>
  <c r="G460" i="7"/>
  <c r="G458" i="7"/>
  <c r="G457" i="7"/>
  <c r="E459" i="7" s="1"/>
  <c r="G459" i="7" s="1"/>
  <c r="G456" i="7"/>
  <c r="G455" i="7"/>
  <c r="G454" i="7"/>
  <c r="G453" i="7"/>
  <c r="G452" i="7"/>
  <c r="G451" i="7"/>
  <c r="G450" i="7"/>
  <c r="G449" i="7"/>
  <c r="G448" i="7"/>
  <c r="G447" i="7"/>
  <c r="G446" i="7"/>
  <c r="G445" i="7"/>
  <c r="G444" i="7"/>
  <c r="G443" i="7"/>
  <c r="G442" i="7"/>
  <c r="G441" i="7"/>
  <c r="G440" i="7"/>
  <c r="G439" i="7"/>
  <c r="G438" i="7"/>
  <c r="G437" i="7"/>
  <c r="G436" i="7"/>
  <c r="G435" i="7"/>
  <c r="G434" i="7"/>
  <c r="G433" i="7"/>
  <c r="G432" i="7"/>
  <c r="G431" i="7"/>
  <c r="G430" i="7"/>
  <c r="G429" i="7"/>
  <c r="G428" i="7"/>
  <c r="G427" i="7"/>
  <c r="G426" i="7"/>
  <c r="G425" i="7"/>
  <c r="G416" i="7"/>
  <c r="G415" i="7"/>
  <c r="G414" i="7"/>
  <c r="G413" i="7"/>
  <c r="G412" i="7"/>
  <c r="G411" i="7"/>
  <c r="G410" i="7"/>
  <c r="G409" i="7"/>
  <c r="G408" i="7"/>
  <c r="G407" i="7"/>
  <c r="G406" i="7"/>
  <c r="G405" i="7"/>
  <c r="G404" i="7"/>
  <c r="G403" i="7"/>
  <c r="G402" i="7"/>
  <c r="G401" i="7"/>
  <c r="G400" i="7"/>
  <c r="G399" i="7"/>
  <c r="G398" i="7"/>
  <c r="G397" i="7"/>
  <c r="G396" i="7"/>
  <c r="G395" i="7"/>
  <c r="G394" i="7"/>
  <c r="G393" i="7"/>
  <c r="G392" i="7"/>
  <c r="G391" i="7"/>
  <c r="G390" i="7"/>
  <c r="G389" i="7"/>
  <c r="G388" i="7"/>
  <c r="G379" i="7"/>
  <c r="G378" i="7"/>
  <c r="G377" i="7"/>
  <c r="G376" i="7"/>
  <c r="G375" i="7"/>
  <c r="G374" i="7"/>
  <c r="G373" i="7"/>
  <c r="G372" i="7"/>
  <c r="G371" i="7"/>
  <c r="G370" i="7"/>
  <c r="G369" i="7"/>
  <c r="G368" i="7"/>
  <c r="G367" i="7"/>
  <c r="G366" i="7"/>
  <c r="G365" i="7"/>
  <c r="G364" i="7"/>
  <c r="G363" i="7"/>
  <c r="G362" i="7"/>
  <c r="G361" i="7"/>
  <c r="G360" i="7"/>
  <c r="G359" i="7"/>
  <c r="G358" i="7"/>
  <c r="G357" i="7"/>
  <c r="G356" i="7"/>
  <c r="G355" i="7"/>
  <c r="G354" i="7"/>
  <c r="G353" i="7"/>
  <c r="G352" i="7"/>
  <c r="G351" i="7"/>
  <c r="G350" i="7"/>
  <c r="G349" i="7"/>
  <c r="G348" i="7"/>
  <c r="G347" i="7"/>
  <c r="G346" i="7"/>
  <c r="G345" i="7"/>
  <c r="G344" i="7"/>
  <c r="G343" i="7"/>
  <c r="G342" i="7"/>
  <c r="G341" i="7"/>
  <c r="G331" i="7"/>
  <c r="G330" i="7"/>
  <c r="G329" i="7"/>
  <c r="G328" i="7"/>
  <c r="G327" i="7"/>
  <c r="G326" i="7"/>
  <c r="G325" i="7"/>
  <c r="G324" i="7"/>
  <c r="G323" i="7"/>
  <c r="G322" i="7"/>
  <c r="G321" i="7"/>
  <c r="G320" i="7"/>
  <c r="G319" i="7"/>
  <c r="G318" i="7"/>
  <c r="G317" i="7"/>
  <c r="G316" i="7"/>
  <c r="G315" i="7"/>
  <c r="G314" i="7"/>
  <c r="G313" i="7"/>
  <c r="G312" i="7"/>
  <c r="G311" i="7"/>
  <c r="G310" i="7"/>
  <c r="G309" i="7"/>
  <c r="G308" i="7"/>
  <c r="G307" i="7"/>
  <c r="G306" i="7"/>
  <c r="G305" i="7"/>
  <c r="G304" i="7"/>
  <c r="G303" i="7"/>
  <c r="G302" i="7"/>
  <c r="G301" i="7"/>
  <c r="G300" i="7"/>
  <c r="G299" i="7"/>
  <c r="G298" i="7"/>
  <c r="G297" i="7"/>
  <c r="G296" i="7"/>
  <c r="G295" i="7"/>
  <c r="G294" i="7"/>
  <c r="G293" i="7"/>
  <c r="G292" i="7"/>
  <c r="G291" i="7"/>
  <c r="G290" i="7"/>
  <c r="G289" i="7"/>
  <c r="G288" i="7"/>
  <c r="G287" i="7"/>
  <c r="G286" i="7"/>
  <c r="G285" i="7"/>
  <c r="G275" i="7"/>
  <c r="G274" i="7"/>
  <c r="G273" i="7"/>
  <c r="G272" i="7"/>
  <c r="G271" i="7"/>
  <c r="G270" i="7"/>
  <c r="G269" i="7"/>
  <c r="G268" i="7"/>
  <c r="G267" i="7"/>
  <c r="G266" i="7"/>
  <c r="G265" i="7"/>
  <c r="G264" i="7"/>
  <c r="G263"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6" i="7"/>
  <c r="G225" i="7"/>
  <c r="G224" i="7"/>
  <c r="G223" i="7"/>
  <c r="G222"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3" i="7"/>
  <c r="G172" i="7"/>
  <c r="G171" i="7"/>
  <c r="G170" i="7"/>
  <c r="G169" i="7"/>
  <c r="G168" i="7"/>
  <c r="G167" i="7"/>
  <c r="G166" i="7"/>
  <c r="G165" i="7"/>
  <c r="G164" i="7"/>
  <c r="G163" i="7"/>
  <c r="G162" i="7"/>
  <c r="G161" i="7"/>
  <c r="G160" i="7"/>
  <c r="G159" i="7"/>
  <c r="G158" i="7"/>
  <c r="G157" i="7"/>
  <c r="G156" i="7"/>
  <c r="G155" i="7"/>
  <c r="G145" i="7"/>
  <c r="G144" i="7"/>
  <c r="G143" i="7"/>
  <c r="G141" i="7"/>
  <c r="G140" i="7"/>
  <c r="E142" i="7" s="1"/>
  <c r="G142" i="7" s="1"/>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94" i="7"/>
  <c r="G93" i="7"/>
  <c r="G92" i="7"/>
  <c r="G91" i="7"/>
  <c r="G90" i="7"/>
  <c r="G88" i="7"/>
  <c r="G87" i="7"/>
  <c r="E89" i="7" s="1"/>
  <c r="G89" i="7" s="1"/>
  <c r="G86" i="7"/>
  <c r="G85" i="7"/>
  <c r="G84" i="7"/>
  <c r="G83" i="7"/>
  <c r="G82" i="7"/>
  <c r="G81" i="7"/>
  <c r="G80" i="7"/>
  <c r="G79" i="7"/>
  <c r="G78" i="7"/>
  <c r="G77" i="7"/>
  <c r="G76" i="7"/>
  <c r="G75" i="7"/>
  <c r="G74" i="7"/>
  <c r="G73" i="7"/>
  <c r="G72" i="7"/>
  <c r="G71" i="7"/>
  <c r="G69" i="7"/>
  <c r="G68" i="7"/>
  <c r="G70" i="7" s="1"/>
  <c r="G67" i="7"/>
  <c r="G66" i="7"/>
  <c r="G65" i="7"/>
  <c r="G64" i="7"/>
  <c r="G63" i="7"/>
  <c r="G62" i="7"/>
  <c r="G61" i="7"/>
  <c r="G60" i="7"/>
  <c r="G59" i="7"/>
  <c r="G58" i="7"/>
  <c r="G57" i="7"/>
  <c r="G56" i="7"/>
  <c r="G55" i="7"/>
  <c r="G54" i="7"/>
  <c r="G53" i="7"/>
  <c r="G52" i="7"/>
  <c r="G51" i="7"/>
  <c r="G50" i="7"/>
  <c r="G49" i="7"/>
  <c r="G40" i="7"/>
  <c r="G39" i="7"/>
  <c r="G38" i="7"/>
  <c r="G37" i="7"/>
  <c r="G36" i="7"/>
  <c r="G35" i="7"/>
  <c r="G34" i="7"/>
  <c r="G33" i="7"/>
  <c r="G32" i="7"/>
  <c r="G31" i="7"/>
  <c r="G30" i="7"/>
  <c r="G29" i="7"/>
  <c r="G28" i="7"/>
  <c r="G27" i="7"/>
  <c r="G26" i="7"/>
  <c r="G25" i="7"/>
  <c r="G24" i="7"/>
  <c r="G23" i="7"/>
  <c r="G22" i="7"/>
  <c r="G21" i="7"/>
  <c r="G20" i="7"/>
  <c r="G19" i="7"/>
  <c r="G17" i="7"/>
  <c r="G42" i="7" l="1"/>
  <c r="G48" i="7" s="1"/>
  <c r="G95" i="7" s="1"/>
  <c r="G101" i="7" l="1"/>
  <c r="G147" i="7" l="1"/>
  <c r="G153" i="7" s="1"/>
  <c r="G214" i="7" s="1"/>
  <c r="G220" i="7" s="1"/>
  <c r="G277" i="7" s="1"/>
  <c r="G376" i="9"/>
  <c r="E154" i="9"/>
  <c r="G154" i="9" s="1"/>
  <c r="G374" i="9"/>
  <c r="G372" i="9"/>
  <c r="E92" i="9"/>
  <c r="E67" i="9"/>
  <c r="E61" i="9"/>
  <c r="E59" i="9"/>
  <c r="E57" i="9"/>
  <c r="E47" i="9"/>
  <c r="E45" i="9"/>
  <c r="E39" i="9"/>
  <c r="G39" i="9" s="1"/>
  <c r="G41" i="9"/>
  <c r="G62" i="16"/>
  <c r="G18" i="16"/>
  <c r="G283" i="7" l="1"/>
  <c r="G333" i="7" s="1"/>
  <c r="G339" i="7" s="1"/>
  <c r="G381" i="7" s="1"/>
  <c r="G106" i="13"/>
  <c r="G102" i="13"/>
  <c r="G100" i="13"/>
  <c r="G63" i="13"/>
  <c r="G59" i="13"/>
  <c r="G536" i="7"/>
  <c r="G534" i="7"/>
  <c r="G295" i="9"/>
  <c r="G257" i="9"/>
  <c r="G223" i="9"/>
  <c r="G185" i="9"/>
  <c r="G87" i="9"/>
  <c r="G29" i="18"/>
  <c r="E31" i="18" s="1"/>
  <c r="G31" i="18" s="1"/>
  <c r="G23" i="18"/>
  <c r="E25" i="18" s="1"/>
  <c r="G25" i="18" s="1"/>
  <c r="C21" i="18"/>
  <c r="C20" i="18"/>
  <c r="C19" i="18"/>
  <c r="G387" i="7" l="1"/>
  <c r="G418" i="7" s="1"/>
  <c r="G424" i="7" l="1"/>
  <c r="A20" i="8"/>
  <c r="G12" i="18"/>
  <c r="G35" i="18"/>
  <c r="E37" i="18" s="1"/>
  <c r="G37" i="18" s="1"/>
  <c r="A4" i="18"/>
  <c r="A3" i="18"/>
  <c r="G164" i="16"/>
  <c r="E166" i="16" s="1"/>
  <c r="G166" i="16" s="1"/>
  <c r="G468" i="7" l="1"/>
  <c r="G474" i="7" s="1"/>
  <c r="G521" i="7" s="1"/>
  <c r="G527" i="7" s="1"/>
  <c r="E14" i="18"/>
  <c r="G14" i="18" s="1"/>
  <c r="A4" i="13"/>
  <c r="G745" i="7"/>
  <c r="G743" i="7"/>
  <c r="G741" i="7"/>
  <c r="G739" i="7"/>
  <c r="G735" i="7"/>
  <c r="G733" i="7"/>
  <c r="G731" i="7"/>
  <c r="G729" i="7"/>
  <c r="G727" i="7"/>
  <c r="G725" i="7"/>
  <c r="G723" i="7"/>
  <c r="G711" i="7"/>
  <c r="G710" i="7"/>
  <c r="G709" i="7"/>
  <c r="G707" i="7"/>
  <c r="G706" i="7"/>
  <c r="G705" i="7"/>
  <c r="G704" i="7"/>
  <c r="G703" i="7"/>
  <c r="G702" i="7"/>
  <c r="G701" i="7"/>
  <c r="G700" i="7"/>
  <c r="G699" i="7"/>
  <c r="G698" i="7"/>
  <c r="G697" i="7"/>
  <c r="G696" i="7"/>
  <c r="G695" i="7"/>
  <c r="G694" i="7"/>
  <c r="G693" i="7"/>
  <c r="G692" i="7"/>
  <c r="G691" i="7"/>
  <c r="G690" i="7"/>
  <c r="G689" i="7"/>
  <c r="G688" i="7"/>
  <c r="G687" i="7"/>
  <c r="G686" i="7"/>
  <c r="G685" i="7"/>
  <c r="A715" i="7"/>
  <c r="G616" i="7"/>
  <c r="G617" i="7"/>
  <c r="G618" i="7"/>
  <c r="G619" i="7"/>
  <c r="G620" i="7"/>
  <c r="G621" i="7"/>
  <c r="G622" i="7"/>
  <c r="G623" i="7"/>
  <c r="G624" i="7"/>
  <c r="G625" i="7"/>
  <c r="G626" i="7"/>
  <c r="G627" i="7"/>
  <c r="G628" i="7"/>
  <c r="G629" i="7"/>
  <c r="G630" i="7"/>
  <c r="G631" i="7"/>
  <c r="G632" i="7"/>
  <c r="G633" i="7"/>
  <c r="G634" i="7"/>
  <c r="G635" i="7"/>
  <c r="G636" i="7"/>
  <c r="G637" i="7"/>
  <c r="G638" i="7"/>
  <c r="G640" i="7"/>
  <c r="G641" i="7"/>
  <c r="G642" i="7"/>
  <c r="G654" i="7"/>
  <c r="G656" i="7"/>
  <c r="G658" i="7"/>
  <c r="G660" i="7"/>
  <c r="G662" i="7"/>
  <c r="G664" i="7"/>
  <c r="G666" i="7"/>
  <c r="G670" i="7"/>
  <c r="G672" i="7"/>
  <c r="G674" i="7"/>
  <c r="G676" i="7"/>
  <c r="A646" i="7"/>
  <c r="A592" i="7"/>
  <c r="G606" i="7"/>
  <c r="G604" i="7"/>
  <c r="G602" i="7"/>
  <c r="G600" i="7"/>
  <c r="G587" i="7"/>
  <c r="G585" i="7"/>
  <c r="G583" i="7"/>
  <c r="G581" i="7"/>
  <c r="G579" i="7"/>
  <c r="G577" i="7"/>
  <c r="G575" i="7"/>
  <c r="G546" i="7"/>
  <c r="G547" i="7"/>
  <c r="G548" i="7"/>
  <c r="G549" i="7"/>
  <c r="G550" i="7"/>
  <c r="G551" i="7"/>
  <c r="G552" i="7"/>
  <c r="G553" i="7"/>
  <c r="G554" i="7"/>
  <c r="G555" i="7"/>
  <c r="G556" i="7"/>
  <c r="G557" i="7"/>
  <c r="G558" i="7"/>
  <c r="G559" i="7"/>
  <c r="G560" i="7"/>
  <c r="G561" i="7"/>
  <c r="G562" i="7"/>
  <c r="G563" i="7"/>
  <c r="G564" i="7"/>
  <c r="G565" i="7"/>
  <c r="G566" i="7"/>
  <c r="G567" i="7"/>
  <c r="G569" i="7"/>
  <c r="G570" i="7"/>
  <c r="G571" i="7"/>
  <c r="G545" i="7"/>
  <c r="G590" i="7" l="1"/>
  <c r="G596" i="7" s="1"/>
  <c r="A230" i="13"/>
  <c r="A269" i="13"/>
  <c r="A138" i="13"/>
  <c r="A186" i="13"/>
  <c r="A97" i="13"/>
  <c r="H20" i="8"/>
  <c r="A52" i="13"/>
  <c r="G120" i="9" l="1"/>
  <c r="G159" i="9"/>
  <c r="G83" i="9"/>
  <c r="G85" i="9"/>
  <c r="G77" i="9"/>
  <c r="G141" i="9"/>
  <c r="G136" i="9"/>
  <c r="G131" i="9"/>
  <c r="G128" i="9"/>
  <c r="G125" i="9"/>
  <c r="G117" i="9"/>
  <c r="G114" i="9"/>
  <c r="G112" i="9"/>
  <c r="G109" i="9"/>
  <c r="G106" i="9"/>
  <c r="G92" i="9"/>
  <c r="G61" i="9"/>
  <c r="G45" i="9"/>
  <c r="G47" i="9"/>
  <c r="G57" i="9"/>
  <c r="G59" i="9"/>
  <c r="G25" i="9"/>
  <c r="G23" i="9"/>
  <c r="A3" i="9"/>
  <c r="A2" i="9"/>
  <c r="A192" i="9" l="1"/>
  <c r="A346" i="9"/>
  <c r="A193" i="9"/>
  <c r="A347" i="9"/>
  <c r="A300" i="9" l="1"/>
  <c r="A299" i="9"/>
  <c r="A246" i="9"/>
  <c r="A245" i="9"/>
  <c r="A147" i="9"/>
  <c r="A146" i="9"/>
  <c r="A99" i="9"/>
  <c r="A98" i="9"/>
  <c r="A52" i="9"/>
  <c r="A51" i="9"/>
  <c r="A170" i="15"/>
  <c r="A169" i="15"/>
  <c r="A56" i="15"/>
  <c r="A55" i="15"/>
  <c r="A118" i="15"/>
  <c r="A117" i="15"/>
  <c r="G31" i="15"/>
  <c r="G213" i="12"/>
  <c r="G124" i="12"/>
  <c r="G320" i="12"/>
  <c r="G318" i="12"/>
  <c r="G209" i="12"/>
  <c r="G207" i="12"/>
  <c r="G316" i="12"/>
  <c r="G314" i="12"/>
  <c r="A276" i="12"/>
  <c r="A275" i="12"/>
  <c r="A225" i="12"/>
  <c r="A224" i="12"/>
  <c r="A169" i="12"/>
  <c r="A168" i="12"/>
  <c r="A110" i="12"/>
  <c r="A109" i="12"/>
  <c r="A51" i="12"/>
  <c r="A50" i="12"/>
  <c r="A73" i="16"/>
  <c r="A204" i="16" s="1"/>
  <c r="A72" i="16"/>
  <c r="A203" i="16" s="1"/>
  <c r="G68" i="15"/>
  <c r="G66" i="15"/>
  <c r="G41" i="15"/>
  <c r="G39" i="15"/>
  <c r="G37" i="15"/>
  <c r="G35" i="15"/>
  <c r="G61" i="12" l="1"/>
  <c r="G39" i="12"/>
  <c r="G37" i="12"/>
  <c r="G43" i="12"/>
  <c r="G33" i="12"/>
  <c r="A3" i="13"/>
  <c r="A2" i="13"/>
  <c r="A268" i="13" l="1"/>
  <c r="A267" i="13"/>
  <c r="A185" i="13"/>
  <c r="A229" i="13"/>
  <c r="A184" i="13"/>
  <c r="A228" i="13"/>
  <c r="A96" i="13"/>
  <c r="A137" i="13"/>
  <c r="A95" i="13"/>
  <c r="A136" i="13"/>
  <c r="A51" i="13"/>
  <c r="A50" i="13"/>
  <c r="G182" i="16" l="1"/>
  <c r="E184" i="16" s="1"/>
  <c r="G184" i="16" s="1"/>
  <c r="G229" i="16"/>
  <c r="A3" i="7" l="1"/>
  <c r="A471" i="7" l="1"/>
  <c r="A524" i="7"/>
  <c r="A384" i="7"/>
  <c r="A421" i="7"/>
  <c r="A280" i="7"/>
  <c r="A336" i="7"/>
  <c r="A150" i="7"/>
  <c r="A217" i="7"/>
  <c r="A45" i="7"/>
  <c r="A98" i="7"/>
  <c r="A716" i="7"/>
  <c r="A647" i="7"/>
  <c r="A593" i="7"/>
  <c r="G201" i="12" l="1"/>
  <c r="G199" i="12"/>
  <c r="G197" i="12"/>
  <c r="G195" i="12"/>
  <c r="G193" i="12"/>
  <c r="G191" i="12"/>
  <c r="G189" i="12"/>
  <c r="G187" i="12"/>
  <c r="G185" i="12"/>
  <c r="G183" i="12"/>
  <c r="G181" i="12"/>
  <c r="G177" i="12"/>
  <c r="G156" i="12"/>
  <c r="G154" i="12"/>
  <c r="G152" i="12"/>
  <c r="G150" i="12"/>
  <c r="G148" i="12"/>
  <c r="G144" i="12"/>
  <c r="G142" i="12"/>
  <c r="G140" i="12"/>
  <c r="G138" i="12"/>
  <c r="G136" i="12"/>
  <c r="G130" i="12"/>
  <c r="G128" i="12"/>
  <c r="G122" i="12"/>
  <c r="G120" i="12"/>
  <c r="G85" i="12"/>
  <c r="G83" i="12"/>
  <c r="G81" i="12"/>
  <c r="G75" i="12"/>
  <c r="G71" i="12"/>
  <c r="G69" i="12"/>
  <c r="G67" i="12"/>
  <c r="G59" i="12"/>
  <c r="G57" i="12"/>
  <c r="G47" i="12"/>
  <c r="G45" i="12"/>
  <c r="G41" i="12"/>
  <c r="G31" i="12"/>
  <c r="G29" i="12"/>
  <c r="G27" i="12"/>
  <c r="G23" i="12"/>
  <c r="G17" i="12"/>
  <c r="G15" i="12"/>
  <c r="G13" i="12"/>
  <c r="G216" i="15"/>
  <c r="G214" i="15"/>
  <c r="G221" i="15"/>
  <c r="G170" i="16"/>
  <c r="E172" i="16" s="1"/>
  <c r="G172" i="16" s="1"/>
  <c r="A137" i="16"/>
  <c r="A136" i="16"/>
  <c r="G310" i="12"/>
  <c r="G308" i="12"/>
  <c r="A18" i="8"/>
  <c r="A8" i="8"/>
  <c r="G223" i="16"/>
  <c r="E225" i="16" s="1"/>
  <c r="G225" i="16" s="1"/>
  <c r="G217" i="16"/>
  <c r="E219" i="16" s="1"/>
  <c r="G219" i="16" s="1"/>
  <c r="G215" i="16"/>
  <c r="G211" i="16"/>
  <c r="G198" i="16"/>
  <c r="G192" i="16"/>
  <c r="E194" i="16" s="1"/>
  <c r="G194" i="16" s="1"/>
  <c r="G188" i="16"/>
  <c r="E190" i="16" s="1"/>
  <c r="G190" i="16" s="1"/>
  <c r="G176" i="16"/>
  <c r="E178" i="16" s="1"/>
  <c r="G178" i="16" s="1"/>
  <c r="G159" i="16"/>
  <c r="E161" i="16" s="1"/>
  <c r="G161" i="16" s="1"/>
  <c r="G153" i="16"/>
  <c r="E155" i="16" s="1"/>
  <c r="G155" i="16" s="1"/>
  <c r="G149" i="16"/>
  <c r="G147" i="16"/>
  <c r="G145" i="16"/>
  <c r="G143" i="16"/>
  <c r="G141" i="16"/>
  <c r="G130" i="16"/>
  <c r="G128" i="16"/>
  <c r="G126" i="16"/>
  <c r="G124" i="16"/>
  <c r="G122" i="16"/>
  <c r="G118" i="16"/>
  <c r="G116" i="16"/>
  <c r="G114" i="16"/>
  <c r="G112" i="16"/>
  <c r="G110" i="16"/>
  <c r="G108" i="16"/>
  <c r="G101" i="16"/>
  <c r="G99" i="16"/>
  <c r="G98" i="16"/>
  <c r="G96" i="16"/>
  <c r="G94" i="16"/>
  <c r="G92" i="16"/>
  <c r="G90" i="16"/>
  <c r="G88" i="16"/>
  <c r="G86" i="16"/>
  <c r="G84" i="16"/>
  <c r="G82" i="16"/>
  <c r="G80" i="16"/>
  <c r="G78" i="16"/>
  <c r="G68" i="16"/>
  <c r="G66" i="16"/>
  <c r="A71" i="16"/>
  <c r="A135" i="16" s="1"/>
  <c r="A202" i="16" s="1"/>
  <c r="A1" i="12" s="1"/>
  <c r="G60" i="16"/>
  <c r="G54" i="16"/>
  <c r="G50" i="16"/>
  <c r="G48" i="16"/>
  <c r="G46" i="16"/>
  <c r="G44" i="16"/>
  <c r="G42" i="16"/>
  <c r="G40" i="16"/>
  <c r="G38" i="16"/>
  <c r="G36" i="16"/>
  <c r="G34" i="16"/>
  <c r="G32" i="16"/>
  <c r="G30" i="16"/>
  <c r="G28" i="16"/>
  <c r="G26" i="16"/>
  <c r="G24" i="16"/>
  <c r="G20" i="16"/>
  <c r="G14" i="16"/>
  <c r="G12" i="16"/>
  <c r="A4" i="16"/>
  <c r="A74" i="16" s="1"/>
  <c r="A205" i="16" s="1"/>
  <c r="A16" i="8"/>
  <c r="A4" i="7"/>
  <c r="A14" i="8"/>
  <c r="A12" i="8"/>
  <c r="A10" i="8"/>
  <c r="G139" i="15"/>
  <c r="G137" i="15"/>
  <c r="G131" i="15"/>
  <c r="G127" i="15"/>
  <c r="G210" i="15"/>
  <c r="G208" i="15"/>
  <c r="G200" i="15"/>
  <c r="G196" i="15"/>
  <c r="G194" i="15"/>
  <c r="G188" i="15"/>
  <c r="G186" i="15"/>
  <c r="G182" i="15"/>
  <c r="G178" i="15"/>
  <c r="G166" i="15"/>
  <c r="G162" i="15"/>
  <c r="G159" i="15"/>
  <c r="G157" i="15"/>
  <c r="G151" i="15"/>
  <c r="G149" i="15"/>
  <c r="G143" i="15"/>
  <c r="G110" i="15"/>
  <c r="G108" i="15"/>
  <c r="G104" i="15"/>
  <c r="G102" i="15"/>
  <c r="G92" i="15"/>
  <c r="G94" i="15" s="1"/>
  <c r="G90" i="15"/>
  <c r="G88" i="15"/>
  <c r="G82" i="15"/>
  <c r="G64" i="15"/>
  <c r="G45" i="15"/>
  <c r="G43" i="15"/>
  <c r="G29" i="15"/>
  <c r="G27" i="15"/>
  <c r="G25" i="15"/>
  <c r="G21" i="15"/>
  <c r="G15" i="15"/>
  <c r="G13" i="15"/>
  <c r="A4" i="15"/>
  <c r="A57" i="15" s="1"/>
  <c r="A119" i="15" s="1"/>
  <c r="G312" i="13"/>
  <c r="G308" i="13"/>
  <c r="G303" i="13"/>
  <c r="G299" i="13"/>
  <c r="G295" i="13"/>
  <c r="G291" i="13"/>
  <c r="G286" i="13"/>
  <c r="G282" i="13"/>
  <c r="G279" i="13"/>
  <c r="G277" i="13"/>
  <c r="G264" i="13"/>
  <c r="G260" i="13"/>
  <c r="G256" i="13"/>
  <c r="G252" i="13"/>
  <c r="G250" i="13"/>
  <c r="G244" i="13"/>
  <c r="G242" i="13"/>
  <c r="G240" i="13"/>
  <c r="G238" i="13"/>
  <c r="G234" i="13"/>
  <c r="G224" i="13"/>
  <c r="G216" i="13"/>
  <c r="G210" i="13"/>
  <c r="G208" i="13"/>
  <c r="G206" i="13"/>
  <c r="G202" i="13"/>
  <c r="G194" i="13"/>
  <c r="G180" i="13"/>
  <c r="G178" i="13"/>
  <c r="G176" i="13"/>
  <c r="G170" i="13"/>
  <c r="G166" i="13"/>
  <c r="G160" i="13"/>
  <c r="G156" i="13"/>
  <c r="G154" i="13"/>
  <c r="G152" i="13"/>
  <c r="G148" i="13"/>
  <c r="G144" i="13"/>
  <c r="G132" i="13"/>
  <c r="G130" i="13"/>
  <c r="G122" i="13"/>
  <c r="G120" i="13"/>
  <c r="G116" i="13"/>
  <c r="G112" i="13"/>
  <c r="G108" i="13"/>
  <c r="G91" i="13"/>
  <c r="G89" i="13"/>
  <c r="G81" i="13"/>
  <c r="G79" i="13"/>
  <c r="G75" i="13"/>
  <c r="G69" i="13"/>
  <c r="G38" i="13"/>
  <c r="G36" i="13"/>
  <c r="G32" i="13"/>
  <c r="G30" i="13"/>
  <c r="G26" i="13"/>
  <c r="G24" i="13"/>
  <c r="G22" i="13"/>
  <c r="G20" i="13"/>
  <c r="G14" i="13"/>
  <c r="G12" i="13"/>
  <c r="A4" i="12"/>
  <c r="G370" i="9"/>
  <c r="G312" i="9"/>
  <c r="G13" i="9"/>
  <c r="A4" i="9"/>
  <c r="G366" i="9"/>
  <c r="G364" i="9"/>
  <c r="G362" i="9"/>
  <c r="G360" i="9"/>
  <c r="G358" i="9"/>
  <c r="G356" i="9"/>
  <c r="G354" i="9"/>
  <c r="G331" i="9"/>
  <c r="G329" i="9"/>
  <c r="G327" i="9"/>
  <c r="G323" i="9"/>
  <c r="G321" i="9"/>
  <c r="G319" i="9"/>
  <c r="G317" i="9"/>
  <c r="G293" i="9"/>
  <c r="G291" i="9"/>
  <c r="G289" i="9"/>
  <c r="G285" i="9"/>
  <c r="G283" i="9"/>
  <c r="G281" i="9"/>
  <c r="G278" i="9"/>
  <c r="G274" i="9"/>
  <c r="G272" i="9"/>
  <c r="G270" i="9"/>
  <c r="G266" i="9"/>
  <c r="G265" i="9"/>
  <c r="G263" i="9"/>
  <c r="G255" i="9"/>
  <c r="G239" i="9"/>
  <c r="G237" i="9"/>
  <c r="G235" i="9"/>
  <c r="G231" i="9"/>
  <c r="G229" i="9"/>
  <c r="G227" i="9"/>
  <c r="G221" i="9"/>
  <c r="G219" i="9"/>
  <c r="G217" i="9"/>
  <c r="G214" i="9"/>
  <c r="G212" i="9"/>
  <c r="G210" i="9"/>
  <c r="G206" i="9"/>
  <c r="G204" i="9"/>
  <c r="G202" i="9"/>
  <c r="G183" i="9"/>
  <c r="G181" i="9"/>
  <c r="G179" i="9"/>
  <c r="G175" i="9"/>
  <c r="G173" i="9"/>
  <c r="G171" i="9"/>
  <c r="A472" i="7" l="1"/>
  <c r="A525" i="7"/>
  <c r="A385" i="7"/>
  <c r="A422" i="7"/>
  <c r="A281" i="7"/>
  <c r="A337" i="7"/>
  <c r="A151" i="7"/>
  <c r="A218" i="7"/>
  <c r="A46" i="7"/>
  <c r="A99" i="7"/>
  <c r="A194" i="9"/>
  <c r="A348" i="9"/>
  <c r="G48" i="13"/>
  <c r="G70" i="16"/>
  <c r="A49" i="12"/>
  <c r="A108" i="12" s="1"/>
  <c r="A167" i="12" s="1"/>
  <c r="A223" i="12" s="1"/>
  <c r="A274" i="12" s="1"/>
  <c r="A1" i="15" s="1"/>
  <c r="A54" i="15" s="1"/>
  <c r="A116" i="15" s="1"/>
  <c r="A168" i="15" s="1"/>
  <c r="A1" i="9" s="1"/>
  <c r="A50" i="9" s="1"/>
  <c r="A97" i="9" s="1"/>
  <c r="A145" i="9" s="1"/>
  <c r="A191" i="9" s="1"/>
  <c r="A244" i="9" s="1"/>
  <c r="A298" i="9" s="1"/>
  <c r="E200" i="16"/>
  <c r="G200" i="16" s="1"/>
  <c r="G48" i="12"/>
  <c r="A717" i="7"/>
  <c r="A648" i="7"/>
  <c r="A594" i="7"/>
  <c r="A148" i="9"/>
  <c r="A301" i="9"/>
  <c r="A100" i="9"/>
  <c r="A247" i="9"/>
  <c r="G53" i="15"/>
  <c r="A138" i="16"/>
  <c r="G60" i="15"/>
  <c r="A171" i="15"/>
  <c r="A53" i="9"/>
  <c r="A345" i="9" l="1"/>
  <c r="A1" i="7" s="1"/>
  <c r="G54" i="13"/>
  <c r="G93" i="13" s="1"/>
  <c r="G122" i="15"/>
  <c r="G203" i="12"/>
  <c r="G304" i="12"/>
  <c r="G302" i="12"/>
  <c r="A43" i="7" l="1"/>
  <c r="A96" i="7" s="1"/>
  <c r="A148" i="7" s="1"/>
  <c r="A215" i="7" s="1"/>
  <c r="A278" i="7" s="1"/>
  <c r="A334" i="7" s="1"/>
  <c r="A382" i="7" s="1"/>
  <c r="A419" i="7" s="1"/>
  <c r="A469" i="7" s="1"/>
  <c r="A522" i="7" s="1"/>
  <c r="A591" i="7" s="1"/>
  <c r="A645" i="7" s="1"/>
  <c r="A714" i="7" s="1"/>
  <c r="A1" i="13" s="1"/>
  <c r="G99" i="13"/>
  <c r="G134" i="13" s="1"/>
  <c r="G140" i="13" s="1"/>
  <c r="G182" i="13" s="1"/>
  <c r="G167" i="15"/>
  <c r="G174" i="15" s="1"/>
  <c r="G223" i="15" s="1"/>
  <c r="A49" i="13" l="1"/>
  <c r="A94" i="13" s="1"/>
  <c r="A135" i="13" s="1"/>
  <c r="A183" i="13" s="1"/>
  <c r="A227" i="13" s="1"/>
  <c r="A266" i="13" s="1"/>
  <c r="A1" i="18" s="1"/>
  <c r="A1" i="8" s="1"/>
  <c r="H12" i="8"/>
  <c r="G294" i="12"/>
  <c r="G292" i="12"/>
  <c r="G290" i="12"/>
  <c r="G284" i="12"/>
  <c r="G282" i="12"/>
  <c r="G265" i="12"/>
  <c r="G261" i="12"/>
  <c r="G233" i="12"/>
  <c r="G257" i="12" l="1"/>
  <c r="G253" i="12"/>
  <c r="G249" i="12"/>
  <c r="G247" i="12"/>
  <c r="G241" i="12"/>
  <c r="G239" i="12"/>
  <c r="G87" i="12"/>
  <c r="A4" i="8" l="1"/>
  <c r="A52" i="12"/>
  <c r="A111" i="12" s="1"/>
  <c r="A277" i="12" l="1"/>
  <c r="A170" i="12"/>
  <c r="A226" i="12" s="1"/>
  <c r="G53" i="12"/>
  <c r="G73" i="9"/>
  <c r="G69" i="9"/>
  <c r="G67" i="9"/>
  <c r="G63" i="9"/>
  <c r="G37" i="9"/>
  <c r="G35" i="9"/>
  <c r="G33" i="9"/>
  <c r="G19" i="9"/>
  <c r="G17" i="9"/>
  <c r="G644" i="7" l="1"/>
  <c r="G650" i="7" s="1"/>
  <c r="G713" i="7" s="1"/>
  <c r="G112" i="12"/>
  <c r="G27" i="9"/>
  <c r="G49" i="9" s="1"/>
  <c r="G719" i="7" l="1"/>
  <c r="G767" i="7" s="1"/>
  <c r="G166" i="12"/>
  <c r="G173" i="12" s="1"/>
  <c r="G56" i="9"/>
  <c r="G96" i="9" s="1"/>
  <c r="G222" i="12" l="1"/>
  <c r="G229" i="12" s="1"/>
  <c r="G273" i="12" s="1"/>
  <c r="G278" i="12" l="1"/>
  <c r="G327" i="12" s="1"/>
  <c r="H10" i="8" l="1"/>
  <c r="G103" i="9" l="1"/>
  <c r="G144" i="9" s="1"/>
  <c r="G150" i="9" l="1"/>
  <c r="G190" i="9" s="1"/>
  <c r="G196" i="9" l="1"/>
  <c r="G243" i="9" s="1"/>
  <c r="G249" i="9" s="1"/>
  <c r="G297" i="9" s="1"/>
  <c r="G303" i="9" s="1"/>
  <c r="G344" i="9" l="1"/>
  <c r="G350" i="9" s="1"/>
  <c r="G391" i="9" s="1"/>
  <c r="H16" i="8"/>
  <c r="H14" i="8" l="1"/>
  <c r="G76" i="16" l="1"/>
  <c r="G134" i="16" s="1"/>
  <c r="G140" i="16" s="1"/>
  <c r="G207" i="16" l="1"/>
  <c r="G266" i="16" l="1"/>
  <c r="H8" i="8" s="1"/>
  <c r="G188" i="13" l="1"/>
  <c r="G226" i="13" s="1"/>
  <c r="G232" i="13" l="1"/>
  <c r="G265" i="13" s="1"/>
  <c r="G271" i="13" l="1"/>
  <c r="H18" i="8" s="1"/>
  <c r="H23" i="8" l="1"/>
  <c r="H25" i="8" l="1"/>
  <c r="H27" i="8" l="1"/>
  <c r="H29" i="8" l="1"/>
  <c r="H31" i="8" s="1"/>
  <c r="H33" i="8" l="1"/>
  <c r="H35" i="8" s="1"/>
</calcChain>
</file>

<file path=xl/sharedStrings.xml><?xml version="1.0" encoding="utf-8"?>
<sst xmlns="http://schemas.openxmlformats.org/spreadsheetml/2006/main" count="2860" uniqueCount="1547">
  <si>
    <t>ITEM NO.</t>
  </si>
  <si>
    <t>PAYMENT</t>
  </si>
  <si>
    <t>DESCRIPTION</t>
  </si>
  <si>
    <t>UNIT</t>
  </si>
  <si>
    <t>QTY</t>
  </si>
  <si>
    <t>RATE</t>
  </si>
  <si>
    <t>AMOUNT</t>
  </si>
  <si>
    <t>Sum</t>
  </si>
  <si>
    <t>CARRIED FORWARD</t>
  </si>
  <si>
    <t>BROUGHT FORWARD</t>
  </si>
  <si>
    <t>8.4</t>
  </si>
  <si>
    <t>8.4.2</t>
  </si>
  <si>
    <t>8.4.3</t>
  </si>
  <si>
    <t>8.4.4</t>
  </si>
  <si>
    <t>8.5</t>
  </si>
  <si>
    <t>MISCELLANEOUS</t>
  </si>
  <si>
    <t>8.2.1</t>
  </si>
  <si>
    <t>m</t>
  </si>
  <si>
    <r>
      <t>m</t>
    </r>
    <r>
      <rPr>
        <vertAlign val="superscript"/>
        <sz val="10"/>
        <color indexed="8"/>
        <rFont val="Arial"/>
        <family val="2"/>
      </rPr>
      <t>2</t>
    </r>
  </si>
  <si>
    <t>8.2.2</t>
  </si>
  <si>
    <t>No.</t>
  </si>
  <si>
    <t>8.2.4</t>
  </si>
  <si>
    <t>SABS 1200 GA</t>
  </si>
  <si>
    <t>PUMP STATION &amp; ANCILLARIES</t>
  </si>
  <si>
    <t>Formwork</t>
  </si>
  <si>
    <t>Rough</t>
  </si>
  <si>
    <t>Vertical unexposed undergound</t>
  </si>
  <si>
    <t>6.1.1</t>
  </si>
  <si>
    <t>6.1.2</t>
  </si>
  <si>
    <t>6.1.3</t>
  </si>
  <si>
    <t>Smooth</t>
  </si>
  <si>
    <t>6.1.4</t>
  </si>
  <si>
    <t>6.1.5</t>
  </si>
  <si>
    <t>6.1.6</t>
  </si>
  <si>
    <t>8.2.3</t>
  </si>
  <si>
    <t>Narrow widths</t>
  </si>
  <si>
    <t>Rough, not exceed 350mm for;</t>
  </si>
  <si>
    <t>6.1.7</t>
  </si>
  <si>
    <t>6.1.8</t>
  </si>
  <si>
    <t>6.1.9</t>
  </si>
  <si>
    <t>Rough, not exceed 250mm for;</t>
  </si>
  <si>
    <t>6.1.10</t>
  </si>
  <si>
    <t>Smooth, not exceeding 250mm for:</t>
  </si>
  <si>
    <t>Smooth internal float base kicker not exceeding 100mm depth for:</t>
  </si>
  <si>
    <t>Rough external for:</t>
  </si>
  <si>
    <t>Box out holes/form voids or cast in for pipework, manholes etc.</t>
  </si>
  <si>
    <t>6.2</t>
  </si>
  <si>
    <t>8.1.2</t>
  </si>
  <si>
    <t>REINFORCEMENT</t>
  </si>
  <si>
    <t>Mild steel bars</t>
  </si>
  <si>
    <t>6.2.1</t>
  </si>
  <si>
    <t>kg</t>
  </si>
  <si>
    <r>
      <t>Large, other than circular, of areas over 0.1m</t>
    </r>
    <r>
      <rPr>
        <vertAlign val="superscript"/>
        <sz val="10"/>
        <color indexed="8"/>
        <rFont val="Arial"/>
        <family val="2"/>
      </rPr>
      <t>2</t>
    </r>
    <r>
      <rPr>
        <sz val="10"/>
        <color indexed="8"/>
        <rFont val="Arial"/>
        <family val="2"/>
      </rPr>
      <t xml:space="preserve"> and to and including 0.5m</t>
    </r>
    <r>
      <rPr>
        <vertAlign val="superscript"/>
        <sz val="10"/>
        <color indexed="8"/>
        <rFont val="Arial"/>
        <family val="2"/>
      </rPr>
      <t>2</t>
    </r>
  </si>
  <si>
    <t>6.2.2</t>
  </si>
  <si>
    <t>High-tensile steel bars</t>
  </si>
  <si>
    <t>6.3</t>
  </si>
  <si>
    <t>6.3.1</t>
  </si>
  <si>
    <t>Stone mat (up to 300mm thick, 19mm aggregate, wrapped in Bidim A4 for drainage under structure. Installed where instructed by Engineer)</t>
  </si>
  <si>
    <t>50mm depth of blinding layer in 15/20 concrete to:</t>
  </si>
  <si>
    <t>6.3.2</t>
  </si>
  <si>
    <t>6.3.3</t>
  </si>
  <si>
    <t>6.3.4</t>
  </si>
  <si>
    <t>Strength concrete Grade 30/19 watertight concrete to</t>
  </si>
  <si>
    <t>Strength concrete Grade 15/19 for encasing pipes</t>
  </si>
  <si>
    <t>Unformed surface finishes</t>
  </si>
  <si>
    <t>Wood floated finish as specified to:</t>
  </si>
  <si>
    <t>Steel floated finish to floor of pumpstation wet sump</t>
  </si>
  <si>
    <t>6.4</t>
  </si>
  <si>
    <t>JOINTS</t>
  </si>
  <si>
    <t>6.4.1</t>
  </si>
  <si>
    <t>6.4.2</t>
  </si>
  <si>
    <t>6.4.3</t>
  </si>
  <si>
    <t>6.5</t>
  </si>
  <si>
    <t>6.5.1</t>
  </si>
  <si>
    <t>Construct wash slab and standpipe etc. complete as details</t>
  </si>
  <si>
    <r>
      <t>m</t>
    </r>
    <r>
      <rPr>
        <vertAlign val="superscript"/>
        <sz val="10"/>
        <color indexed="8"/>
        <rFont val="Arial"/>
        <family val="2"/>
      </rPr>
      <t>3</t>
    </r>
  </si>
  <si>
    <t>6.5.2</t>
  </si>
  <si>
    <t>6.5.3</t>
  </si>
  <si>
    <t>6.5.4</t>
  </si>
  <si>
    <t>Supply and install 152mm x 152mm mild Universal Column SANS 50025/EN 10025 Grade S355JR with solid plates end at each end to measure on site, hot galvanized, to support valves in chamber, as per detail</t>
  </si>
  <si>
    <t>6.5.5</t>
  </si>
  <si>
    <t>6.5.6</t>
  </si>
  <si>
    <t>Construct 30/19 concrete thrust blocks, complete in valve chamber as per details.</t>
  </si>
  <si>
    <t>6.5.7</t>
  </si>
  <si>
    <t>PART SPEC PA</t>
  </si>
  <si>
    <t>PSHA 4.1</t>
  </si>
  <si>
    <t>Mobile Gantry</t>
  </si>
  <si>
    <t>PSHA 4.1 &amp; PSHA 4.2</t>
  </si>
  <si>
    <t>%</t>
  </si>
  <si>
    <t xml:space="preserve">SUMMARY OF PRICE SCHEDULE </t>
  </si>
  <si>
    <t>R</t>
  </si>
  <si>
    <t>SUB-TOTAL A - SUMMARY OF BILL OF QUANTITIES</t>
  </si>
  <si>
    <t>ADD CONTINGENCIES OF 10%</t>
  </si>
  <si>
    <t>SUB-TOTAL B</t>
  </si>
  <si>
    <t>EXCAVATION</t>
  </si>
  <si>
    <t>3.1.1</t>
  </si>
  <si>
    <t>8.3.1 a)</t>
  </si>
  <si>
    <t>3.1.2</t>
  </si>
  <si>
    <t>Excavate in all materials and use for embankment or backfill and dispose for platform and access road</t>
  </si>
  <si>
    <t>8.3.2 a)</t>
  </si>
  <si>
    <t>Excavate in all materials and backfill or embankment for pump station and emergency storage tank</t>
  </si>
  <si>
    <t>8.3.2 2)</t>
  </si>
  <si>
    <t>Construct cut-off ditch/berm above pump station as per instruction by Engineer as per detail.</t>
  </si>
  <si>
    <t>8.3.4</t>
  </si>
  <si>
    <t>3.3</t>
  </si>
  <si>
    <t>FINISHINGS</t>
  </si>
  <si>
    <t>8.3.6</t>
  </si>
  <si>
    <t>Topsoil to thickness of 100mm</t>
  </si>
  <si>
    <t>3.2.2</t>
  </si>
  <si>
    <t>8.3.7</t>
  </si>
  <si>
    <t>Re-grass embankment to pump station and access road</t>
  </si>
  <si>
    <t>3.4</t>
  </si>
  <si>
    <t>3.4.1</t>
  </si>
  <si>
    <t>Soil poison surface pump station platform and access road sprayed with “Round Up” or similar approved to prevent vegetation overgrowing the site in accordance with supplier’s coverage.</t>
  </si>
  <si>
    <t>2.1</t>
  </si>
  <si>
    <t>CLEAR AND GRUB</t>
  </si>
  <si>
    <t>Clear and grub</t>
  </si>
  <si>
    <t>ha</t>
  </si>
  <si>
    <t>PIPEWORK</t>
  </si>
  <si>
    <t>MANHOLES, ETC.</t>
  </si>
  <si>
    <t>8.2.5</t>
  </si>
  <si>
    <t>SABS 1200DB</t>
  </si>
  <si>
    <t>SITE CLEARANCE</t>
  </si>
  <si>
    <t>4.1.1</t>
  </si>
  <si>
    <t>Clear vegetation and trees of girth up 1m</t>
  </si>
  <si>
    <t>8.3.1 c)</t>
  </si>
  <si>
    <t>4.2.1</t>
  </si>
  <si>
    <t>a)      Exceeding 0.0m but not 1.0m depth</t>
  </si>
  <si>
    <t>4.2.2</t>
  </si>
  <si>
    <t>2.2.2</t>
  </si>
  <si>
    <t>8.3.2(b)</t>
  </si>
  <si>
    <t>m³</t>
  </si>
  <si>
    <t>8.3.2(c)</t>
  </si>
  <si>
    <t xml:space="preserve">Excavate and dispose of unsuitable material from trench bottom (Provisional) </t>
  </si>
  <si>
    <t>Excavation across surfaced roads (Provisional)</t>
  </si>
  <si>
    <t>2.3</t>
  </si>
  <si>
    <t>2.3.1</t>
  </si>
  <si>
    <t>8.3.3.1(a)</t>
  </si>
  <si>
    <t>a) From other necessary excavations on site</t>
  </si>
  <si>
    <t>2.3.2</t>
  </si>
  <si>
    <t>8.3.3.1(c)</t>
  </si>
  <si>
    <t xml:space="preserve">b) By importation from commercial or off-site sources selected by the Contractor _x000D_
(Provisional)_x000D_
</t>
  </si>
  <si>
    <t>CONSTRUCTION OF AMERSFOORT SEWERS</t>
  </si>
  <si>
    <t xml:space="preserve">c) Stormwater pipes up to 750 mm </t>
  </si>
  <si>
    <t>b) Water pipes</t>
  </si>
  <si>
    <t xml:space="preserve">a) Cables </t>
  </si>
  <si>
    <t>Services that intersect a trench</t>
  </si>
  <si>
    <t>8.3.5(a)</t>
  </si>
  <si>
    <t>2.4.1</t>
  </si>
  <si>
    <t>EXISTING SERVICES</t>
  </si>
  <si>
    <t>2.4</t>
  </si>
  <si>
    <t>2.4.2</t>
  </si>
  <si>
    <t>8.3.5(b)</t>
  </si>
  <si>
    <t>Services that adjoin a trench</t>
  </si>
  <si>
    <t>a) Power pole</t>
  </si>
  <si>
    <t>No</t>
  </si>
  <si>
    <t>2.5</t>
  </si>
  <si>
    <t>2.5.1</t>
  </si>
  <si>
    <t>8.3.6.1</t>
  </si>
  <si>
    <t>Reinstate road surfaces</t>
  </si>
  <si>
    <t xml:space="preserve">a) Complete with all courses except surfacing </t>
  </si>
  <si>
    <t>m²</t>
  </si>
  <si>
    <t>b) Asphalt 30mm thick on roadway</t>
  </si>
  <si>
    <t>c) Reinstatement of Road Marking</t>
  </si>
  <si>
    <t>Prov</t>
  </si>
  <si>
    <t>2.5.2</t>
  </si>
  <si>
    <t xml:space="preserve"> Horizontal Direction drilling (Provisional)</t>
  </si>
  <si>
    <t>All material, plant and labour required to carry out horizontal drilling and install 250Ø HDPE sleeve under asphalt roads for 160Ø uPVC pipes (Average length of 15m). Depth and gradient of sleeve to be determined from long sections.</t>
  </si>
  <si>
    <t>SANS 1200M</t>
  </si>
  <si>
    <t>REINSTATEMENT OF EXISTING PAVING</t>
  </si>
  <si>
    <t>SUBBASE</t>
  </si>
  <si>
    <t>Construct gravel subbase with material from commercial source</t>
  </si>
  <si>
    <t>2.6.1</t>
  </si>
  <si>
    <t>150mm thick G7 and compact to 95% Mod AASHTO</t>
  </si>
  <si>
    <t>2.6.2</t>
  </si>
  <si>
    <t>RIp and recompact insitu to 93% Mod AASHTO</t>
  </si>
  <si>
    <t>BASE</t>
  </si>
  <si>
    <t>Construct base with gravel material from borrow pits</t>
  </si>
  <si>
    <t>2.7.1</t>
  </si>
  <si>
    <t>150 mm G2 to main parking area, access road and sidewalks, compact to 98% Mod AASHTO</t>
  </si>
  <si>
    <t>2.7.2</t>
  </si>
  <si>
    <t>150 mm G5 to main roadways and compact to 98% Mod AASHTO</t>
  </si>
  <si>
    <t>Process base by means of:</t>
  </si>
  <si>
    <t>2.8.1</t>
  </si>
  <si>
    <t>d) Stabilization</t>
  </si>
  <si>
    <t>Stabilizing agent</t>
  </si>
  <si>
    <t>Portland cement</t>
  </si>
  <si>
    <t>t</t>
  </si>
  <si>
    <t>d) Contractor's mark-up in Item 2.5.1.4</t>
  </si>
  <si>
    <t>SEGMENTED PAVING</t>
  </si>
  <si>
    <t>2.9.1</t>
  </si>
  <si>
    <t>Supply and lay 20mm thick Riversand bedding</t>
  </si>
  <si>
    <t xml:space="preserve">CONSTRUCT PRECAST CONCRETE SEGMENTED PAVING complete </t>
  </si>
  <si>
    <t>2.9.2</t>
  </si>
  <si>
    <t>a) 60mm interlocking blocks, SANS approved, parking and sidewalks, including levelling and jointing sand</t>
  </si>
  <si>
    <t>PROVIDE CAST INSITU EDGE RESTRAINTS ALONG EDGE WHERE NO KERB IS PRESENT</t>
  </si>
  <si>
    <t>2.9.3</t>
  </si>
  <si>
    <t>a) Cast insitu edge restraint</t>
  </si>
  <si>
    <t>2.9.4</t>
  </si>
  <si>
    <t>CUT UNITS TO FIT EDGE RESTRAINTS</t>
  </si>
  <si>
    <t>KERB AND CHANNEL</t>
  </si>
  <si>
    <t>CONCRETE KERBING AND CHANNELLING</t>
  </si>
  <si>
    <t>2.9.5</t>
  </si>
  <si>
    <t>Fig 6 Precast concrete kerb complete with 300mm cast insitu channel and continuous concrete haunching</t>
  </si>
  <si>
    <t>2.9.6</t>
  </si>
  <si>
    <t>Construct 12m wide cast insitu concrete vehicular scoop</t>
  </si>
  <si>
    <t>SANS 1200C</t>
  </si>
  <si>
    <t>Retaining Structures formed of filled gabion boxes and mattresses</t>
  </si>
  <si>
    <t>SABS</t>
  </si>
  <si>
    <t>SECTION 4: SEWERS</t>
  </si>
  <si>
    <t>1200 LD</t>
  </si>
  <si>
    <t>a) Supply, lay, joint and bed (flexible bedding) and test pipelines:</t>
  </si>
  <si>
    <t>i) 110mm Ø uPVC Class 34</t>
  </si>
  <si>
    <t>ii) 160mm Ø uPVC Class 34</t>
  </si>
  <si>
    <t>Extra-over items 8.22.6 - 8.22.10 :</t>
  </si>
  <si>
    <t>160mm Ø Bends</t>
  </si>
  <si>
    <t>160mm Ø Junctions</t>
  </si>
  <si>
    <t>1200 LD_x000D_
8.2.3</t>
  </si>
  <si>
    <t>i) 0,0 m to  1,0 m</t>
  </si>
  <si>
    <t>ii) 1,0 m to  2,0 m</t>
  </si>
  <si>
    <t>iii) 2,0 m to  3,0 m</t>
  </si>
  <si>
    <t>iv) 3,0 m to 4,0 m</t>
  </si>
  <si>
    <t>v) 4,0 m to 5,0 m</t>
  </si>
  <si>
    <t>0,2 m - 0,5 m (ramp)</t>
  </si>
  <si>
    <t xml:space="preserve">0,5 m - 1,0 m  </t>
  </si>
  <si>
    <t>1,0 m to  2,0 m</t>
  </si>
  <si>
    <t>2,0 m to  3,0 m</t>
  </si>
  <si>
    <t>3,0 m to 4,0 m</t>
  </si>
  <si>
    <t>Extra-over item for heavy duty cover and frame in road reserves.</t>
  </si>
  <si>
    <t>8.2.6</t>
  </si>
  <si>
    <t>Inspection Eyes</t>
  </si>
  <si>
    <t>Inspection Chambers</t>
  </si>
  <si>
    <t>Connecting Sewer: Direct Connection</t>
  </si>
  <si>
    <t>Connecting Sewer: Sloping Connection 1m</t>
  </si>
  <si>
    <t>Connecting Sewer: Sloping Connection 2m</t>
  </si>
  <si>
    <t>Connecting Sewer: Sloping Connection 3m</t>
  </si>
  <si>
    <t>Connecting Sewer: Sloping Connection 4m</t>
  </si>
  <si>
    <t>Encasing of pipes in concrete (19/19)</t>
  </si>
  <si>
    <t>Marker posts, complete, installed, records taken</t>
  </si>
  <si>
    <t>Permanent plug stoppers</t>
  </si>
  <si>
    <t>Allowance for Jetting of Sewer Line</t>
  </si>
  <si>
    <t>Psum</t>
  </si>
  <si>
    <t>Handling cost and Profit in respect of Subitem (4.2.26) above</t>
  </si>
  <si>
    <t>a) Type 2A Polymer</t>
  </si>
  <si>
    <t>SABS_x000D_
1200 LB</t>
  </si>
  <si>
    <t>SECTION 3 : BEDDING (PIPES)</t>
  </si>
  <si>
    <t>PROVISION OF BEDDING</t>
  </si>
  <si>
    <t>Available from trench within 0,5 km (Subclause 3.4.1)</t>
  </si>
  <si>
    <t>a) Selected granular bedding material</t>
  </si>
  <si>
    <t>b) Selected fill blanket material</t>
  </si>
  <si>
    <t>8.2.2.3</t>
  </si>
  <si>
    <t xml:space="preserve">From commercial sources </t>
  </si>
  <si>
    <t>a)      Pump Sump</t>
  </si>
  <si>
    <t>b)     Valve Chamber</t>
  </si>
  <si>
    <t>c)      Sand Trap</t>
  </si>
  <si>
    <t xml:space="preserve">Supply and install 900mm x 600mm Type 9E LD lockable covers to </t>
  </si>
  <si>
    <t>ITEM</t>
  </si>
  <si>
    <t>REF</t>
  </si>
  <si>
    <t>ACCOMODATION OF TRAFFIC</t>
  </si>
  <si>
    <t>Accommodation of pedestrian and non-motorised traffic</t>
  </si>
  <si>
    <t>Month</t>
  </si>
  <si>
    <t>Accommodation of vehicular traffic</t>
  </si>
  <si>
    <t>Temporary traffic-control facilities</t>
  </si>
  <si>
    <t>Delineators including mounting bases and ballast (DTG50J):</t>
  </si>
  <si>
    <t>(a) Single sided, reversible left or right (150 x 600mm)</t>
  </si>
  <si>
    <t>(b) Double sided, reversible left or right (150 x 600mm)</t>
  </si>
  <si>
    <t>Traffic cones, minimum height 750 mm</t>
  </si>
  <si>
    <t>Flagmen</t>
  </si>
  <si>
    <t>man-shift</t>
  </si>
  <si>
    <t>Provision of illuminated traffic signs:</t>
  </si>
  <si>
    <t>(c) Illuminated road sign – R &amp; TR series (600mm diameter)</t>
  </si>
  <si>
    <t>|(d) Illuminated road sign – TW series (900mm sides)</t>
  </si>
  <si>
    <t>Maintenance of illuminated traffic signs:</t>
  </si>
  <si>
    <t>TOTAL CARRIED FORWARD</t>
  </si>
  <si>
    <t>BALANCE BROUGHT FORWARD</t>
  </si>
  <si>
    <t>CLEARING AND GRUBBING</t>
  </si>
  <si>
    <t>Clearing:</t>
  </si>
  <si>
    <t>Clearing with machines and some hand labour where necessary</t>
  </si>
  <si>
    <t>Grubbing:</t>
  </si>
  <si>
    <t>Grubbing with machines and some hand labour where necessary</t>
  </si>
  <si>
    <t>LOADING AND HAULING</t>
  </si>
  <si>
    <t>Loading:</t>
  </si>
  <si>
    <t>Loading from stockpile using machines and some hand labour where necessary</t>
  </si>
  <si>
    <t>Hauling:</t>
  </si>
  <si>
    <t>Hauling material for use in the works and off-loading it on site of the works</t>
  </si>
  <si>
    <t>(a) Soil, gravel, crushed stone and Pavement Layer Material</t>
  </si>
  <si>
    <t>m³-km</t>
  </si>
  <si>
    <t>Hauling material to spoil and off-loading it at a designated spoil area:</t>
  </si>
  <si>
    <t>(b) Soil and gravel material</t>
  </si>
  <si>
    <t xml:space="preserve">(c) Boulders </t>
  </si>
  <si>
    <t>DRAINS</t>
  </si>
  <si>
    <t>Excavation for open drains:</t>
  </si>
  <si>
    <t>Excavating all material situated within the following depth ranges below the surface level using conventional methods:</t>
  </si>
  <si>
    <t>(a) 0 m to 1,5 m</t>
  </si>
  <si>
    <t>Extra over sub-item C3.1.1.1 for excavation in hard and boulder material, irrespective of depth</t>
  </si>
  <si>
    <t>(a) 1,5 m to 2,0 m</t>
  </si>
  <si>
    <t>Extra over sub-item C3.1.4.1 for excavation in hard and boulder material, irrespective of depth</t>
  </si>
  <si>
    <t>Impermeable backfilling to subsoil drainage systems</t>
  </si>
  <si>
    <t>G5 material obtained from commercial sources</t>
  </si>
  <si>
    <t>Extra over items C3.1.5.2 for stabilisation with 4,0 % CEM II (32.5) cement</t>
  </si>
  <si>
    <t>Natural permeable material in subsoil drainage systems (approved crushed stone):</t>
  </si>
  <si>
    <t>Crushed stone obtained from commercial sources (13.5mm)</t>
  </si>
  <si>
    <t>Natural permeable material in subsoil drainage systems (approved natural sand):</t>
  </si>
  <si>
    <t xml:space="preserve">Natural sand from commercial sources </t>
  </si>
  <si>
    <t>Pipes in subsoil drainage systems:</t>
  </si>
  <si>
    <t>U-PVC pipes and fittings, normal duty, complete with couplings (100mm dia. slotted)</t>
  </si>
  <si>
    <t>Geotextiles (Type Kaytech U14 or similar approved)</t>
  </si>
  <si>
    <t>CULVERTS</t>
  </si>
  <si>
    <t>Excavation for culvert structures:</t>
  </si>
  <si>
    <t>Excavating in all material situated within the following depth ranges below the surface level:</t>
  </si>
  <si>
    <t>Extra over sub-item C3.2.1.1 for excavation in hard or boulder material, irrespective of depth</t>
  </si>
  <si>
    <t>Backfilling:</t>
  </si>
  <si>
    <t>Using the excavated material</t>
  </si>
  <si>
    <t>Using imported selected material:</t>
  </si>
  <si>
    <t xml:space="preserve">(b) From sources on site </t>
  </si>
  <si>
    <t>Concrete pipe culverts:</t>
  </si>
  <si>
    <t>(i) On Class C bedding (450mm Dia, Spigot and Socket, 75D)</t>
  </si>
  <si>
    <t>(ii) On Class C bedding (600mm Dia, Spigot and Socket, 75D)</t>
  </si>
  <si>
    <t>(iv) On Class C bedding (900mm Dia, Spigot and Socket, 75D)</t>
  </si>
  <si>
    <t>Rectangular culverts with prefabricated elements:</t>
  </si>
  <si>
    <t>(1) Prefabricated concrete inlets and outlets to culverts (Heawall to detail)</t>
  </si>
  <si>
    <t>BORROW MATERIALS</t>
  </si>
  <si>
    <t>Removal of the overburden:</t>
  </si>
  <si>
    <t>In borrow pits</t>
  </si>
  <si>
    <t>Finishing-off borrow areas in:</t>
  </si>
  <si>
    <t>(a) Borrow pit</t>
  </si>
  <si>
    <t>CUT MATERIALS</t>
  </si>
  <si>
    <t>Excavating of materials in box cuts, material obtained from</t>
  </si>
  <si>
    <t>Soft excavation</t>
  </si>
  <si>
    <t>Boulder excavation class A</t>
  </si>
  <si>
    <t>Hard excavation (other than by blasting)</t>
  </si>
  <si>
    <t>ROADBED</t>
  </si>
  <si>
    <t>Roadbed construction and compaction</t>
  </si>
  <si>
    <t>Compaction of in-situ material to 90 % of MDD (150mm thk)</t>
  </si>
  <si>
    <t>FILL</t>
  </si>
  <si>
    <t>Fill construction</t>
  </si>
  <si>
    <t>Normal fill material in compacted layer thicknesses of 200 mm and less:</t>
  </si>
  <si>
    <t>(a) Compacted to 90 % of MDD</t>
  </si>
  <si>
    <t>Supply and construction of layers using conventional construction methods:</t>
  </si>
  <si>
    <t>(a) Lower selected subgrade layer (G9 Imported - 150mm thk) compacted to 93 % of MDD</t>
  </si>
  <si>
    <t>(c) Upper selected subgrade layer (G7 Imported - 150mm thk) compacted to 95 % of MDD</t>
  </si>
  <si>
    <t>(g) Gravel wearing course layer (G5 Natural Gravel or better - 150mm) compacted to 95 % of MDD</t>
  </si>
  <si>
    <t>PITCHING, STONEWORK, CAST IN SITU CONCRETE FOR PROTECTION AGAINST EROSION</t>
  </si>
  <si>
    <t>Stone pitching</t>
  </si>
  <si>
    <t>Grouted stone pitching on a concrete bed</t>
  </si>
  <si>
    <t>NON-STRUCTURAL GABIONS</t>
  </si>
  <si>
    <t>Foundation trench excavation:</t>
  </si>
  <si>
    <t>Excavating all material situated within the following depth ranges below the surface level</t>
  </si>
  <si>
    <t>Surface preparation for bedding the gabion boxes and mattresses</t>
  </si>
  <si>
    <t>Gabion boxes and mattresses:</t>
  </si>
  <si>
    <t>(i) Galvanized gabion boxes,  Length 1m, Width 2m, Depth 1m and nominal diameter of mesh wire 2.7mm, mesh size 80mm x 100mm</t>
  </si>
  <si>
    <t>(ii) Galvanized gabion boxes, Length 2.0m, Width 2m, Depth 1m and nominal diameter of mesh wire 2.7mm, mesh size 80mm x 100mm.</t>
  </si>
  <si>
    <t>(i) Galvanized gabion mattresses, Lenght 2m, Width 1m, Depth o.23mm, mesh size 80 x 100mm nominal diameter of mesh size 2,2mm, and 1m diaphragm spacing.</t>
  </si>
  <si>
    <t>Geotextile (kaytech grade A4 or similar).</t>
  </si>
  <si>
    <t>ROAD RESTRAINT SYSTEMS</t>
  </si>
  <si>
    <t>Complete galvanized system compliant to SANS 1350:</t>
  </si>
  <si>
    <t>(a) On timber posts (Drawing reference SD1101)</t>
  </si>
  <si>
    <t>(d)End treatments where single guardrail sections are specified (Drawing reference SD1102)</t>
  </si>
  <si>
    <t>Extra over for horizontally curved guard rails</t>
  </si>
  <si>
    <t>Extra over C11.4.1 for horizontally curved guard rails factory bent to a radius of less than 45 m</t>
  </si>
  <si>
    <t>Additional guardrail posts for 3,81 m systems:</t>
  </si>
  <si>
    <t>Timber</t>
  </si>
  <si>
    <t>Reflective plates</t>
  </si>
  <si>
    <t>Steel plates</t>
  </si>
  <si>
    <t>ROAD SIGNS</t>
  </si>
  <si>
    <t>Road signboards with painted or coloured semi-matt background. Symbols, lettering and borders in semi- matt black or in Class I retro-reflective material, where the sign board is constructed from:</t>
  </si>
  <si>
    <t>Prepainted galvanized steel plate:</t>
  </si>
  <si>
    <t>(b) Area exceeding 0,5 m2 but not 2,0 m2</t>
  </si>
  <si>
    <t>(c) Area exceeding 2,0 m2 but not 10 m2</t>
  </si>
  <si>
    <t>Regulatory signs, permanent</t>
  </si>
  <si>
    <t>(a) 600 mm diameter (aluminium sheet)</t>
  </si>
  <si>
    <t>Warning signs, permanent</t>
  </si>
  <si>
    <t>(a) 600mm size (aluminium sheet)</t>
  </si>
  <si>
    <t>Extra over on item C11.6.1 for using:</t>
  </si>
  <si>
    <t>Background of retro-reflective material:</t>
  </si>
  <si>
    <t>(a) Class I</t>
  </si>
  <si>
    <t>Lettering, symbols, numbers, arrows, emblems and borders of retro-reflective material:</t>
  </si>
  <si>
    <t>(a) Class III</t>
  </si>
  <si>
    <t>Road sign supports (overhead road sign structures excluded):</t>
  </si>
  <si>
    <t>Timber (150mm diameter)</t>
  </si>
  <si>
    <t>Danger plates at culverts/structures</t>
  </si>
  <si>
    <t>Size 150 x 600 mm (timber post and reflective material)</t>
  </si>
  <si>
    <t>FINISHING THE ROAD AND ROAD RESERVE AND TREATING OLD ROADS</t>
  </si>
  <si>
    <t>Finishing the road and road reserve:</t>
  </si>
  <si>
    <t>Single carriageway road</t>
  </si>
  <si>
    <t>km</t>
  </si>
  <si>
    <t>TESTING MATERIALS AND JUDGEMENT OF WORKMANSHIP</t>
  </si>
  <si>
    <t>(a) Other special tests requested by the Engineer</t>
  </si>
  <si>
    <t>Prov Sum</t>
  </si>
  <si>
    <t>(b) Handling cost and profit in respect of sub item B81.02 (a) above</t>
  </si>
  <si>
    <t>VALVE CHAMBERS</t>
  </si>
  <si>
    <t>5.3.1</t>
  </si>
  <si>
    <t>Supply all labour, plant and materials and construct air valves and its ancillaries complete as detailed for the following pipe diameter:</t>
  </si>
  <si>
    <t>8.2.15</t>
  </si>
  <si>
    <t>Supply all labour and materials for external “Denso” or approved wrapping of pipes and fittings including mastic for flanges where applicable and overwrap etc. applied in accordance with manufacture’s instruction</t>
  </si>
  <si>
    <t>i) 160mm uPVC Class 12</t>
  </si>
  <si>
    <t>ii) 200mm uPVC Class 12</t>
  </si>
  <si>
    <t>i) 200mm uPVC Class 12</t>
  </si>
  <si>
    <t>5.3.2</t>
  </si>
  <si>
    <t>Scour valves</t>
  </si>
  <si>
    <t>Supply all labour, plant and materials and construct scour scour chamber complete including excavation, manhole cover slabs, access covers, concrete rings etc. as detailed</t>
  </si>
  <si>
    <t>All work necessary including all materials and stenciling involved in marking all scour/air valve chamber lids with 100mm high lettering as follows: A/V or S/V (Valve number)</t>
  </si>
  <si>
    <t>SECTION 5: PUMPSTATION ELECTRICAL AND MECHANICAL</t>
  </si>
  <si>
    <t>SABS 1200 A</t>
  </si>
  <si>
    <t>SECTION 1 : PRELIMINARY AND GENERAL</t>
  </si>
  <si>
    <t>NOTE: A rate or price must be entered in the amount column for each item. Items which are included should have the word 'included' written in the appropriate amount column.</t>
  </si>
  <si>
    <t>SCHEDULED FIXED-CHARGE AND VALUE RELATED ITEMS</t>
  </si>
  <si>
    <t>1.2.1</t>
  </si>
  <si>
    <t>8.3.1</t>
  </si>
  <si>
    <t>Contractual Requirements</t>
  </si>
  <si>
    <t>8.3.2</t>
  </si>
  <si>
    <t xml:space="preserve">Establishment of Facilities on the Site </t>
  </si>
  <si>
    <t>1.2.2</t>
  </si>
  <si>
    <t>Nameboards</t>
  </si>
  <si>
    <t>8.3.2.2</t>
  </si>
  <si>
    <t>Facilities for Contractor</t>
  </si>
  <si>
    <t>1.2.3</t>
  </si>
  <si>
    <t>a) Offices and storage sheds</t>
  </si>
  <si>
    <t>1.2.4</t>
  </si>
  <si>
    <t>b) Workshops</t>
  </si>
  <si>
    <t>1.2.5</t>
  </si>
  <si>
    <t>c) Laboratories</t>
  </si>
  <si>
    <t>1.2.6</t>
  </si>
  <si>
    <t>d) Living Accommodation</t>
  </si>
  <si>
    <t>1.2.7</t>
  </si>
  <si>
    <t>e) Ablution and latrine facilities</t>
  </si>
  <si>
    <t>1.2.8</t>
  </si>
  <si>
    <t>f) Tools and equipment</t>
  </si>
  <si>
    <t>1.2.9</t>
  </si>
  <si>
    <t>g) Water supplies, electric power and communications</t>
  </si>
  <si>
    <t>1.2.10</t>
  </si>
  <si>
    <t>h) Dealing with water (Subclause 5.5)</t>
  </si>
  <si>
    <t>1.2.11</t>
  </si>
  <si>
    <t>i) Access (Subclause 5.8)</t>
  </si>
  <si>
    <t>1.2.12</t>
  </si>
  <si>
    <t>j) Plant</t>
  </si>
  <si>
    <t>1.2.13</t>
  </si>
  <si>
    <t>8.3.3</t>
  </si>
  <si>
    <t>1.2.14</t>
  </si>
  <si>
    <t>All work to ensure compliance with the provisions of the OHS Act 85 of 1993 and Regulations R1010 as published in Government Gazette on 18 July 2003. This item shall include all costs to provide a safety plan including the monitoring thereof, auditing thereof and the reporting thereon to the Engineer, on a regular basis.</t>
  </si>
  <si>
    <t>1.2.15</t>
  </si>
  <si>
    <t xml:space="preserve">All work required to be done for Environmental Management. NB. Exclude topsoiling; compaction of earth berms and grassing etc. as these are individually itemised. </t>
  </si>
  <si>
    <t>1.2.16</t>
  </si>
  <si>
    <t>Removal of Site Establishment</t>
  </si>
  <si>
    <t>SCHEDULED TIME-RELATED ITEMS</t>
  </si>
  <si>
    <t>1.3.1</t>
  </si>
  <si>
    <t>8.4.1</t>
  </si>
  <si>
    <t>Operation and Maintenance of Facilities on Site, for Duration of Construction, except where otherwise stated.</t>
  </si>
  <si>
    <t>8.4.2.1</t>
  </si>
  <si>
    <t>Facilities for Engineer</t>
  </si>
  <si>
    <t>1.3.2</t>
  </si>
  <si>
    <t>8.4.2.2</t>
  </si>
  <si>
    <t>1.3.3</t>
  </si>
  <si>
    <t>1.3.4</t>
  </si>
  <si>
    <t>1.3.5</t>
  </si>
  <si>
    <t>1.3.6</t>
  </si>
  <si>
    <t>1.3.7</t>
  </si>
  <si>
    <t>1.3.8</t>
  </si>
  <si>
    <t>1.3.9</t>
  </si>
  <si>
    <t>1.3.10</t>
  </si>
  <si>
    <t>1.3.11</t>
  </si>
  <si>
    <t>1.3.12</t>
  </si>
  <si>
    <t>1.3.13</t>
  </si>
  <si>
    <t>Supervision for Duration of Construction</t>
  </si>
  <si>
    <t>1.3.14</t>
  </si>
  <si>
    <t>Company and head office overhead costs for the duration of the contract</t>
  </si>
  <si>
    <t>1.3.15</t>
  </si>
  <si>
    <t>8.4.5</t>
  </si>
  <si>
    <t>Other time-related obligations</t>
  </si>
  <si>
    <t>1.3.16</t>
  </si>
  <si>
    <t>1.3.17</t>
  </si>
  <si>
    <t xml:space="preserve">All work required to be done for Environmental Management. NB. Include removal of topsoil and exclude compaction of earth berms and grassing etc. as these are individually itemised. </t>
  </si>
  <si>
    <t>DAYWORK</t>
  </si>
  <si>
    <t xml:space="preserve">LABOUR </t>
  </si>
  <si>
    <t xml:space="preserve"> </t>
  </si>
  <si>
    <t>Supervision, transport etc. to be included in P&amp;G allowance. Any other allowance to be included in the rate.</t>
  </si>
  <si>
    <t>1.4.1</t>
  </si>
  <si>
    <t>a) Unskilled Labour</t>
  </si>
  <si>
    <t>hr</t>
  </si>
  <si>
    <t>1.4.2</t>
  </si>
  <si>
    <t>b) Semi-skilled Labour</t>
  </si>
  <si>
    <t>1.4.3</t>
  </si>
  <si>
    <t>c) Plumber</t>
  </si>
  <si>
    <t>1.4.4</t>
  </si>
  <si>
    <t>d) Ganger</t>
  </si>
  <si>
    <t>1.4.5</t>
  </si>
  <si>
    <t>e) Flagmen</t>
  </si>
  <si>
    <t>1.4.6</t>
  </si>
  <si>
    <t>f) Foreman</t>
  </si>
  <si>
    <t>PLANT</t>
  </si>
  <si>
    <t>1.5.1</t>
  </si>
  <si>
    <t>a) Grader (CAT 140G or Similar).</t>
  </si>
  <si>
    <t>1.5.2</t>
  </si>
  <si>
    <t>b) Track Excavator (CAT 235 or similar).</t>
  </si>
  <si>
    <t>1.5.3</t>
  </si>
  <si>
    <t>c) Vibratory Roller (BOMAG 212 or Similar).</t>
  </si>
  <si>
    <t>1.5.4</t>
  </si>
  <si>
    <t>d) Pedestrian Roller(Bomag BW 90 or Similar)</t>
  </si>
  <si>
    <t>1.5.5</t>
  </si>
  <si>
    <t>e) Water Truck(5000litres)</t>
  </si>
  <si>
    <t>1.5.8</t>
  </si>
  <si>
    <t>h) Dewatering pump including generator and accessories (50mm pump, 600 l/m)</t>
  </si>
  <si>
    <t>1.5.9</t>
  </si>
  <si>
    <t>i) Water Truck(5000litres)</t>
  </si>
  <si>
    <t>1.5.10</t>
  </si>
  <si>
    <t>j) Tipper Truck(10m³)</t>
  </si>
  <si>
    <t>1.5.11</t>
  </si>
  <si>
    <t>k) Backhoe TLB (CAT 428 or equivalent).</t>
  </si>
  <si>
    <t>1.5.12</t>
  </si>
  <si>
    <t>l) Dewatering pump including generator and accessories (50mm pump, 600 l/m)</t>
  </si>
  <si>
    <t>MATERIAL</t>
  </si>
  <si>
    <t>1.6.1</t>
  </si>
  <si>
    <t>Actual cost of materials delivered to site inclusive of transport charges. (supporting invoices to be supplied)</t>
  </si>
  <si>
    <t>1.6.2</t>
  </si>
  <si>
    <t>COMMUNITY LIAISON OFFICER</t>
  </si>
  <si>
    <t>1.7.1</t>
  </si>
  <si>
    <t>Allowance for CLO reimbursement.</t>
  </si>
  <si>
    <t>1.7.2</t>
  </si>
  <si>
    <t>STUDENT IN-SERVICE TRAINING</t>
  </si>
  <si>
    <t>1.9.1</t>
  </si>
  <si>
    <t>ENVIRONMENTAL CONTROL OFFICER</t>
  </si>
  <si>
    <t>1.10.1</t>
  </si>
  <si>
    <t>Allowance for provision of an Environmental control officer (ECO)</t>
  </si>
  <si>
    <t>1.10.2</t>
  </si>
  <si>
    <t xml:space="preserve">OCCUPATIONAL HEALTH AND SAFETY </t>
  </si>
  <si>
    <t>1.11.1</t>
  </si>
  <si>
    <t>Allowance for provision of an Occupational Health and Safety Officer (OHSO)</t>
  </si>
  <si>
    <t>Allowance for provision of an Occupational Health and Safety Auditor</t>
  </si>
  <si>
    <t>PROVISIONAL SUM FOR USE OF LDV</t>
  </si>
  <si>
    <t>1.12.1</t>
  </si>
  <si>
    <t>1.12.2</t>
  </si>
  <si>
    <t>PROVISION FOR EPWP</t>
  </si>
  <si>
    <t>1.13.1</t>
  </si>
  <si>
    <t xml:space="preserve">Extra over sub-item for branding of EPWP PPE </t>
  </si>
  <si>
    <t>PROVISION FOR TRAINING</t>
  </si>
  <si>
    <t>1.14.1</t>
  </si>
  <si>
    <t xml:space="preserve">General Skills Training </t>
  </si>
  <si>
    <t xml:space="preserve">Person days of Training </t>
  </si>
  <si>
    <t>Prov. Sum</t>
  </si>
  <si>
    <t>Training Venue (only if required)</t>
  </si>
  <si>
    <t>Transport and accomodation of workers for training where it is not possible to undertake the training in close proximity to the site. (provisional sum)</t>
  </si>
  <si>
    <t>1.17</t>
  </si>
  <si>
    <t>1.17.1</t>
  </si>
  <si>
    <t>TOTAL CARRIED TO SUMMARY</t>
  </si>
  <si>
    <t>Demolising of existing septics, including carting away, backfilling and making good</t>
  </si>
  <si>
    <t>2.1.1</t>
  </si>
  <si>
    <t>2.2.1</t>
  </si>
  <si>
    <t>Monthly operation</t>
  </si>
  <si>
    <t xml:space="preserve">Allowance for provision of an ISD </t>
  </si>
  <si>
    <t>Allowance for Student in-service Training as provided by Municipality</t>
  </si>
  <si>
    <t>Remove 100mm topsoil and maintain (3m wide)</t>
  </si>
  <si>
    <t>Extra over 4,2  for:-</t>
  </si>
  <si>
    <t>3) Hard rock (Control Blasting)</t>
  </si>
  <si>
    <t>4) Hard rock (Pneumatic or other)</t>
  </si>
  <si>
    <t xml:space="preserve">1) Intermediate </t>
  </si>
  <si>
    <t>2) Boulder Class A</t>
  </si>
  <si>
    <t xml:space="preserve">b) By importation from designated Borrow Pits (Provisional)
</t>
  </si>
  <si>
    <t>Remove 100mm topsoil and maintain (3m width)</t>
  </si>
  <si>
    <t>TESTING AND AS BUILT SURVEY</t>
  </si>
  <si>
    <t>Allowance for Testing and As built Survey at the sole discretion of the Engineer or Client</t>
  </si>
  <si>
    <t>Allowance for training operator and operation at the sole discretion of the client</t>
  </si>
  <si>
    <t>Use of LDV (bakkie) including fuel for average travel of 750km/week for use of Engineer or his representative and Client for the duration of the contract</t>
  </si>
  <si>
    <t>Extra-over item for construction of backdrops and ramps including extra excavation, formwork, joints, pipe junctions etc.,. for depths over and up to :</t>
  </si>
  <si>
    <t>Manholes complete with concrete cover and frame, for depths over and up to</t>
  </si>
  <si>
    <t>DWG NO V62-01-003-07-LAY-T-0</t>
  </si>
  <si>
    <t>c)      Exceeding 2.0m but not exceeding 3.0m and including shoring/battering as applicable, inclusive of dewatering</t>
  </si>
  <si>
    <t>c)      Exceeding 3.0m but not exceeding 4.0m and including shoring/battering as applicable, inclusive of dewatering</t>
  </si>
  <si>
    <t>Contractor's markup on item above</t>
  </si>
  <si>
    <t>Handling cost and profit in respect of  item above</t>
  </si>
  <si>
    <t>Handling cost and profit in respect of item above</t>
  </si>
  <si>
    <t>Handling cost and profit on item above</t>
  </si>
  <si>
    <t>Percentage adjustment on item above for materials</t>
  </si>
  <si>
    <t>1.12.3</t>
  </si>
  <si>
    <t>1.12.4</t>
  </si>
  <si>
    <t>1.13.2</t>
  </si>
  <si>
    <t>1.15.1</t>
  </si>
  <si>
    <t>1.15.2</t>
  </si>
  <si>
    <t>1.15.3</t>
  </si>
  <si>
    <t>1.15.4</t>
  </si>
  <si>
    <t>1.15.5</t>
  </si>
  <si>
    <t>1.15.6</t>
  </si>
  <si>
    <t>2</t>
  </si>
  <si>
    <t>2.2</t>
  </si>
  <si>
    <t>2.1.2</t>
  </si>
  <si>
    <t>2.1.3</t>
  </si>
  <si>
    <t>EARTHWORKS (SEWERS)</t>
  </si>
  <si>
    <t>LIC</t>
  </si>
  <si>
    <t>4.3.1</t>
  </si>
  <si>
    <t>4.3.2</t>
  </si>
  <si>
    <t>2.2.3</t>
  </si>
  <si>
    <t>2.2.4</t>
  </si>
  <si>
    <t>2.2.5</t>
  </si>
  <si>
    <t>2.2.6</t>
  </si>
  <si>
    <t>2.2.7</t>
  </si>
  <si>
    <t>2.2.8</t>
  </si>
  <si>
    <t>2.2.9</t>
  </si>
  <si>
    <t>2.2.10</t>
  </si>
  <si>
    <t>2.2.11</t>
  </si>
  <si>
    <t>EXCAVATION. ANCILLARIES</t>
  </si>
  <si>
    <t xml:space="preserve"> Make up deficiency in backfill material  :(Provisional)</t>
  </si>
  <si>
    <t>2.4.3</t>
  </si>
  <si>
    <t>2.4.4</t>
  </si>
  <si>
    <t>2.5.3</t>
  </si>
  <si>
    <t>2.6</t>
  </si>
  <si>
    <t>2.6.3</t>
  </si>
  <si>
    <t>2.7</t>
  </si>
  <si>
    <t>2.7.3</t>
  </si>
  <si>
    <t>2.7.4</t>
  </si>
  <si>
    <t>2.7.5</t>
  </si>
  <si>
    <t>2.7.6</t>
  </si>
  <si>
    <t>2.7.7</t>
  </si>
  <si>
    <t>2.7.8</t>
  </si>
  <si>
    <t>2.7.13</t>
  </si>
  <si>
    <t>2.7.9</t>
  </si>
  <si>
    <t>2.7.10</t>
  </si>
  <si>
    <t>2.7.11</t>
  </si>
  <si>
    <t>2.7.12</t>
  </si>
  <si>
    <t>2.7.14</t>
  </si>
  <si>
    <t>2.7.15</t>
  </si>
  <si>
    <t xml:space="preserve">Erf Connections Direct as per Dwg. </t>
  </si>
  <si>
    <t>No. V62-01-003-12-SMCDET-T-OO</t>
  </si>
  <si>
    <t>2.7.16</t>
  </si>
  <si>
    <t>2.7.17</t>
  </si>
  <si>
    <t>2.7.18</t>
  </si>
  <si>
    <t>2.7.19</t>
  </si>
  <si>
    <t>2.7.20</t>
  </si>
  <si>
    <t>2.7.21</t>
  </si>
  <si>
    <t>2.7.22</t>
  </si>
  <si>
    <t>2.7.23</t>
  </si>
  <si>
    <t>2.8</t>
  </si>
  <si>
    <t>2.9</t>
  </si>
  <si>
    <t>2.10</t>
  </si>
  <si>
    <t>2.10.1</t>
  </si>
  <si>
    <t>2.10.2</t>
  </si>
  <si>
    <t>2.10.3</t>
  </si>
  <si>
    <t>2.10.4</t>
  </si>
  <si>
    <t>2.10.5</t>
  </si>
  <si>
    <t>2.10.6</t>
  </si>
  <si>
    <t>2.10.7</t>
  </si>
  <si>
    <t>2.11</t>
  </si>
  <si>
    <t>2.11.1</t>
  </si>
  <si>
    <t>BEDDING (PIPES)</t>
  </si>
  <si>
    <t>2.11.2</t>
  </si>
  <si>
    <t>2.11.3</t>
  </si>
  <si>
    <t>2.11.4</t>
  </si>
  <si>
    <t xml:space="preserve"> HORIZONTAL DIRECTION DRILLING (PROVISIONAL)</t>
  </si>
  <si>
    <t>2.11.5</t>
  </si>
  <si>
    <t>2.11.6</t>
  </si>
  <si>
    <t>EXISTING SEWER MAHOLES</t>
  </si>
  <si>
    <t>8.2.11</t>
  </si>
  <si>
    <t>Break into and connect to existing manholes, including flexible and make good all benching</t>
  </si>
  <si>
    <t>8.2.12</t>
  </si>
  <si>
    <t>Rising or lowering of Existing Manholes</t>
  </si>
  <si>
    <t>2.7.24</t>
  </si>
  <si>
    <t>2.7.25</t>
  </si>
  <si>
    <t>Engcasing of pipe in concrete</t>
  </si>
  <si>
    <t>2.7.26</t>
  </si>
  <si>
    <t>8.2.9</t>
  </si>
  <si>
    <t>concrete bending cradle</t>
  </si>
  <si>
    <t>8.2.2.2</t>
  </si>
  <si>
    <t>From borrow pits( Provisional sums)</t>
  </si>
  <si>
    <t>2.11.7</t>
  </si>
  <si>
    <t>2.11.8</t>
  </si>
  <si>
    <t>a) Supply, lay, joint, bed and test pipelines including fitting with approved spigot and socket joints with rubber seal rings:</t>
  </si>
  <si>
    <t>ii) 200mm Ø uPVC Class 34</t>
  </si>
  <si>
    <t>2.6.4</t>
  </si>
  <si>
    <t>2.6.5</t>
  </si>
  <si>
    <t>Supply all materials, labour, plant and construct 15MPa concrete anchor/thrust blocks and pedestals as detailed on the drawings including all trimming and formwork required. The concrete shall be mixed on site by labour intensive methods</t>
  </si>
  <si>
    <t>ANCHOR BLOCKS</t>
  </si>
  <si>
    <t>8.2.8</t>
  </si>
  <si>
    <t>Excavate in all trenched backfill, compact and dispose of surplus/unsuitable material for pipes: pipes up to 110mm diameter. and including shoring/battering as applicable, inclusive of dewatering
For depth total depth trench:</t>
  </si>
  <si>
    <t>Excavate in all trenched backfill, compact and dispose of surplus/unsuitable material for pipes: uPVC pipes from 110mm up to 315mm diameter and including shoring/battering as applicable, inclusive of dewatering. For depth total depth trench:</t>
  </si>
  <si>
    <t xml:space="preserve">b)     Exceeding 1.0m but not exceeding 2.0m </t>
  </si>
  <si>
    <t>b)     Exceeding 1.0m but not exceeding 2.0m</t>
  </si>
  <si>
    <t xml:space="preserve">c)      Exceeding 2.0m but not exceeding 3.0m </t>
  </si>
  <si>
    <t>a)      Exceeding 0.0m but not 1.0m</t>
  </si>
  <si>
    <t>3.2</t>
  </si>
  <si>
    <t>3.2.1</t>
  </si>
  <si>
    <t>3.2.3</t>
  </si>
  <si>
    <t>3.2.4</t>
  </si>
  <si>
    <t>3.2.5</t>
  </si>
  <si>
    <t>d)      Exceeding 3.0m but not exceeding 4.0m</t>
  </si>
  <si>
    <t>Extra over 4,2  for items above:-</t>
  </si>
  <si>
    <t>3.2.6</t>
  </si>
  <si>
    <t>3.2.7</t>
  </si>
  <si>
    <t>3.2.8</t>
  </si>
  <si>
    <t>3.2.9</t>
  </si>
  <si>
    <t>3.2.11</t>
  </si>
  <si>
    <t>3.2.10</t>
  </si>
  <si>
    <t xml:space="preserve">EXCAVATION. ANCILLARIES </t>
  </si>
  <si>
    <t>Make up deficiency in backfill material  :(Provisional)</t>
  </si>
  <si>
    <t>3.2.12</t>
  </si>
  <si>
    <t>3.2.13</t>
  </si>
  <si>
    <t>3.3.1</t>
  </si>
  <si>
    <t>3.3.2</t>
  </si>
  <si>
    <t>3.3.3</t>
  </si>
  <si>
    <t>3.3.4</t>
  </si>
  <si>
    <t>3.4.2</t>
  </si>
  <si>
    <t>3.4.3</t>
  </si>
  <si>
    <t>3.4.4</t>
  </si>
  <si>
    <t>SANS</t>
  </si>
  <si>
    <t>MEDIRUM PRESSIRE PIPELINES</t>
  </si>
  <si>
    <t>3.5</t>
  </si>
  <si>
    <t>3.5.1</t>
  </si>
  <si>
    <t>3.5.2</t>
  </si>
  <si>
    <t>3.5.3</t>
  </si>
  <si>
    <t>3.5.4</t>
  </si>
  <si>
    <t>3.6</t>
  </si>
  <si>
    <t>3.6.1</t>
  </si>
  <si>
    <t>3.6.2</t>
  </si>
  <si>
    <t>3.6.3</t>
  </si>
  <si>
    <t>3.6.4</t>
  </si>
  <si>
    <t>3.7</t>
  </si>
  <si>
    <t>3.7.1</t>
  </si>
  <si>
    <t>3.8.1</t>
  </si>
  <si>
    <t>3.8</t>
  </si>
  <si>
    <t>3.8.2</t>
  </si>
  <si>
    <t>3.8.3</t>
  </si>
  <si>
    <t>3.8.4</t>
  </si>
  <si>
    <t>3.8.5</t>
  </si>
  <si>
    <t>3.8.6</t>
  </si>
  <si>
    <t>3.8.7</t>
  </si>
  <si>
    <t>3.9.1</t>
  </si>
  <si>
    <t>3.9</t>
  </si>
  <si>
    <t xml:space="preserve">Construct Precast Concrete Segmented Paving Complete </t>
  </si>
  <si>
    <t>3.9.2</t>
  </si>
  <si>
    <t>3.9.3</t>
  </si>
  <si>
    <t>3.9.4</t>
  </si>
  <si>
    <t>Cut Units To Fit Edge Restraints</t>
  </si>
  <si>
    <t>Concrete Kerbing And Channelling</t>
  </si>
  <si>
    <t>3.10.1</t>
  </si>
  <si>
    <t>3.10</t>
  </si>
  <si>
    <t>3.10.2</t>
  </si>
  <si>
    <t>3.12</t>
  </si>
  <si>
    <t>3.11</t>
  </si>
  <si>
    <t>3.11.1</t>
  </si>
  <si>
    <t>GABIONS</t>
  </si>
  <si>
    <t>3.12.2</t>
  </si>
  <si>
    <t>3.12.1</t>
  </si>
  <si>
    <t>3.12.3</t>
  </si>
  <si>
    <t>3.12.4</t>
  </si>
  <si>
    <t>3.12.5</t>
  </si>
  <si>
    <t>1200 LB</t>
  </si>
  <si>
    <t>Provide Cast Insitu Edge Restraints Along Edge Where No Kerb Is Present</t>
  </si>
  <si>
    <t>PIPE ROUTE MARKERS</t>
  </si>
  <si>
    <t>N.B. These excavations require lateral support and shoring</t>
  </si>
  <si>
    <t>SABS 1200D</t>
  </si>
  <si>
    <t>SABS 1200C</t>
  </si>
  <si>
    <t>BULK EXCAVATION</t>
  </si>
  <si>
    <t>Removal topsoil to nominal 150mm, stockpile and maintain</t>
  </si>
  <si>
    <t>Clear and grub including removal of trees and stumps of girth got sewer pumpstation platform and access road</t>
  </si>
  <si>
    <t xml:space="preserve">Extra-over item 3.2.2.1 for Internedaite excavation in </t>
  </si>
  <si>
    <t>a) Bulk excavation in all materials cut to fill and/or spoill and place in embankment and compact to 90% AASHTO</t>
  </si>
  <si>
    <t>4.3.3</t>
  </si>
  <si>
    <t>RESTRICTED EXCAVATION</t>
  </si>
  <si>
    <t>4.4.1</t>
  </si>
  <si>
    <t>4.4.2</t>
  </si>
  <si>
    <t>4.4.3</t>
  </si>
  <si>
    <t>4.4.4</t>
  </si>
  <si>
    <t>Extra Over Items above</t>
  </si>
  <si>
    <t>4.4.5</t>
  </si>
  <si>
    <t>4.4.6</t>
  </si>
  <si>
    <t>4.4.7</t>
  </si>
  <si>
    <t>4.4.8</t>
  </si>
  <si>
    <t>4.4.9</t>
  </si>
  <si>
    <t>4.5.1</t>
  </si>
  <si>
    <t>4.5.2</t>
  </si>
  <si>
    <t>CONCRETE (SMALL WORKS)</t>
  </si>
  <si>
    <t>4.6.1</t>
  </si>
  <si>
    <t>PBA</t>
  </si>
  <si>
    <t>BRICKWORK</t>
  </si>
  <si>
    <t>PBA - 4.1</t>
  </si>
  <si>
    <t xml:space="preserve">Brickwall, 230 mm thick wall, clay facebrick </t>
  </si>
  <si>
    <t xml:space="preserve">in class 1 mortar "Corobrick Fire Light Satin" or similar </t>
  </si>
  <si>
    <t>m2</t>
  </si>
  <si>
    <t>approved (include hot dipped galvanised wall ties)</t>
  </si>
  <si>
    <t>horizontally every third course</t>
  </si>
  <si>
    <t>Brick on edge header course over door and window</t>
  </si>
  <si>
    <t>openings</t>
  </si>
  <si>
    <t>PBA - 4.12</t>
  </si>
  <si>
    <t xml:space="preserve">Air bricks </t>
  </si>
  <si>
    <t>230 x 152 clay vermin proof built in</t>
  </si>
  <si>
    <t>4.7.1</t>
  </si>
  <si>
    <t>4.7.2</t>
  </si>
  <si>
    <t>4.7.4</t>
  </si>
  <si>
    <t>4.7.3</t>
  </si>
  <si>
    <t>4.7.5</t>
  </si>
  <si>
    <t>PBA - 4.3</t>
  </si>
  <si>
    <t xml:space="preserve">Pre-cast concrete lintels above doors and windows </t>
  </si>
  <si>
    <t>built in 230 wide x 100mm thick x 2100 mm long</t>
  </si>
  <si>
    <t>Pre-cast concrete lintels above doors and windows</t>
  </si>
  <si>
    <t xml:space="preserve"> built in 230 wide x 100mm thick x 1200mm long</t>
  </si>
  <si>
    <t>Fibre cement window sills 110 x 10 mm to in side face of windows.</t>
  </si>
  <si>
    <t>PBA 4.17</t>
  </si>
  <si>
    <t>WATERPROOFING</t>
  </si>
  <si>
    <t>One layer of 375 micron damp proof</t>
  </si>
  <si>
    <t>course 230mm wide in walls</t>
  </si>
  <si>
    <t>250 micron USB Green Water proof</t>
  </si>
  <si>
    <t>sheeting under surface beds</t>
  </si>
  <si>
    <t>PB 12</t>
  </si>
  <si>
    <t>METALWORK</t>
  </si>
  <si>
    <t xml:space="preserve">D.V. steel door frame and double transformer steel door, 1600W x 2200 H fully louvred Type YV, complete with suitable 3 lever lockset built into walls with galvanised vermin proof mesh on the inside </t>
  </si>
  <si>
    <t xml:space="preserve"> 150 x 100mm to permit removal of pumps by use of</t>
  </si>
  <si>
    <t>gantry, including locking device as shown</t>
  </si>
  <si>
    <t>on the drawings</t>
  </si>
  <si>
    <t xml:space="preserve">Supply and build in Industrial windows type ALU, </t>
  </si>
  <si>
    <t>950W x 800H mm with pressed steel louvres and galvanised vermin proof mesh on the inside</t>
  </si>
  <si>
    <t>E.O. for hard rock excavation (Pneumatic or other)</t>
  </si>
  <si>
    <t>PUMPSTATION BUILDING</t>
  </si>
  <si>
    <t>Footing</t>
  </si>
  <si>
    <t>Strength concrete Grade 15/25 for:</t>
  </si>
  <si>
    <t>Surface bed</t>
  </si>
  <si>
    <t>SABS brick reinforcement built in</t>
  </si>
  <si>
    <t>WINDOWS</t>
  </si>
  <si>
    <t>Extra over for purpose made opening</t>
  </si>
  <si>
    <t>CONCRETE</t>
  </si>
  <si>
    <t>4.7.6</t>
  </si>
  <si>
    <t>4.7.7</t>
  </si>
  <si>
    <t>4.7.8</t>
  </si>
  <si>
    <t>4.7.9</t>
  </si>
  <si>
    <t>4.7.10</t>
  </si>
  <si>
    <t>4.7.11</t>
  </si>
  <si>
    <t>4.7.12</t>
  </si>
  <si>
    <t>4.7.13</t>
  </si>
  <si>
    <t>4.7.14</t>
  </si>
  <si>
    <t>4.7.15</t>
  </si>
  <si>
    <t>4.8.1</t>
  </si>
  <si>
    <t>4.8.2</t>
  </si>
  <si>
    <t>4.8.3</t>
  </si>
  <si>
    <t>4.8.4</t>
  </si>
  <si>
    <t>4.8.5</t>
  </si>
  <si>
    <t>4.8.6</t>
  </si>
  <si>
    <t>4.8.7</t>
  </si>
  <si>
    <t>4.8.8</t>
  </si>
  <si>
    <t>4.8.9</t>
  </si>
  <si>
    <t>4.8.10</t>
  </si>
  <si>
    <t>4.8.11</t>
  </si>
  <si>
    <t>4.8.12</t>
  </si>
  <si>
    <t>4.8.13</t>
  </si>
  <si>
    <t>4.8.14</t>
  </si>
  <si>
    <t>4.8.15</t>
  </si>
  <si>
    <t>4.8.16</t>
  </si>
  <si>
    <t>4.8.17</t>
  </si>
  <si>
    <t>4.8.18</t>
  </si>
  <si>
    <t>4.8.19</t>
  </si>
  <si>
    <t>4.8.20</t>
  </si>
  <si>
    <t>4.8.21</t>
  </si>
  <si>
    <t>4.8.22</t>
  </si>
  <si>
    <t>4.9.1</t>
  </si>
  <si>
    <t>4.9.2</t>
  </si>
  <si>
    <t>4.9.3</t>
  </si>
  <si>
    <t>4.9.4</t>
  </si>
  <si>
    <t>4.9.5</t>
  </si>
  <si>
    <t>4.9.6</t>
  </si>
  <si>
    <t>4.10.1</t>
  </si>
  <si>
    <t>4.10</t>
  </si>
  <si>
    <t>4.10.2</t>
  </si>
  <si>
    <t>4.10.3</t>
  </si>
  <si>
    <t>4.10.4</t>
  </si>
  <si>
    <t>4.10.5</t>
  </si>
  <si>
    <t>4.10.6</t>
  </si>
  <si>
    <t>4.10.7</t>
  </si>
  <si>
    <t>4.10.8</t>
  </si>
  <si>
    <t>4.10.9</t>
  </si>
  <si>
    <t>4.10.10</t>
  </si>
  <si>
    <t>4.10.11</t>
  </si>
  <si>
    <t>4.10.12</t>
  </si>
  <si>
    <t>4.10.13</t>
  </si>
  <si>
    <t>4.10.14</t>
  </si>
  <si>
    <t>4.11</t>
  </si>
  <si>
    <t>4.11.1</t>
  </si>
  <si>
    <t>4.11.2</t>
  </si>
  <si>
    <t>4.11.3</t>
  </si>
  <si>
    <t>4.12</t>
  </si>
  <si>
    <t>4.12.1</t>
  </si>
  <si>
    <t>4.12.2</t>
  </si>
  <si>
    <t>4.12.3</t>
  </si>
  <si>
    <t>4.12.4</t>
  </si>
  <si>
    <t>4.12.5</t>
  </si>
  <si>
    <t>4.12.6</t>
  </si>
  <si>
    <t>4.12.7</t>
  </si>
  <si>
    <t>4.12.8</t>
  </si>
  <si>
    <t>Mild steel gantry and crawler beam suited to accommodate beam, all inclusive</t>
  </si>
  <si>
    <t>SECTION 4: PUMPSTATION CIVIL &amp; STRUCTURAL</t>
  </si>
  <si>
    <t>FENCING</t>
  </si>
  <si>
    <t xml:space="preserve">Refer to drawing : V62-01-003-08 &amp; 09-SWSPPSP&amp;DET-T-00 </t>
  </si>
  <si>
    <t>STEEL PIPES AND FITTINGS PUMP STATION</t>
  </si>
  <si>
    <t>PSL 4.1</t>
  </si>
  <si>
    <t>Fabrication, supply, transport and install and test the following pipe fittings. All items to be approved by Engineer prior to ordering .</t>
  </si>
  <si>
    <t>a) item 2.1 : 150mm Flanged adaptor</t>
  </si>
  <si>
    <t>b)  item 2.2 : 150mm MS Flanged Sweeping Tee-piece</t>
  </si>
  <si>
    <t>c)  item 2.3 : 150mm MS Flanged PIPE PIECE.</t>
  </si>
  <si>
    <t>d)  item 2.4 : 150mm 90deg Flanged bend</t>
  </si>
  <si>
    <t>e)  item 2.5 : 150mm Flanged MS pipe piece with puddle flange in position as indicated</t>
  </si>
  <si>
    <t>f)  item 2.6 : Reducer to suite pump outlet flange</t>
  </si>
  <si>
    <t>g)  item 2.7  : 150mm MS Flanged AVK gate valve.</t>
  </si>
  <si>
    <t>h)  item 2.8 : 150mm Flanged AVK non-return valve</t>
  </si>
  <si>
    <t>i)  item 2.9 : 150mm Flanged MS pipe piece</t>
  </si>
  <si>
    <t>j)  item 2.10 : 150mm MS Flanged 90 Deg elbow bend with position of puddle flange as indicated.</t>
  </si>
  <si>
    <t>k)  item 2.11 : 150mm Flanged MS pipe piece</t>
  </si>
  <si>
    <t xml:space="preserve">l)  item 2.12 : 150mm to 250mm Reducer </t>
  </si>
  <si>
    <t>m) Item 2.13 : 150mm RSV Gate Valve with extended spindle</t>
  </si>
  <si>
    <t>n) Item 2.14 : 150mm flanged MS pipe piece.</t>
  </si>
  <si>
    <t>AIR VALVE CHAMBER ON 200mmØ PIPELINE</t>
  </si>
  <si>
    <t>a) Item 3.1 : 200mm dia flange adaptor.</t>
  </si>
  <si>
    <t>b) Item 3.2 : 200mm x 100 dia. Flange MS Equal tee-piece.</t>
  </si>
  <si>
    <t>c) Item 3.3 : 100mm x 50mm MS reducering flange</t>
  </si>
  <si>
    <t>d) Item 3.4 : 50mm MS pipe piece, male threaded both ends.</t>
  </si>
  <si>
    <t>e) Item 3.5 : 50mm brass fullway gate valve, female threaded both ends</t>
  </si>
  <si>
    <t>f) Item 3.6 : 50mmD-20 Air vacuum release valve for sewer flow, male thread.</t>
  </si>
  <si>
    <t>g) Item 3.7 : 1m Dia. 1m Deep Pre-Cast Manhole with lockable lid</t>
  </si>
  <si>
    <t>a) Item 2.1 : 200mm dia. Flange adaptor.</t>
  </si>
  <si>
    <t xml:space="preserve">b) Item 2.2 : 200mm Pipe Piece with puddle flange as indicated </t>
  </si>
  <si>
    <t xml:space="preserve">c) Item 2.3 : 200mm RSV Gate Valve </t>
  </si>
  <si>
    <t xml:space="preserve">d) Item 2.4 : 200mm Flanged T-Piece </t>
  </si>
  <si>
    <t>SEWER VALVE BOX</t>
  </si>
  <si>
    <t>SEWER PUMP STATION 1</t>
  </si>
  <si>
    <t>5.1.1</t>
  </si>
  <si>
    <t>5.1.2</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</si>
  <si>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</si>
  <si>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</si>
  <si>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</si>
  <si>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</si>
  <si>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</si>
  <si>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</si>
  <si>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</si>
  <si>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</si>
  <si>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</si>
  <si>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</si>
  <si>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</si>
  <si>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</si>
  <si>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</si>
  <si>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</si>
  <si>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</si>
  <si>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</si>
  <si>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</si>
  <si>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</si>
  <si>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</si>
  <si>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</si>
  <si>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</si>
  <si>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</si>
  <si>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</si>
  <si>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</si>
  <si>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</si>
  <si>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</si>
  <si>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</si>
  <si>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</si>
  <si>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</si>
  <si>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</si>
  <si>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</si>
  <si>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</si>
  <si>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</si>
  <si>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SEWER PUMP STATION 2</t>
  </si>
  <si>
    <t>5.2.1</t>
  </si>
  <si>
    <t>5.2.2</t>
  </si>
  <si>
    <t>5.2.3</t>
  </si>
  <si>
    <t>5.2.4</t>
  </si>
  <si>
    <t>5.2.5</t>
  </si>
  <si>
    <t>5.2.6</t>
  </si>
  <si>
    <t>5.2.7</t>
  </si>
  <si>
    <t>5.2.8</t>
  </si>
  <si>
    <t>5.2.9</t>
  </si>
  <si>
    <t>5.2.10</t>
  </si>
  <si>
    <t>5.2.11</t>
  </si>
  <si>
    <t>5.2.12</t>
  </si>
  <si>
    <t>5.2.13</t>
  </si>
  <si>
    <t>5.3.35</t>
  </si>
  <si>
    <t>5.3.36</t>
  </si>
  <si>
    <t>5.3.37</t>
  </si>
  <si>
    <t>5.3.15</t>
  </si>
  <si>
    <t>5.3.16</t>
  </si>
  <si>
    <t>5.3.17</t>
  </si>
  <si>
    <t>5.3.18</t>
  </si>
  <si>
    <t>5.3.19</t>
  </si>
  <si>
    <t>5.3.20</t>
  </si>
  <si>
    <t>5.3.21</t>
  </si>
  <si>
    <t>5.3.22</t>
  </si>
  <si>
    <t>5.3.23</t>
  </si>
  <si>
    <t>5.3.24</t>
  </si>
  <si>
    <t>5.3.25</t>
  </si>
  <si>
    <t>5.3.26</t>
  </si>
  <si>
    <t>5.3.27</t>
  </si>
  <si>
    <t>5.3.28</t>
  </si>
  <si>
    <t>5.3.29</t>
  </si>
  <si>
    <t>5.3.30</t>
  </si>
  <si>
    <t>5.3.31</t>
  </si>
  <si>
    <t>5.3.32</t>
  </si>
  <si>
    <t>5.3.33</t>
  </si>
  <si>
    <t>5.3.34</t>
  </si>
  <si>
    <t>5.3.4</t>
  </si>
  <si>
    <t>5.3.5</t>
  </si>
  <si>
    <t>5.3.6</t>
  </si>
  <si>
    <t>5.3.7</t>
  </si>
  <si>
    <t>5.3.8</t>
  </si>
  <si>
    <t>5.3.9</t>
  </si>
  <si>
    <t>5.3.10</t>
  </si>
  <si>
    <t>5.3.11</t>
  </si>
  <si>
    <t>5.3.12</t>
  </si>
  <si>
    <t>5.3.13</t>
  </si>
  <si>
    <t>5.3.14</t>
  </si>
  <si>
    <t>SEWER PUMP STATION 3</t>
  </si>
  <si>
    <t>ITEM NO</t>
  </si>
  <si>
    <t>SECTION 6:  ACCESS ROADS</t>
  </si>
  <si>
    <t>6.4.4</t>
  </si>
  <si>
    <t>6.4.5</t>
  </si>
  <si>
    <t>6.4.6</t>
  </si>
  <si>
    <t>6.4.7</t>
  </si>
  <si>
    <t>6.4.8</t>
  </si>
  <si>
    <t>6.4.9</t>
  </si>
  <si>
    <t>6.4.10</t>
  </si>
  <si>
    <t>6.5.8</t>
  </si>
  <si>
    <t>6.5.9</t>
  </si>
  <si>
    <t>6.6</t>
  </si>
  <si>
    <t>6.6.1</t>
  </si>
  <si>
    <t>6.6.2</t>
  </si>
  <si>
    <t>6.7</t>
  </si>
  <si>
    <t>6.7.1</t>
  </si>
  <si>
    <t>6.7.2</t>
  </si>
  <si>
    <t>6.7.3</t>
  </si>
  <si>
    <t>6.8</t>
  </si>
  <si>
    <t>6.8.1</t>
  </si>
  <si>
    <t>6.9</t>
  </si>
  <si>
    <t>6.9.1</t>
  </si>
  <si>
    <t>6.10.1</t>
  </si>
  <si>
    <t>6.10.2</t>
  </si>
  <si>
    <t>6.11</t>
  </si>
  <si>
    <t>6.11.1</t>
  </si>
  <si>
    <t>6.12</t>
  </si>
  <si>
    <t>6.12.1</t>
  </si>
  <si>
    <t>6.12.2</t>
  </si>
  <si>
    <t>6.12.3</t>
  </si>
  <si>
    <t>6.12.4</t>
  </si>
  <si>
    <t>6.12.5</t>
  </si>
  <si>
    <t>6.12.6</t>
  </si>
  <si>
    <t>6.13</t>
  </si>
  <si>
    <t>6.13.1</t>
  </si>
  <si>
    <t>6.13.2</t>
  </si>
  <si>
    <t>6.13.3</t>
  </si>
  <si>
    <t>6.13.4</t>
  </si>
  <si>
    <t>6.13.5</t>
  </si>
  <si>
    <t>6.14</t>
  </si>
  <si>
    <t>6.14.1</t>
  </si>
  <si>
    <t>6.14.2</t>
  </si>
  <si>
    <t>6.14.3</t>
  </si>
  <si>
    <t>6.14.4</t>
  </si>
  <si>
    <t>6.14.5</t>
  </si>
  <si>
    <t>6.14.7</t>
  </si>
  <si>
    <t>6.14.6</t>
  </si>
  <si>
    <t>6.14.8</t>
  </si>
  <si>
    <t>6.15</t>
  </si>
  <si>
    <t>6.15.1</t>
  </si>
  <si>
    <t>6.16</t>
  </si>
  <si>
    <t>6.16.1</t>
  </si>
  <si>
    <t>6.16.2</t>
  </si>
  <si>
    <t>ADD ESCALATION 5%</t>
  </si>
  <si>
    <t xml:space="preserve">TOTAL AMOUNT CARRIED FORWARD TO OFFER </t>
  </si>
  <si>
    <t>ADD  15% VAT</t>
  </si>
  <si>
    <t>b) By importation from designated Borrow Pits (Provisional)</t>
  </si>
  <si>
    <t>Excavate in all trenched backfill, compact and dispose of surplus/unsuitable material for pipes: pipes up to 110mm diameter, width more than 0.3m either side of pipe and including shoring/battering as applicable, inclusive of dewatering
For depth total depth trench:</t>
  </si>
  <si>
    <t>1.8.1</t>
  </si>
  <si>
    <t>1.8.2</t>
  </si>
  <si>
    <t>1.9.2</t>
  </si>
  <si>
    <t>Allowance for CEITS skills training of local labour - Accreded certficate</t>
  </si>
  <si>
    <t xml:space="preserve">Provide the Provisional Sum to pay for Enterprise Development Support and Mentoring of targeted sub-contractors, on an adhoc basis at the sole discretion of the Municipality. </t>
  </si>
  <si>
    <t>Allowance for work to be undertaken by an SMME contractor appointed by the client, including, advertising procument, adminstration and management of a local emerging sub-contractor  including profit and attendance</t>
  </si>
  <si>
    <t>SMMES PACKAGE</t>
  </si>
  <si>
    <t>7.1.1</t>
  </si>
  <si>
    <t>7.1.2</t>
  </si>
  <si>
    <t>7.2.1</t>
  </si>
  <si>
    <t>7.3</t>
  </si>
  <si>
    <t>7.3.1</t>
  </si>
  <si>
    <t>7.3.2</t>
  </si>
  <si>
    <t>7.4</t>
  </si>
  <si>
    <t>7.4.1</t>
  </si>
  <si>
    <t>7.5</t>
  </si>
  <si>
    <t>Allowance for fencing of 3 x 80m pump station</t>
  </si>
  <si>
    <t>7.2</t>
  </si>
  <si>
    <t>7.2.2</t>
  </si>
  <si>
    <t>Roof slab</t>
  </si>
  <si>
    <t>BUILDING MISCELLANEOUS</t>
  </si>
  <si>
    <t>Provision for furniture</t>
  </si>
  <si>
    <t>4.8.6a</t>
  </si>
  <si>
    <t>d)      Pump house Roof slab</t>
  </si>
  <si>
    <t>d)      Sand Trap</t>
  </si>
  <si>
    <t>4.8.15a</t>
  </si>
  <si>
    <t>a)      Sump roof slabs</t>
  </si>
  <si>
    <t>a)      Pump house roof slabs</t>
  </si>
  <si>
    <t>5.3.38</t>
  </si>
  <si>
    <t>5.3.39</t>
  </si>
  <si>
    <t>SECTION 3: OUTFALL SEWER PIPELINE</t>
  </si>
  <si>
    <t>SECTION 2: SEWER RETICULATION</t>
  </si>
  <si>
    <t>8.3.2.1</t>
  </si>
  <si>
    <t xml:space="preserve">Other Fixed-charge Obligations - </t>
  </si>
  <si>
    <t>Engineers Office</t>
  </si>
  <si>
    <t>Facilities for Engineer SANS 1200 AB</t>
  </si>
  <si>
    <t>8.3.2.1(a)</t>
  </si>
  <si>
    <t>1.2.1 (a)</t>
  </si>
  <si>
    <t>1.3.2(a)</t>
  </si>
  <si>
    <t>1.11.2</t>
  </si>
  <si>
    <t>4.4.3(a)</t>
  </si>
  <si>
    <t>c)      Grit chamber</t>
  </si>
  <si>
    <t>4.4.3(b)</t>
  </si>
  <si>
    <t>e)      Pumphouse</t>
  </si>
  <si>
    <t>Water tightness testing, including provision of water</t>
  </si>
  <si>
    <t>4.12.9</t>
  </si>
  <si>
    <t>4.12.10</t>
  </si>
  <si>
    <t>Supply and install stainless steel step irons , as per details.</t>
  </si>
  <si>
    <t>Supply and install stainless ladder, as per details.</t>
  </si>
  <si>
    <t>Supply and apply slip resistant industrial epoxy cement self-smoothing composite floor as per manuafactures specification and engineer approval.</t>
  </si>
  <si>
    <t>FLOOR FINISH</t>
  </si>
  <si>
    <t>4.7.16</t>
  </si>
  <si>
    <t>safety signage to the requirements of the national building regulations SANS 10400.</t>
  </si>
  <si>
    <t>4.12.11</t>
  </si>
  <si>
    <t>Note : All pump pipework, valves, fittings and associated equipment are measured elsewhere under the civil works</t>
  </si>
  <si>
    <t>Design , supply , manufacture , deliver , offload , install , connect up, test and commission, guarantee and maintaing the pumping plant and associated equipment to LOCAL MUNICIPALITY  STANDARDS and to the relevant SANS, BS or other recognised codes and standards</t>
  </si>
  <si>
    <t xml:space="preserve">b) Sewer Pump Station 1 - Supply and install the HDG steel suction pipe with bellmouth etc . Suction pipe from the wet well sump to the suction of the pump - Length and size to be determined by pump supplier , Refer pump station drawings </t>
  </si>
  <si>
    <t xml:space="preserve">c) Sewer Pump Station 2 - Supply and install the HDG steel suction pipe with bellmouth etc . Suction pipe from the wet well sump to the suction of the pump - Length and size to be determined by pump supplier , Refer pump station drawings </t>
  </si>
  <si>
    <t xml:space="preserve">Sewer Pump Station 2 - Supply and install the HDG steel suction pipe with bellmouth etc . Suction pipe from the wet well sump to the suction of the pump - Length and size to be determined by pump supplier , Refer pump station drawings </t>
  </si>
  <si>
    <t>Install and connect up of the new pump sets supplied above as follows :</t>
  </si>
  <si>
    <t xml:space="preserve">a) Amersfoort Sewage pumps for Pump Station 1 </t>
  </si>
  <si>
    <t>b) Amersfoort Sewage pumps for Pump Station 2</t>
  </si>
  <si>
    <t>b) Amersfoort Sewage pumps for Pump Station 3</t>
  </si>
  <si>
    <t>Align all the pumps and provide certification</t>
  </si>
  <si>
    <t>Supply, install and connect up the following ancilliary equipment :</t>
  </si>
  <si>
    <t>a) Wika or similar pressure gauges 0 - 500kPA complete with piping, backing board etc</t>
  </si>
  <si>
    <t>b) Wika or similar pressure gauges 0 - 1000kPA complete with piping, backing board etc</t>
  </si>
  <si>
    <t>c) ½'' BSP sockets with stop-cocks welded on steel pipework for pressure gauges , flow switches etc</t>
  </si>
  <si>
    <t>SAT - Site test and commission the following pump sets supplied above :</t>
  </si>
  <si>
    <t>c) Amersfoort Sewage pumps for Pump Station 3</t>
  </si>
  <si>
    <t>Assist with testing of the pumping systems and rising mains for the following :</t>
  </si>
  <si>
    <t>Install and connect  up the Grinders and control panel as specified supplied above</t>
  </si>
  <si>
    <t>Test and commission the Grinders and control panel complete as specified  ( supplier to be in attendance on site )</t>
  </si>
  <si>
    <t>Allow an amount of R 65 000,00 for the Engineers cost to attend the FAT and SAT for the pumps &amp; motors and grinders and for all travel costs to site ( these costs to be paid directly to the Engineer prior to work being done )</t>
  </si>
  <si>
    <t>Design , select and submit technical specfications and detailed dimensioned drawings for all the pump sets and grinders including pipework etc  supplied above</t>
  </si>
  <si>
    <t>Design and submit layout drawings of the pump sets and pipework &amp; valve details and layout drawings for each of the pump stations as follows :</t>
  </si>
  <si>
    <t xml:space="preserve">Prepare and submit test and commissioning data sheets for all the above 3 x  pump stations for all pumps and grinders etc complete </t>
  </si>
  <si>
    <t xml:space="preserve">Submit the O &amp; M manuals for all the above pump stations for pumps and grinders etc as specified </t>
  </si>
  <si>
    <t xml:space="preserve">Provide training for the Client's operations and maintenance staff for the entire pumping and grinder system for all the 3 pump stations </t>
  </si>
  <si>
    <t>Allow for all labels and signs for all pumps and all 3 x pump stations</t>
  </si>
  <si>
    <t>Allow for profit and attendance on provisional sum above 11.22</t>
  </si>
  <si>
    <t>Provide the O &amp; M manuals in comprehensive format as specified for all the 3 x pump stations ( 5 hard and 5 soft copies )</t>
  </si>
  <si>
    <t>Any other items the tenderer considers has been omitted and which requires separate pricing as follows :</t>
  </si>
  <si>
    <t>a)</t>
  </si>
  <si>
    <t xml:space="preserve">STAND-BY GENERATOR INSTALLATION - AMERSFOORT SEWER RETICULATION </t>
  </si>
  <si>
    <t>PUMP STATIONS 1, 2 &amp; 3 ( 3 SITES )</t>
  </si>
  <si>
    <t>Allow an amount for all Preliminary and General costs ( P &amp; Gs ) for the generator installation complete</t>
  </si>
  <si>
    <t xml:space="preserve">Design , manufacture and supply the new stand-by diesel generator and control panel with canopy and controls complete as specified for Pump Stations 1 &amp; 2 </t>
  </si>
  <si>
    <t xml:space="preserve">Design , manufacture and supply the stand-by diesel generator and control panel with canopy and controls complete as specified for Pump Station 3 </t>
  </si>
  <si>
    <t xml:space="preserve">Deliver to site and offload the generator and associated equipment </t>
  </si>
  <si>
    <t xml:space="preserve">Rig into position and install the complete generator equipmemt </t>
  </si>
  <si>
    <t xml:space="preserve">Supply full tanks of fuel for testing and commissioning for all 3 sets for Pump Station 1, 2 &amp; 3 </t>
  </si>
  <si>
    <t>Supply and install all mandatory and statutory signage and notices for the 3 gen-sets</t>
  </si>
  <si>
    <t>Supply cable glands including shrouds, lugs etc complete for the above cable</t>
  </si>
  <si>
    <t>Allow for the FAT of the all the 3 x generator sets including all costs for Engineer to attend</t>
  </si>
  <si>
    <t>Allow an amount of R 35 000,00 for the Engineer to attend the FAT at the gen-set manufacturer's premises and for the site SAT ( this amount to be paid directly to Engineer )</t>
  </si>
  <si>
    <t xml:space="preserve">Allow for profit and attendance on item  above 10.13 </t>
  </si>
  <si>
    <t>Test and commission the entire generator installation complete for all 3 sites ( 3 gen-sets )</t>
  </si>
  <si>
    <t>Issue of the mandatory generator compliance and other certificates for all 3 x gen-sets</t>
  </si>
  <si>
    <t>Issue the electrical COC and other testand commissioning certificates for all 3 x gen sets</t>
  </si>
  <si>
    <t>Provide training to the Client's operational and maitenance staff for all 3 x gen-sets</t>
  </si>
  <si>
    <t>Issue all the hand-over data packs , O &amp; M manuals and as-built layouts for all the 3 x gen-sets</t>
  </si>
  <si>
    <t>Allow a provisional sum of R 50 000,00 for any unforseen work to be used entirely at the discretion of the Engineer &amp; Client</t>
  </si>
  <si>
    <t>Any other item the tenderer considers has been omitted and which requires pricing as separate items as follows :</t>
  </si>
  <si>
    <t xml:space="preserve">b) </t>
  </si>
  <si>
    <t xml:space="preserve">SECTION 2 :  ELECTRICAL AND INSTRUMENTATION INSTALLATION </t>
  </si>
  <si>
    <r>
      <t xml:space="preserve">Design where required , supply all materials, plant etc. manufacture, deliver to site, draw ex stores, supply scaffolding and all supporting material, install, test and commission, guarantee and maintain the plant for 12 months and submit operating / maintenance manuals for the electrical installation in the following areas all to SANS 10142 , and the Local Authority requirement and approval and as specified and shown on drawings where available  </t>
    </r>
    <r>
      <rPr>
        <b/>
        <u/>
        <sz val="10"/>
        <color theme="1"/>
        <rFont val="Arial"/>
        <family val="2"/>
      </rPr>
      <t>(all items are re-measurable)</t>
    </r>
  </si>
  <si>
    <t>Supply , install , test and commission the following:</t>
  </si>
  <si>
    <t xml:space="preserve">ELECTRICAL INSTALLATION  </t>
  </si>
  <si>
    <t>MOTOR CONTROL PANELS &amp; DBs</t>
  </si>
  <si>
    <t xml:space="preserve">Design, manufacture , supply and deliver the  400V MCC01 for Pump Station 1 as specified ( including all starters etc ) </t>
  </si>
  <si>
    <t xml:space="preserve">Design, manufacture , supply and deliver the  400V MCC02 for Pump Station 2 as specified ( including all starters etc ) </t>
  </si>
  <si>
    <t xml:space="preserve">Design, manufacture , supply and deliver the  400V MCC03 for Pump Station 3 as specified ( including all starters etc ) </t>
  </si>
  <si>
    <t>Install and connect up the MCC01 supplied above</t>
  </si>
  <si>
    <t>Install and connect up the MCC02 supplied above</t>
  </si>
  <si>
    <t>Supply and install the UPS as specifed</t>
  </si>
  <si>
    <t>Install and connect up the MCC03 supplied above</t>
  </si>
  <si>
    <t>Allow for the FAT &amp; SAT of the MCC for MCC01, MCC02 &amp; MCC03</t>
  </si>
  <si>
    <t xml:space="preserve">Supply and install the 24V DC power supply in the MCC01,  MCC02 &amp; MCC03 as specified  </t>
  </si>
  <si>
    <t xml:space="preserve">Supply and install the low level floats with s/s chain and weights in the sewer suction sumps/s or wet well for the low level cut-out controls of the pumps  </t>
  </si>
  <si>
    <t>Set</t>
  </si>
  <si>
    <t>Supply and install the electronic IFM flow switch for no-flow protection for pumps as specified ( suitable for raw sewage )</t>
  </si>
  <si>
    <t>Supply and install new LV distribution boards as follows :</t>
  </si>
  <si>
    <t>a) Pump Station DB - 01 ( surface )</t>
  </si>
  <si>
    <t xml:space="preserve">Sum  </t>
  </si>
  <si>
    <t>c) Guard House DB-02 ( surface wearterproof )</t>
  </si>
  <si>
    <t>TELEMETRY</t>
  </si>
  <si>
    <t xml:space="preserve">a) Pump Station 1, 2 &amp; 3 </t>
  </si>
  <si>
    <t>Allow for profit and attendance on above item 2.1.13.1</t>
  </si>
  <si>
    <t xml:space="preserve">Supply and install emergency weatherproof stop locks with stands adjacent the Gorman Rupp Self Priming Pumps on HDG bracket stands </t>
  </si>
  <si>
    <t xml:space="preserve">CONDUITS , TRUNKING , BOXES  ETC </t>
  </si>
  <si>
    <t>20 dia 2 and 3 way galvanised and PVC round  boxes with covers</t>
  </si>
  <si>
    <t>Galvanised 100 x 50 x 50 boxes and covers</t>
  </si>
  <si>
    <t xml:space="preserve">20 and 25 dia galvanised or PVC conduits fixed surface including bends, couplers , saddles etc </t>
  </si>
  <si>
    <t xml:space="preserve">Supply and install 250-300Amp TP 3 phase CB in existing MCC ( include for droppers from busbars and all connections and terminations ) </t>
  </si>
  <si>
    <t>WIRING  &amp; ACCESSORIES</t>
  </si>
  <si>
    <t>PVC insulated copper wires with stranded conductors drawn into conduits , wireways etc</t>
  </si>
  <si>
    <t>1.5mm square</t>
  </si>
  <si>
    <t>2.5mm square</t>
  </si>
  <si>
    <t>4mm square</t>
  </si>
  <si>
    <t>SOCKETS , SWITCHES AND ACCESSORIES</t>
  </si>
  <si>
    <t>15 amp 3 pin industrial profile switch socket outlets with covers surface</t>
  </si>
  <si>
    <t>15 amp 3 pin switch socket outlet with covers surface</t>
  </si>
  <si>
    <t xml:space="preserve">15 amp 1 and 2 lever light switch with cover surface </t>
  </si>
  <si>
    <t>32 amp 5 pin WACO or similar industrial welding socket</t>
  </si>
  <si>
    <t xml:space="preserve">15 amp surface weatherproof 1 lever light switch with cover outdoor type </t>
  </si>
  <si>
    <t xml:space="preserve">10 amp TP  three phase industrial type isolators front entry cord grip for extract fan supply </t>
  </si>
  <si>
    <t>10 amp DP industrial type isolators from entry cord grip for extract fan supply</t>
  </si>
  <si>
    <t>Photo cell</t>
  </si>
  <si>
    <t>Supply and install the following uPVC cable sleeves ( this item may not be required if provided by civil contractor ) :</t>
  </si>
  <si>
    <t>a). 75 diameter</t>
  </si>
  <si>
    <t>b)  150 diameter</t>
  </si>
  <si>
    <t>CABLES &amp; ACCESSORIES</t>
  </si>
  <si>
    <t>Supply the following cables to SABS 1507 as amended as follows:</t>
  </si>
  <si>
    <t>1.5 mm square 2 core PVC/SWA/PVC/ECC</t>
  </si>
  <si>
    <t>1.5 mm square 3 core PVC/SWA/PVC/ECC</t>
  </si>
  <si>
    <t>1.5 mm square 4 core PVC/SWA/PVC/ECC</t>
  </si>
  <si>
    <t>10mm square 2 core PVC/SWA/PVC/ECC</t>
  </si>
  <si>
    <t>10mm square 3 &amp; 4 core PVC/SWA/PVC/ECC</t>
  </si>
  <si>
    <t>16mm square 3 core PVC/SWA/PVC/ECC</t>
  </si>
  <si>
    <t>25mm square 4 core PVC/SWA/PVC/ECC</t>
  </si>
  <si>
    <t>35mm square 4 core PVC/SWA/PVC/ECC</t>
  </si>
  <si>
    <t>70mm square 4 core PVC/SWA/PVC/ECC</t>
  </si>
  <si>
    <t>Install the cables supplied above in trenches , sleeves , trunking , cable ladders etc  as follows :</t>
  </si>
  <si>
    <t>40</t>
  </si>
  <si>
    <t>120</t>
  </si>
  <si>
    <t>Make off and terminate cables including glands , shrouds , lugs , cable tags etc complete</t>
  </si>
  <si>
    <t>10mm square 3 &amp; 4  core PVC/SWA/PVC/ECC</t>
  </si>
  <si>
    <t>Install free issue  pump sensor and instrumentation cable in sleeves (rate only )</t>
  </si>
  <si>
    <t>CCG waterproof termination boxes with terminals for sensors and instruments</t>
  </si>
  <si>
    <t xml:space="preserve">Supply and install Strut-Pro 200 - 300mm wide galvanised cable ladder including supports , hangers etc complete </t>
  </si>
  <si>
    <t xml:space="preserve">Supply and install Strut-Pro 100mm wide galvanised cable ladder inlcuding supports , hangers etc complete </t>
  </si>
  <si>
    <t xml:space="preserve">Trenching in all classes of medium to hard pickable soil material </t>
  </si>
  <si>
    <t>Compact and backfill the above trenches</t>
  </si>
  <si>
    <t>Supply and installl cable danger marker tape for above cables</t>
  </si>
  <si>
    <t>Supply and install LG concrete cable markers</t>
  </si>
  <si>
    <t>LIGHT FITTINGS</t>
  </si>
  <si>
    <t>Supply  the following light fittings as specified supplied by The Lighting Factor ( TLF ) Cell no : 0836582489 or similar approved prior to tenders closing</t>
  </si>
  <si>
    <t>Type A : TLF 1,5m 2 Tue LED double surface corrosion proof LED light</t>
  </si>
  <si>
    <t xml:space="preserve">Type B : TLF 16W LED external bulkhead light </t>
  </si>
  <si>
    <t>Type C : TLF 100 Watt LED floodlight</t>
  </si>
  <si>
    <t xml:space="preserve">Type D : TLF 45/55 LED streetlight with photo cell and mounting arm/spigot with 9m HDG steel pole </t>
  </si>
  <si>
    <t>Install the light fittings supplied above :</t>
  </si>
  <si>
    <t>Type D : TLF 45/55 LED streetlight with photo cell and mounting arm/spigot &amp; 9m steel pole</t>
  </si>
  <si>
    <t>Supply and install 1/2 inch socket and stop-cock for no flow switch, pressure switch, pressure gauges etc on the delivery manifold for pump  protection ( this item may not be rremoved if not required )</t>
  </si>
  <si>
    <t xml:space="preserve">Supply and install the lightning protection and earthing installation as specified and shown on the drawings or as directed by the Engineer: </t>
  </si>
  <si>
    <t>Trenching and backfilling for earth mat ( 200wide X 600deep )</t>
  </si>
  <si>
    <t>70mm square bare copper ground trench earth ring main</t>
  </si>
  <si>
    <t xml:space="preserve">70mm square PVC insulated bonding earth conductors  </t>
  </si>
  <si>
    <t>Brass earth bushes flush with concrete connected to reinforcing steel in wall or roof</t>
  </si>
  <si>
    <t>25 dia PVC conduit surface or built into brick or concrete wall for earthing wires</t>
  </si>
  <si>
    <t>10 dia solid aluminium roof terminal conductor fixed/saddled to concrete roof</t>
  </si>
  <si>
    <t>Connect to steel handrailing , staircase , doors , crawl beams etc at points indicated by Engineer</t>
  </si>
  <si>
    <t>70/70mm exothermic welds including Denso taping</t>
  </si>
  <si>
    <t>70mm square terminations</t>
  </si>
  <si>
    <t>1-6 to 2 m long earth electrodes ( include for connections to earth mat )</t>
  </si>
  <si>
    <t>Test and commission the lightning protection and earthing systems for the 3 x pump station sites and the other structures on site/s and issue of the earth test results, compliance certificates and data packs. Include as built layouts.</t>
  </si>
  <si>
    <t>Carry out earth resisitivity surveys for the 3 x pump station sites and the other structures one site/s and provide results with recommendations for the number and spacings of earth electrodes required</t>
  </si>
  <si>
    <t>SIGNAGE , EXTINGUISHERS etc</t>
  </si>
  <si>
    <t>Supply and install the following in the MCC and Pump Rooms etc:</t>
  </si>
  <si>
    <t>a) Warning electricity danger notices</t>
  </si>
  <si>
    <t xml:space="preserve">b) No un-authorized entry notices </t>
  </si>
  <si>
    <t>c) Warning - machine starts automatically notices</t>
  </si>
  <si>
    <t>d) 5kg CO2 fire extinguishers with signage</t>
  </si>
  <si>
    <t>Provide labels to the MCCs and other equipment</t>
  </si>
  <si>
    <t>Label pumps ( number plate type labels )</t>
  </si>
  <si>
    <t>INSTRUMENTATION</t>
  </si>
  <si>
    <t>Supply and deliver the DN150 PN16 Krohne or similar approved mag flow meter ( sensor and transmiter ) with earthing rings etc as specified with 30m of signal cabling suitable for raw sewage applications ( supplier to select correct meter )</t>
  </si>
  <si>
    <t>Supply and deliver the DN200 Krohne or similar approved mag flow meter ( sensor and transmiter ) with earthing as specified with 30m of signal cabling. Suitable for sewage works application</t>
  </si>
  <si>
    <t>Install , test and commission the above mag flow meter ( include for supplier to be in attendance )</t>
  </si>
  <si>
    <t>Earth the mag flow meter to manufacturer's instructions and connect to the pump station or site wide earth mat</t>
  </si>
  <si>
    <t>Supply, install and connect up  a IP65 enclosure with DC supply surge protection and serial surge protector with DIN rail etc for the flow meter</t>
  </si>
  <si>
    <t>Supply  the IFM or similar approved reservoir level sensor and remote digital transmitter range 0-10m with signal cable of 30 m between sensor and transmitter as specified or similar and equal aprroved</t>
  </si>
  <si>
    <t>Install and connect up  the level transmitter supplied above in vandalproof housing</t>
  </si>
  <si>
    <t>Install the signal cabling between the sensor and transmitter in sleeves and conduits provided elsewhere</t>
  </si>
  <si>
    <t>Supply and install the following electric actuators as specified:</t>
  </si>
  <si>
    <t>a) Auma or similar and equal approved electric actuator to fit 100 dia valve as specified</t>
  </si>
  <si>
    <t>Deliver the valves to the supplier ( Auma)  for fitting of the electric actuators ( include for fitting)</t>
  </si>
  <si>
    <t>Supply and install the digital instrument panel for the sump level sensors etc as specified ( install in pump room etc )</t>
  </si>
  <si>
    <t>INSTRUMENT CABLING</t>
  </si>
  <si>
    <t>Supply and install the following instrument cabling and terminations. Ethernet cables to be CAT6E industrial grade ethernet cables. Cable ends to include cable numbering etc ( FOR RATES ONLY )</t>
  </si>
  <si>
    <t>b) 1.0mm² twisted pair 6 core terminations</t>
  </si>
  <si>
    <t>e) Fibre optic cabling 4 Core single mode</t>
  </si>
  <si>
    <t>f) Fibre optic cabling termination</t>
  </si>
  <si>
    <t xml:space="preserve">g) Dekabond cabling </t>
  </si>
  <si>
    <t>h) Dekabond terminations</t>
  </si>
  <si>
    <t xml:space="preserve">I)  Modbus cabling </t>
  </si>
  <si>
    <t xml:space="preserve">m) Modbus terminations </t>
  </si>
  <si>
    <t>n) Cable basket 150mm heavy duty</t>
  </si>
  <si>
    <t>Earth the completed electrical installation in accordance with SANS10142  for all the 3 x pump station buildings on the different site/s</t>
  </si>
  <si>
    <r>
      <t>Provide test equipment, test and commission the entire electrical installation for</t>
    </r>
    <r>
      <rPr>
        <sz val="10"/>
        <color rgb="FFFF0000"/>
        <rFont val="Arial"/>
        <family val="2"/>
      </rPr>
      <t xml:space="preserve"> </t>
    </r>
    <r>
      <rPr>
        <sz val="10"/>
        <rFont val="Arial"/>
        <family val="2"/>
      </rPr>
      <t xml:space="preserve">the 3 x pump stations and sumps </t>
    </r>
    <r>
      <rPr>
        <sz val="10"/>
        <color theme="1"/>
        <rFont val="Arial"/>
        <family val="2"/>
      </rPr>
      <t xml:space="preserve"> including hand-over ( include to provide all test and commissioning reports)</t>
    </r>
  </si>
  <si>
    <t>Supply the electrical certificate of compliance ( COC ) for the pump station and sewer sumps sites and for all 3 x structures on site and MCCs ( separate COC for each site or DB)</t>
  </si>
  <si>
    <t xml:space="preserve">Assist with testing and commissioning of the pumps/pumping system including telemetry system for the 3 x pump stations </t>
  </si>
  <si>
    <t xml:space="preserve">Provide 4 sets of the O &amp; M manuals in hard copies and soft copies of all O &amp; M manuals ,operating and maintenance manuals/instructions , hand over data packs etc complete for all MCCs , electrical equipment , instrumentation etc complete for the 3 x sites ( include for mechanical equipment and pumping plant) </t>
  </si>
  <si>
    <t xml:space="preserve">Allow a sum to provide MCC designs, GA and wiring diagrams , componenet  lists , P &amp; IDs,,cable block and loop diagrams, instrument block and loop diagrams , I/O lists , process control network diagrans , cable routes , data packs and all other information as specified and requested for the 3 x pump stations and associated structures ( include to up-date to as-builts) </t>
  </si>
  <si>
    <t xml:space="preserve">TELEMETRY , SECURITY &amp; INTRUDER ALARM </t>
  </si>
  <si>
    <t xml:space="preserve">Supply , install , test and commission the following complete as for telemeytry equipment and systems supplied by Remote Monitoring &amp; Control In Durban : </t>
  </si>
  <si>
    <t>Sites 1, 2 &amp; 3 - Pump Station 1 ,2 &amp; 3</t>
  </si>
  <si>
    <t>GSM equipment with SIM &amp; data contract for 24 months for 3 sites</t>
  </si>
  <si>
    <t xml:space="preserve">Complete telemetry panel ( with PSU/MCC surge protection/terminals / battery &amp; charger / consumables etc complete ) for 3 sites </t>
  </si>
  <si>
    <t>Mimic displays for 3 x levels and dislays with LEDs for the 3 pump stations status - Site 3 main station</t>
  </si>
  <si>
    <t>Ultrasonic / radar sesnors and equipoment for wet well or sump level monitoring for 3 sites</t>
  </si>
  <si>
    <t>Installation of telemetry equipment including 30m of siganal and instrument cabling for 3 sites</t>
  </si>
  <si>
    <t>Pump Room / MCC Room PIR motion sensor with control panel , alarm beacon siren , keypad , conduit , wiring , integration into telemery panel etc complete for 3 sites</t>
  </si>
  <si>
    <t>Allow an amount for all the engineering , layouts, wiring diagrams etc for all 3 sites</t>
  </si>
  <si>
    <t>Test and commission the telemetry and intruder &amp; security systems for all 3 sites</t>
  </si>
  <si>
    <t>Allow an amount to train the Client's operations and maintenace personnel for all 3 sites</t>
  </si>
  <si>
    <t xml:space="preserve">Allow an amount to provide the O &amp; M manuals, as builts , hand-over data packs, compliance certificates , wiring diagrams etc complete </t>
  </si>
  <si>
    <t>Supply and install Luft or similar approved extract fan type LPA500/43F , 1350 rpm 0,37kW 1,3A with WC500 cowl and insect screen including wall openings etc complete</t>
  </si>
  <si>
    <t>Communicating and liasing with Eskom or the Municipality Electricity supply authority for the power supply and switch-on  to all the 3 x site/s including submitting all documents required</t>
  </si>
  <si>
    <t>Provide training to the Client's operations and maintenance personnel on the MCCs , controls, instrumentation and PLC/HMI etc for the complete works for all 3 sites ( Include training for 4 people)</t>
  </si>
  <si>
    <t>Any other item the tenderer considers has been omitted and which requires pricing as separate items as follows:</t>
  </si>
  <si>
    <t>a) 1.0mm² twisted pair 6  core cable</t>
  </si>
  <si>
    <t>Supply and install the GMS vent pipe for sump as per detail.</t>
  </si>
  <si>
    <t>Allow a provisional sum  for any unforseen work the amounts of which are to be used entirely at the discretion of the Engineer and Client</t>
  </si>
  <si>
    <t xml:space="preserve">Design, manufacture , supply and deliver the following new sewer pump sets for the new pump stations 1,2 &amp; 3 as supplied : </t>
  </si>
  <si>
    <t>PUMPS &amp; GRINDER</t>
  </si>
  <si>
    <t>Allow a provisional sum  for Remote Montoring &amp; Control ( RMC) telemetry system for the following sites as specified . To include radio survey &amp; OTPC co-ordinates etc :</t>
  </si>
  <si>
    <t>LIGHTNING PROTECTION &amp; EARTHING INSTALLATION - PUMP STATIONS &amp; PUMP ROOMS 1, 2 &amp; 3  ( 3 structure/s )</t>
  </si>
  <si>
    <t>Allow an amout for the Engineer to attend MCC FATs and for travel costs to site etc. Include for profit and attendance. ( To be paid directly to Engineer prior to work being done )</t>
  </si>
  <si>
    <t>Allow for profit and attendance on item above</t>
  </si>
  <si>
    <t>Allow a provisional sum of for the Eskom or Municipality power supply upgrade or new supplies to the 3 x site/s  ( note that this amount is an estimate only, the final amount will depend on the quote received after application)</t>
  </si>
  <si>
    <t>Allow a provisional sum for any unforseen work to be used entirely at the discretion of the Engineer or Client</t>
  </si>
  <si>
    <t>Construct masonry headwall for 160mm discharge, as per detail</t>
  </si>
  <si>
    <t xml:space="preserve">Galvanised cage (including fabrication, transportation and installation), refer to relevant drawing </t>
  </si>
  <si>
    <t>PROTECTIVE GENERATOR HOUSING</t>
  </si>
  <si>
    <t>Supply and install cable joints - 35mm² x 4 Core ECC cable</t>
  </si>
  <si>
    <t>Supply and install 50mm²x 4C PVC/ECC/SWA/PVC cable to SANS1507</t>
  </si>
  <si>
    <t>TRAINING, OPERATION AND MAINTENANCE</t>
  </si>
  <si>
    <t xml:space="preserve">All pipework, including  valves and fittings, all inclusive as detailed in the drawings; V62-01-003-08 &amp; 09-SWSPPSP&amp;DET-T-00 </t>
  </si>
  <si>
    <t xml:space="preserve">All pipework, valves and fittings, all inclusive as detailed in the drawings; V62-01-003-08 &amp; 09-SWSPPSP&amp;DET-T-00 </t>
  </si>
  <si>
    <t xml:space="preserve">All pipework, including valves and fittings , all inclusive as detailed in the drawings; V62-01-003-08 &amp; 09-SWSPPSP&amp;DET-T-00 </t>
  </si>
  <si>
    <t>c)      Pumphouse roof</t>
  </si>
  <si>
    <t>4.7.17</t>
  </si>
  <si>
    <t>4.7.19</t>
  </si>
  <si>
    <t>4.10.7a</t>
  </si>
  <si>
    <t>5..3.3</t>
  </si>
  <si>
    <t>5.3.40</t>
  </si>
  <si>
    <t>5.3.41</t>
  </si>
  <si>
    <t>5.3.42</t>
  </si>
  <si>
    <t>5.3.43</t>
  </si>
  <si>
    <t>5.3.44</t>
  </si>
  <si>
    <t>5.3.45</t>
  </si>
  <si>
    <t>5.3.46</t>
  </si>
  <si>
    <t>5.3.47</t>
  </si>
  <si>
    <t>5.3.48</t>
  </si>
  <si>
    <t>5.3.49</t>
  </si>
  <si>
    <t>5.3.50</t>
  </si>
  <si>
    <t>5.3.51</t>
  </si>
  <si>
    <t>5.3.52</t>
  </si>
  <si>
    <t>5.3.53</t>
  </si>
  <si>
    <t>5.3.54</t>
  </si>
  <si>
    <t>5.3.55</t>
  </si>
  <si>
    <t>5.3.56</t>
  </si>
  <si>
    <t>5.3.57</t>
  </si>
  <si>
    <t>5.3.58</t>
  </si>
  <si>
    <t>5.3.59</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</si>
  <si>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</si>
  <si>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</si>
  <si>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</si>
  <si>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</si>
  <si>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</si>
  <si>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</si>
  <si>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</si>
  <si>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</si>
  <si>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</si>
  <si>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</si>
  <si>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</si>
  <si>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</si>
  <si>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</si>
  <si>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</si>
  <si>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</si>
  <si>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</si>
  <si>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</si>
  <si>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</si>
  <si>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</si>
  <si>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</si>
  <si>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</si>
  <si>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</si>
  <si>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</si>
  <si>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</si>
  <si>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5.4.1</t>
  </si>
  <si>
    <t>5.4.2</t>
  </si>
  <si>
    <t>5.4.3</t>
  </si>
  <si>
    <t>5.4.4</t>
  </si>
  <si>
    <t>5.4.5</t>
  </si>
  <si>
    <t>5.4.6</t>
  </si>
  <si>
    <t>5.4.7</t>
  </si>
  <si>
    <t>5.4.8</t>
  </si>
  <si>
    <t>5.4.9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</si>
  <si>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</si>
  <si>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</si>
  <si>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</si>
  <si>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</si>
  <si>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</si>
  <si>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</si>
  <si>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</si>
  <si>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</si>
  <si>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</si>
  <si>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</si>
  <si>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</si>
  <si>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</si>
  <si>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</si>
  <si>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</si>
  <si>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</si>
  <si>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</si>
  <si>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</si>
  <si>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</si>
  <si>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</si>
  <si>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</si>
  <si>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</si>
  <si>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</si>
  <si>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</si>
  <si>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</si>
  <si>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</si>
  <si>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</si>
  <si>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</si>
  <si>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</si>
  <si>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</si>
  <si>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</si>
  <si>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</si>
  <si>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</si>
  <si>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</si>
  <si>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</si>
  <si>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</si>
  <si>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</si>
  <si>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</si>
  <si>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5.5.1</t>
  </si>
  <si>
    <t>5.5.2</t>
  </si>
  <si>
    <t>5.5.3</t>
  </si>
  <si>
    <t>5.5.4</t>
  </si>
  <si>
    <t>5.5.5</t>
  </si>
  <si>
    <t>5.5.6</t>
  </si>
  <si>
    <t>5.5.7</t>
  </si>
  <si>
    <t>5.5.8</t>
  </si>
  <si>
    <t>5.5.9</t>
  </si>
  <si>
    <t>5.5.10</t>
  </si>
  <si>
    <t>5.5.11</t>
  </si>
  <si>
    <t>5.5.12</t>
  </si>
  <si>
    <t>5.5.13</t>
  </si>
  <si>
    <t>5.5.14</t>
  </si>
  <si>
    <t>5.5.15</t>
  </si>
  <si>
    <t>5.5.16</t>
  </si>
  <si>
    <t>5.5.17</t>
  </si>
  <si>
    <t>5.5.18</t>
  </si>
  <si>
    <t>5.5.19</t>
  </si>
  <si>
    <t>5.5.20</t>
  </si>
  <si>
    <t>5.5.21</t>
  </si>
  <si>
    <t>5.5.22</t>
  </si>
  <si>
    <t>5.5.23</t>
  </si>
  <si>
    <t>5.6.1</t>
  </si>
  <si>
    <t>5.6.2</t>
  </si>
  <si>
    <t>5.6.3</t>
  </si>
  <si>
    <t>5.6.4</t>
  </si>
  <si>
    <t>5.6.5</t>
  </si>
  <si>
    <t>5.6.6</t>
  </si>
  <si>
    <t>5.6.7</t>
  </si>
  <si>
    <t>5.6.8</t>
  </si>
  <si>
    <t>5.6.9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</si>
  <si>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</si>
  <si>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</si>
  <si>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</si>
  <si>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</si>
  <si>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</si>
  <si>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</si>
  <si>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</si>
  <si>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</si>
  <si>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</si>
  <si>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</si>
  <si>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</si>
  <si>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</si>
  <si>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</si>
  <si>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</si>
  <si>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</si>
  <si>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</si>
  <si>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</si>
  <si>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</si>
  <si>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</si>
  <si>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</si>
  <si>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</si>
  <si>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</si>
  <si>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</si>
  <si>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</si>
  <si>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</si>
  <si>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</si>
  <si>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</si>
  <si>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</si>
  <si>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</si>
  <si>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</si>
  <si>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</si>
  <si>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</si>
  <si>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</si>
  <si>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</si>
  <si>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</si>
  <si>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</si>
  <si>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</si>
  <si>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</si>
  <si>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</si>
  <si>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</si>
  <si>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</si>
  <si>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</si>
  <si>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</si>
  <si>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</si>
  <si>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</si>
  <si>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</si>
  <si>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</si>
  <si>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</si>
  <si>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</si>
  <si>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</si>
  <si>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</si>
  <si>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</si>
  <si>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</si>
  <si>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</si>
  <si>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</si>
  <si>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</si>
  <si>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</si>
  <si>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</si>
  <si>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</si>
  <si>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</si>
  <si>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</si>
  <si>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</si>
  <si>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</si>
  <si>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</si>
  <si>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</si>
  <si>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</si>
  <si>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7.5.1</t>
  </si>
  <si>
    <t>7.5.2</t>
  </si>
  <si>
    <t>Allowance for 3x Guardhouse including excavations, floor, walls, plaster, paint, windows, doors, toilet, ceiling, tiles, roofing and finishes, water and sewer as per drawing.</t>
  </si>
  <si>
    <t>Design , manufacture, supply and deliver the JWC Monster Series Grinders with control panel complete etc as supplied by API Pumps as specified for Pump Stations 1, 2 &amp; 3 ( refer to DWG V62-01-04-014-IBYG-T-00 &amp; specification )</t>
  </si>
  <si>
    <t>Design , manufacture, supply and deliver the Grinders pipe fittings complete etc as specified for Pump Stations 1, 2 &amp; 3 ( refer to DWG V62-01-04-014-IBYG-T-00 &amp; specification )</t>
  </si>
  <si>
    <t>SEWER GRINDERS</t>
  </si>
  <si>
    <t>5.6.76</t>
  </si>
  <si>
    <t>Security fence constructed of 2.4m High with  overhang and a 500 mm strip of Ripper Flat Wrap</t>
  </si>
  <si>
    <t>PROJECT STEERING COMMITTEE (PSC)</t>
  </si>
  <si>
    <t>Allowance for PSC disbursements for attendance</t>
  </si>
  <si>
    <t>INSTITUTIONAL &amp; SOCIAL DEVELOPMENT (ISD)</t>
  </si>
  <si>
    <t>a) Amersfoort Sewer Pump Station 1 - Sewage self priming pump type Gorman Rupp  with motor , air release, frame ,pulleys, belts, guards, all sensors etc complete as specified ( 1 duty and 1 stand-by ) - refer to specifications for duty as specified</t>
  </si>
  <si>
    <t>b) Amersfoort Sewer Pump Station 2 - Sewage self priming pump type  Gorman Rupp with motor ,air release,  frame , pulleys, belts, guards, all sensors etc complete as specified ( 1 duty and 1 stand-by ) - refer to specifications for duty as specified</t>
  </si>
  <si>
    <t>c) Amersfoort Sewer Pump Station 3 - Sewage self priming pump type Gorman Rupp with motor , frame , air release, pulleys, belts, guards, all sensors etc complete as specified ( 1 duty and 1 stand-by ) - refer to specifications for duty as specified</t>
  </si>
  <si>
    <t>GUARDHOUSE</t>
  </si>
  <si>
    <t>CONTRACT PARTICIPATION GOALS MENTORSHIP</t>
  </si>
  <si>
    <t>Allowance for provision of an Assistant Resident Engineer (ARE)</t>
  </si>
  <si>
    <t>SECTION 7: SMME WORK PACKAGES</t>
  </si>
  <si>
    <t xml:space="preserve">Allow an amount for the Engineer to attend the FAT ( factory acceptance tests ) at the manufacturer's facilities for all equipment except pumps and motors. To include all flights, travel, transfers, accommodations, meals, entertainment, car hire and travel etc complete </t>
  </si>
  <si>
    <t>Allow for profit and attendance on above item 5,3 - 24 above</t>
  </si>
  <si>
    <t xml:space="preserve">Supply and install the IFM pressure sensors as specified </t>
  </si>
  <si>
    <t xml:space="preserve">Install free issue  pump power cables in sleeves or on cale tray to junction box  </t>
  </si>
  <si>
    <t>CONTRACT NO: T21/2025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</si>
</sst>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_-* #,##0.00_-;\-* #,##0.00_-;_-* &quot;-&quot;??_-;_-@_-"/>
    <numFmt numFmtId="165" formatCode="_-&quot;R&quot;* #,##0.00_-;\-&quot;R&quot;* #,##0.00_-;_-&quot;R&quot;* &quot;-&quot;??_-;_-@_-"/>
    <numFmt numFmtId="166" formatCode="0;\-0;\ ;@"/>
    <numFmt numFmtId="167" formatCode="_ * #,##0.00_ ;_ * \-#,##0.00_ ;_ * &quot;-&quot;??_ ;_ @_ "/>
    <numFmt numFmtId="168" formatCode="_ * #,##0_ ;_ * \-#,##0_ ;_ * &quot;-&quot;??_ ;_ @_ "/>
    <numFmt numFmtId="169" formatCode="0.0"/>
    <numFmt numFmtId="170" formatCode="#\ ##0"/>
    <numFmt numFmtId="171" formatCode="&quot;C.&quot;#"/>
    <numFmt numFmtId="172" formatCode="_-[$R-1C09]* #,##0.00_-;\-[$R-1C09]* #,##0.00_-;_-[$R-1C09]* &quot;-&quot;??_-;_-@_-"/>
    <numFmt numFmtId="173" formatCode="0.0;\-0.0;\ ;@"/>
    <numFmt numFmtId="174" formatCode="0.00;\-0.00;\ ;@"/>
    <numFmt numFmtId="175" formatCode="_(* #,##0.00_);_(* \(#,##0.00\);_(* &quot;&quot;??_);_(@_)"/>
    <numFmt numFmtId="176" formatCode="_(* #,##0_);_(* \(#,##0\);_(* &quot;&quot;??_);_(@_)"/>
    <numFmt numFmtId="177" formatCode="_-* #,##0_-;\-* #,##0_-;_-* &quot;-&quot;??_-;_-@_-"/>
    <numFmt numFmtId="178" formatCode="_-* #,##0_-;\-* #,##0_-;_-* &quot;&quot;??_-;_-@_-"/>
    <numFmt numFmtId="179" formatCode="_-* #,##0.00_-;\-* #,##0.00_-;_-* &quot;&quot;??_-;_-@_-"/>
  </numFmts>
  <fonts count="29" x14ac:knownFonts="1">
    <font>
      <sz val="11"/>
      <color theme="1"/>
      <name val="Calibri"/>
      <family val="2"/>
      <scheme val="minor"/>
    </font>
    <font>
      <sz val="10"/>
      <color indexed="8"/>
      <name val="Arial"/>
      <family val="2"/>
    </font>
    <font>
      <vertAlign val="superscript"/>
      <sz val="10"/>
      <color indexed="8"/>
      <name val="Arial"/>
      <family val="2"/>
    </font>
    <font>
      <b/>
      <sz val="11"/>
      <color theme="1"/>
      <name val="Calibri"/>
      <family val="2"/>
      <scheme val="minor"/>
    </font>
    <font>
      <b/>
      <sz val="10"/>
      <color theme="1"/>
      <name val="Arial"/>
      <family val="2"/>
    </font>
    <font>
      <sz val="10"/>
      <color theme="1"/>
      <name val="Arial"/>
      <family val="2"/>
    </font>
    <font>
      <sz val="11"/>
      <color theme="1"/>
      <name val="Calibri"/>
      <family val="2"/>
      <scheme val="minor"/>
    </font>
    <font>
      <b/>
      <u/>
      <sz val="10"/>
      <color theme="1"/>
      <name val="Arial"/>
      <family val="2"/>
    </font>
    <font>
      <sz val="10"/>
      <name val="Arial"/>
      <family val="2"/>
    </font>
    <font>
      <b/>
      <sz val="12"/>
      <name val="Arial"/>
      <family val="2"/>
    </font>
    <font>
      <b/>
      <sz val="10"/>
      <name val="Arial"/>
      <family val="2"/>
    </font>
    <font>
      <b/>
      <u/>
      <sz val="11"/>
      <color theme="1"/>
      <name val="Calibri"/>
      <family val="2"/>
      <scheme val="minor"/>
    </font>
    <font>
      <b/>
      <sz val="11"/>
      <name val="Arial"/>
      <family val="2"/>
    </font>
    <font>
      <sz val="11"/>
      <name val="Calibri"/>
      <family val="2"/>
      <scheme val="minor"/>
    </font>
    <font>
      <sz val="10"/>
      <color rgb="FFFFFF00"/>
      <name val="Arial"/>
      <family val="2"/>
    </font>
    <font>
      <sz val="10"/>
      <color rgb="FFFF0000"/>
      <name val="Arial"/>
      <family val="2"/>
    </font>
    <font>
      <sz val="11"/>
      <name val="Arial"/>
      <family val="2"/>
    </font>
    <font>
      <sz val="11"/>
      <color theme="1"/>
      <name val="Arial"/>
      <family val="2"/>
    </font>
    <font>
      <sz val="8"/>
      <name val="Calibri"/>
      <family val="2"/>
      <scheme val="minor"/>
    </font>
    <font>
      <i/>
      <sz val="10"/>
      <name val="Arial"/>
      <family val="2"/>
    </font>
    <font>
      <b/>
      <sz val="11"/>
      <color theme="1"/>
      <name val="Arial"/>
      <family val="2"/>
    </font>
    <font>
      <sz val="10"/>
      <color theme="1"/>
      <name val="Calibri"/>
      <family val="2"/>
      <scheme val="minor"/>
    </font>
    <font>
      <sz val="11"/>
      <color rgb="FFFF0000"/>
      <name val="Arial"/>
      <family val="2"/>
    </font>
    <font>
      <sz val="11"/>
      <color rgb="FFFFFF00"/>
      <name val="Arial"/>
      <family val="2"/>
    </font>
    <font>
      <b/>
      <sz val="11"/>
      <color rgb="FFFFFF00"/>
      <name val="Arial"/>
      <family val="2"/>
    </font>
    <font>
      <b/>
      <sz val="9"/>
      <color theme="1"/>
      <name val="Arial"/>
      <family val="2"/>
    </font>
    <font>
      <sz val="9"/>
      <name val="Arial"/>
      <family val="2"/>
    </font>
    <font>
      <sz val="9"/>
      <color theme="1"/>
      <name val="Arial"/>
      <family val="2"/>
    </font>
    <font>
      <b/>
      <sz val="12"/>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auto="1"/>
      </bottom>
      <diagonal/>
    </border>
  </borders>
  <cellStyleXfs count="12">
    <xf numFmtId="0" fontId="0" fillId="0" borderId="0"/>
    <xf numFmtId="164" fontId="6" fillId="0" borderId="0" applyFont="0" applyFill="0" applyBorder="0" applyAlignment="0" applyProtection="0"/>
    <xf numFmtId="9" fontId="6" fillId="0" borderId="0" applyFont="0" applyFill="0" applyBorder="0" applyAlignment="0" applyProtection="0"/>
    <xf numFmtId="0" fontId="8"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5" fillId="0" borderId="0"/>
  </cellStyleXfs>
  <cellXfs count="570">
    <xf numFmtId="0" fontId="0" fillId="0" borderId="0" xfId="0"/>
    <xf numFmtId="0" fontId="4" fillId="0" borderId="3" xfId="0" applyFont="1" applyBorder="1" applyAlignment="1">
      <alignment vertical="center" wrapText="1"/>
    </xf>
    <xf numFmtId="0" fontId="5" fillId="0" borderId="4" xfId="0" applyFont="1" applyBorder="1" applyAlignment="1">
      <alignment vertical="center" wrapText="1"/>
    </xf>
    <xf numFmtId="0" fontId="4"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164" fontId="5" fillId="0" borderId="4" xfId="1" applyFont="1" applyBorder="1" applyAlignment="1">
      <alignment vertical="center" wrapText="1"/>
    </xf>
    <xf numFmtId="164" fontId="5" fillId="0" borderId="4" xfId="1" applyFont="1" applyBorder="1" applyAlignment="1">
      <alignment horizontal="center" vertical="center" wrapText="1"/>
    </xf>
    <xf numFmtId="164" fontId="0" fillId="0" borderId="0" xfId="1" applyFont="1"/>
    <xf numFmtId="0" fontId="5" fillId="0" borderId="0" xfId="0" applyFont="1"/>
    <xf numFmtId="0" fontId="4" fillId="0" borderId="0" xfId="0" applyFont="1"/>
    <xf numFmtId="0" fontId="5" fillId="0" borderId="9" xfId="0" applyFont="1" applyBorder="1"/>
    <xf numFmtId="0" fontId="5" fillId="0" borderId="13" xfId="0" applyFont="1" applyBorder="1"/>
    <xf numFmtId="0" fontId="4" fillId="0" borderId="12" xfId="0" applyFont="1" applyBorder="1"/>
    <xf numFmtId="0" fontId="4" fillId="0" borderId="13" xfId="0" applyFont="1" applyBorder="1" applyAlignment="1">
      <alignment horizontal="right"/>
    </xf>
    <xf numFmtId="164" fontId="5" fillId="0" borderId="0" xfId="1" applyFont="1"/>
    <xf numFmtId="0" fontId="5" fillId="0" borderId="3" xfId="0" applyFont="1" applyBorder="1" applyAlignment="1">
      <alignment vertical="center" wrapText="1"/>
    </xf>
    <xf numFmtId="164" fontId="5" fillId="0" borderId="3" xfId="1" applyFont="1" applyBorder="1" applyAlignment="1">
      <alignment vertical="center" wrapText="1"/>
    </xf>
    <xf numFmtId="166" fontId="8" fillId="0" borderId="3" xfId="0" applyNumberFormat="1" applyFont="1" applyBorder="1" applyAlignment="1">
      <alignment horizontal="center"/>
    </xf>
    <xf numFmtId="166" fontId="8" fillId="0" borderId="3" xfId="0" applyNumberFormat="1" applyFont="1" applyBorder="1" applyAlignment="1">
      <alignment horizontal="left" wrapText="1"/>
    </xf>
    <xf numFmtId="166" fontId="8" fillId="0" borderId="3" xfId="0" applyNumberFormat="1" applyFont="1" applyBorder="1" applyAlignment="1">
      <alignment wrapText="1"/>
    </xf>
    <xf numFmtId="164" fontId="8" fillId="0" borderId="3" xfId="1" applyFont="1" applyFill="1" applyBorder="1"/>
    <xf numFmtId="0" fontId="0" fillId="0" borderId="0" xfId="0" applyAlignment="1">
      <alignment horizontal="center"/>
    </xf>
    <xf numFmtId="9" fontId="8" fillId="0" borderId="3" xfId="2" applyFont="1" applyFill="1" applyBorder="1"/>
    <xf numFmtId="0" fontId="5" fillId="0" borderId="4" xfId="0" applyFont="1" applyBorder="1" applyAlignment="1">
      <alignment horizontal="left" vertical="top" wrapText="1"/>
    </xf>
    <xf numFmtId="0" fontId="5" fillId="0" borderId="4" xfId="0" applyFont="1" applyBorder="1" applyAlignment="1">
      <alignment vertical="top" wrapText="1"/>
    </xf>
    <xf numFmtId="9" fontId="5" fillId="0" borderId="4" xfId="2" applyFont="1" applyBorder="1" applyAlignment="1">
      <alignment horizontal="center" vertical="center" wrapText="1"/>
    </xf>
    <xf numFmtId="0" fontId="4" fillId="0" borderId="4" xfId="0" applyFont="1" applyBorder="1" applyAlignment="1">
      <alignment horizontal="center" vertical="center" wrapText="1"/>
    </xf>
    <xf numFmtId="164" fontId="4" fillId="0" borderId="4" xfId="1" applyFont="1" applyBorder="1" applyAlignment="1">
      <alignment horizontal="center" vertical="center" wrapText="1"/>
    </xf>
    <xf numFmtId="164" fontId="8" fillId="0" borderId="3" xfId="1" applyFont="1" applyBorder="1"/>
    <xf numFmtId="166" fontId="10" fillId="0" borderId="3" xfId="0" applyNumberFormat="1" applyFont="1" applyBorder="1" applyAlignment="1">
      <alignment horizontal="left" wrapText="1"/>
    </xf>
    <xf numFmtId="166" fontId="10" fillId="0" borderId="3" xfId="0" applyNumberFormat="1" applyFont="1" applyBorder="1" applyAlignment="1">
      <alignment horizontal="center"/>
    </xf>
    <xf numFmtId="166" fontId="10" fillId="0" borderId="3" xfId="0" applyNumberFormat="1" applyFont="1" applyBorder="1" applyAlignment="1">
      <alignment wrapText="1"/>
    </xf>
    <xf numFmtId="164" fontId="5" fillId="0" borderId="4" xfId="1" applyFont="1" applyFill="1" applyBorder="1" applyAlignment="1">
      <alignment vertical="center" wrapText="1"/>
    </xf>
    <xf numFmtId="0" fontId="8" fillId="0" borderId="0" xfId="4" applyFont="1" applyAlignment="1">
      <alignment vertical="top" wrapText="1"/>
    </xf>
    <xf numFmtId="0" fontId="8" fillId="2" borderId="0" xfId="4" applyFont="1" applyFill="1" applyAlignment="1">
      <alignment vertical="top" wrapText="1"/>
    </xf>
    <xf numFmtId="0" fontId="14" fillId="2" borderId="0" xfId="4" applyFont="1" applyFill="1" applyAlignment="1">
      <alignment vertical="top" wrapText="1"/>
    </xf>
    <xf numFmtId="0" fontId="10" fillId="0" borderId="0" xfId="4" applyFont="1" applyAlignment="1">
      <alignment vertical="top" wrapText="1"/>
    </xf>
    <xf numFmtId="0" fontId="8" fillId="0" borderId="0" xfId="4" applyFont="1" applyAlignment="1">
      <alignment vertical="center" wrapText="1"/>
    </xf>
    <xf numFmtId="0" fontId="10" fillId="0" borderId="0" xfId="3" applyFont="1"/>
    <xf numFmtId="168" fontId="0" fillId="0" borderId="0" xfId="7" applyNumberFormat="1" applyFont="1"/>
    <xf numFmtId="164" fontId="5" fillId="0" borderId="6" xfId="1" applyFont="1" applyFill="1" applyBorder="1" applyAlignment="1">
      <alignment vertical="center" wrapText="1"/>
    </xf>
    <xf numFmtId="164" fontId="5" fillId="0" borderId="4" xfId="1" applyFont="1" applyFill="1" applyBorder="1" applyAlignment="1">
      <alignment horizontal="center" vertical="center" wrapText="1"/>
    </xf>
    <xf numFmtId="164" fontId="10" fillId="0" borderId="0" xfId="1" applyFont="1"/>
    <xf numFmtId="164" fontId="15" fillId="0" borderId="0" xfId="1" applyFont="1" applyAlignment="1">
      <alignment vertical="center"/>
    </xf>
    <xf numFmtId="166" fontId="8" fillId="0" borderId="4" xfId="0" applyNumberFormat="1" applyFont="1" applyBorder="1" applyAlignment="1">
      <alignment wrapText="1"/>
    </xf>
    <xf numFmtId="166" fontId="8" fillId="0" borderId="4" xfId="0" applyNumberFormat="1" applyFont="1" applyBorder="1" applyAlignment="1">
      <alignment horizontal="center"/>
    </xf>
    <xf numFmtId="164" fontId="8" fillId="0" borderId="4" xfId="1" applyFont="1" applyBorder="1"/>
    <xf numFmtId="164" fontId="4" fillId="0" borderId="0" xfId="1" applyFont="1" applyBorder="1" applyAlignment="1">
      <alignment horizontal="center" vertical="center" wrapText="1"/>
    </xf>
    <xf numFmtId="164" fontId="5" fillId="0" borderId="0" xfId="1" applyFont="1" applyBorder="1" applyAlignment="1">
      <alignment vertical="center" wrapText="1"/>
    </xf>
    <xf numFmtId="164" fontId="5" fillId="0" borderId="0" xfId="1" applyFont="1" applyFill="1" applyBorder="1" applyAlignment="1">
      <alignment vertical="center" wrapText="1"/>
    </xf>
    <xf numFmtId="164" fontId="4" fillId="0" borderId="0" xfId="1" applyFont="1" applyFill="1" applyBorder="1" applyAlignment="1">
      <alignment horizontal="center" vertical="center" wrapText="1"/>
    </xf>
    <xf numFmtId="164" fontId="5" fillId="0" borderId="0" xfId="1" applyFont="1" applyFill="1" applyBorder="1" applyAlignment="1">
      <alignment horizontal="center" vertical="center" wrapText="1"/>
    </xf>
    <xf numFmtId="164" fontId="5" fillId="0" borderId="0" xfId="1" applyFont="1" applyBorder="1" applyAlignment="1">
      <alignment horizontal="center" vertical="center" wrapText="1"/>
    </xf>
    <xf numFmtId="164" fontId="0" fillId="0" borderId="0" xfId="1" applyFont="1" applyBorder="1" applyAlignment="1">
      <alignment vertical="center" wrapText="1"/>
    </xf>
    <xf numFmtId="164" fontId="0" fillId="0" borderId="0" xfId="1" applyFont="1" applyFill="1"/>
    <xf numFmtId="0" fontId="5" fillId="0" borderId="0" xfId="0" applyFont="1" applyAlignment="1">
      <alignment vertical="top" wrapText="1"/>
    </xf>
    <xf numFmtId="0" fontId="17" fillId="0" borderId="0" xfId="0" applyFont="1"/>
    <xf numFmtId="164" fontId="17" fillId="0" borderId="0" xfId="1" applyFont="1" applyBorder="1"/>
    <xf numFmtId="0" fontId="4" fillId="0" borderId="3" xfId="0" applyFont="1" applyBorder="1" applyAlignment="1">
      <alignment horizontal="left" vertical="center" wrapText="1"/>
    </xf>
    <xf numFmtId="164" fontId="5" fillId="0" borderId="3" xfId="1" applyFont="1" applyFill="1" applyBorder="1" applyAlignment="1">
      <alignment horizontal="center" vertical="center" wrapText="1"/>
    </xf>
    <xf numFmtId="49" fontId="4" fillId="0" borderId="3" xfId="0" applyNumberFormat="1" applyFont="1" applyBorder="1" applyAlignment="1">
      <alignment vertical="center" wrapText="1"/>
    </xf>
    <xf numFmtId="0" fontId="4" fillId="0" borderId="7" xfId="0" applyFont="1" applyBorder="1" applyAlignment="1">
      <alignment vertical="center" wrapText="1"/>
    </xf>
    <xf numFmtId="166" fontId="8" fillId="0" borderId="3" xfId="0" applyNumberFormat="1" applyFont="1" applyBorder="1" applyAlignment="1">
      <alignment vertical="top" wrapText="1"/>
    </xf>
    <xf numFmtId="49" fontId="4" fillId="0" borderId="7" xfId="0" applyNumberFormat="1" applyFont="1" applyBorder="1" applyAlignment="1">
      <alignment vertical="center" wrapText="1"/>
    </xf>
    <xf numFmtId="49" fontId="4" fillId="0" borderId="5" xfId="0" applyNumberFormat="1" applyFont="1" applyBorder="1" applyAlignment="1">
      <alignment vertical="center" wrapText="1"/>
    </xf>
    <xf numFmtId="49" fontId="8" fillId="0" borderId="3" xfId="0" applyNumberFormat="1" applyFont="1" applyBorder="1" applyAlignment="1">
      <alignment horizontal="center"/>
    </xf>
    <xf numFmtId="49" fontId="10" fillId="0" borderId="3" xfId="0" applyNumberFormat="1" applyFont="1" applyBorder="1" applyAlignment="1">
      <alignment horizontal="center"/>
    </xf>
    <xf numFmtId="49" fontId="8" fillId="0" borderId="3" xfId="0" applyNumberFormat="1" applyFont="1" applyBorder="1" applyAlignment="1">
      <alignment horizontal="center" vertical="center"/>
    </xf>
    <xf numFmtId="49" fontId="5" fillId="0" borderId="3" xfId="0" applyNumberFormat="1" applyFont="1" applyBorder="1" applyAlignment="1">
      <alignment vertical="center" wrapText="1"/>
    </xf>
    <xf numFmtId="166" fontId="8" fillId="0" borderId="3" xfId="0" applyNumberFormat="1" applyFont="1" applyBorder="1" applyAlignment="1">
      <alignment horizontal="center" wrapText="1"/>
    </xf>
    <xf numFmtId="164" fontId="8" fillId="0" borderId="3" xfId="1" applyFont="1" applyBorder="1" applyAlignment="1">
      <alignment horizontal="center"/>
    </xf>
    <xf numFmtId="166" fontId="19" fillId="0" borderId="3" xfId="0" applyNumberFormat="1" applyFont="1" applyBorder="1" applyAlignment="1">
      <alignment wrapText="1"/>
    </xf>
    <xf numFmtId="49" fontId="5" fillId="0" borderId="3" xfId="0" applyNumberFormat="1" applyFont="1" applyBorder="1"/>
    <xf numFmtId="0" fontId="5" fillId="0" borderId="3" xfId="0" applyFont="1" applyBorder="1"/>
    <xf numFmtId="49" fontId="5" fillId="0" borderId="0" xfId="0" applyNumberFormat="1" applyFont="1"/>
    <xf numFmtId="49" fontId="8" fillId="0" borderId="3" xfId="0" applyNumberFormat="1" applyFont="1" applyBorder="1" applyAlignment="1">
      <alignment horizontal="left"/>
    </xf>
    <xf numFmtId="164" fontId="10" fillId="0" borderId="3" xfId="1" applyFont="1" applyFill="1" applyBorder="1"/>
    <xf numFmtId="0" fontId="4" fillId="0" borderId="4" xfId="0" applyFont="1" applyBorder="1" applyAlignment="1">
      <alignment horizontal="left" vertical="center" wrapText="1"/>
    </xf>
    <xf numFmtId="49" fontId="10" fillId="0" borderId="3" xfId="0" applyNumberFormat="1" applyFont="1" applyBorder="1" applyAlignment="1">
      <alignment horizontal="left"/>
    </xf>
    <xf numFmtId="0" fontId="10" fillId="0" borderId="15" xfId="10" applyFont="1" applyBorder="1" applyAlignment="1">
      <alignment wrapText="1"/>
    </xf>
    <xf numFmtId="164" fontId="8" fillId="0" borderId="4" xfId="1" applyFont="1" applyFill="1" applyBorder="1"/>
    <xf numFmtId="0" fontId="20" fillId="0" borderId="3" xfId="0" applyFont="1" applyBorder="1" applyAlignment="1">
      <alignment vertical="center" wrapText="1"/>
    </xf>
    <xf numFmtId="49" fontId="8" fillId="0" borderId="3" xfId="0" applyNumberFormat="1" applyFont="1" applyBorder="1"/>
    <xf numFmtId="49" fontId="4" fillId="0" borderId="3" xfId="0" applyNumberFormat="1" applyFont="1" applyBorder="1" applyAlignment="1">
      <alignment horizontal="left"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164" fontId="5" fillId="0" borderId="10" xfId="1" applyFont="1" applyBorder="1" applyAlignment="1">
      <alignment horizontal="center" vertical="center" wrapText="1"/>
    </xf>
    <xf numFmtId="166" fontId="10" fillId="0" borderId="4" xfId="0" applyNumberFormat="1" applyFont="1" applyBorder="1" applyAlignment="1">
      <alignment wrapText="1"/>
    </xf>
    <xf numFmtId="0" fontId="17" fillId="0" borderId="3" xfId="0" applyFont="1" applyBorder="1" applyAlignment="1">
      <alignment vertical="center" wrapText="1"/>
    </xf>
    <xf numFmtId="0" fontId="17" fillId="0" borderId="4" xfId="0" applyFont="1" applyBorder="1" applyAlignment="1">
      <alignment horizontal="center" vertical="center" wrapText="1"/>
    </xf>
    <xf numFmtId="0" fontId="17" fillId="0" borderId="4" xfId="0" applyFont="1" applyBorder="1" applyAlignment="1">
      <alignment vertical="center" wrapText="1"/>
    </xf>
    <xf numFmtId="0" fontId="20" fillId="0" borderId="4" xfId="0" applyFont="1" applyBorder="1" applyAlignment="1">
      <alignment vertical="center" wrapText="1"/>
    </xf>
    <xf numFmtId="164" fontId="17" fillId="0" borderId="0" xfId="1" applyFont="1"/>
    <xf numFmtId="9" fontId="5" fillId="0" borderId="0" xfId="2" applyFont="1" applyFill="1" applyBorder="1" applyAlignment="1">
      <alignment vertical="center" wrapText="1"/>
    </xf>
    <xf numFmtId="49" fontId="20" fillId="0" borderId="3" xfId="0" applyNumberFormat="1" applyFont="1" applyBorder="1" applyAlignment="1">
      <alignment vertical="center" wrapText="1"/>
    </xf>
    <xf numFmtId="49" fontId="20" fillId="0" borderId="5" xfId="0" applyNumberFormat="1" applyFont="1" applyBorder="1" applyAlignment="1">
      <alignment vertical="center" wrapText="1"/>
    </xf>
    <xf numFmtId="0" fontId="8" fillId="2" borderId="0" xfId="4" applyFont="1" applyFill="1" applyAlignment="1">
      <alignment vertical="top"/>
    </xf>
    <xf numFmtId="0" fontId="8" fillId="2" borderId="0" xfId="4" applyFont="1" applyFill="1" applyAlignment="1">
      <alignment horizontal="center" vertical="top"/>
    </xf>
    <xf numFmtId="166" fontId="10" fillId="0" borderId="3" xfId="3" applyNumberFormat="1" applyFont="1" applyBorder="1" applyAlignment="1">
      <alignment wrapText="1"/>
    </xf>
    <xf numFmtId="164" fontId="8" fillId="0" borderId="3" xfId="1" applyFont="1" applyFill="1" applyBorder="1" applyAlignment="1"/>
    <xf numFmtId="49" fontId="20" fillId="0" borderId="3" xfId="0" applyNumberFormat="1" applyFont="1" applyBorder="1" applyAlignment="1">
      <alignment horizontal="center" vertical="top" wrapText="1"/>
    </xf>
    <xf numFmtId="49" fontId="17" fillId="0" borderId="3" xfId="0" applyNumberFormat="1" applyFont="1" applyBorder="1" applyAlignment="1">
      <alignment horizontal="center" vertical="top" wrapText="1"/>
    </xf>
    <xf numFmtId="166" fontId="12" fillId="0" borderId="0" xfId="0" applyNumberFormat="1" applyFont="1" applyAlignment="1">
      <alignment wrapText="1"/>
    </xf>
    <xf numFmtId="166" fontId="12" fillId="0" borderId="0" xfId="0" applyNumberFormat="1" applyFont="1"/>
    <xf numFmtId="0" fontId="20" fillId="0" borderId="5" xfId="0" applyFont="1" applyBorder="1" applyAlignment="1">
      <alignment vertical="center" wrapText="1"/>
    </xf>
    <xf numFmtId="0" fontId="20" fillId="0" borderId="5" xfId="0" applyFont="1" applyBorder="1" applyAlignment="1">
      <alignment horizontal="center" vertical="center" wrapText="1"/>
    </xf>
    <xf numFmtId="164" fontId="17" fillId="0" borderId="4" xfId="1" applyFont="1" applyFill="1" applyBorder="1" applyAlignment="1">
      <alignment horizontal="center" vertical="center" wrapText="1"/>
    </xf>
    <xf numFmtId="49" fontId="12" fillId="0" borderId="3" xfId="3" applyNumberFormat="1" applyFont="1" applyBorder="1" applyAlignment="1">
      <alignment horizontal="center" vertical="top"/>
    </xf>
    <xf numFmtId="166" fontId="12" fillId="0" borderId="3" xfId="3" applyNumberFormat="1" applyFont="1" applyBorder="1" applyAlignment="1">
      <alignment horizontal="left" wrapText="1"/>
    </xf>
    <xf numFmtId="166" fontId="12" fillId="0" borderId="3" xfId="3" applyNumberFormat="1" applyFont="1" applyBorder="1" applyAlignment="1">
      <alignment wrapText="1"/>
    </xf>
    <xf numFmtId="166" fontId="16" fillId="0" borderId="3" xfId="3" applyNumberFormat="1" applyFont="1" applyBorder="1" applyAlignment="1">
      <alignment horizontal="center"/>
    </xf>
    <xf numFmtId="167" fontId="16" fillId="0" borderId="3" xfId="7" applyFont="1" applyBorder="1"/>
    <xf numFmtId="0" fontId="16" fillId="0" borderId="0" xfId="3" applyFont="1"/>
    <xf numFmtId="49" fontId="12" fillId="0" borderId="3" xfId="3" quotePrefix="1" applyNumberFormat="1" applyFont="1" applyBorder="1" applyAlignment="1">
      <alignment horizontal="center" vertical="top"/>
    </xf>
    <xf numFmtId="49" fontId="16" fillId="0" borderId="3" xfId="3" applyNumberFormat="1" applyFont="1" applyBorder="1" applyAlignment="1">
      <alignment horizontal="center" vertical="top"/>
    </xf>
    <xf numFmtId="166" fontId="16" fillId="0" borderId="3" xfId="3" applyNumberFormat="1" applyFont="1" applyBorder="1" applyAlignment="1">
      <alignment horizontal="left" vertical="center" wrapText="1"/>
    </xf>
    <xf numFmtId="166" fontId="16" fillId="0" borderId="3" xfId="3" applyNumberFormat="1" applyFont="1" applyBorder="1" applyAlignment="1">
      <alignment wrapText="1"/>
    </xf>
    <xf numFmtId="166" fontId="16" fillId="0" borderId="3" xfId="3" applyNumberFormat="1" applyFont="1" applyBorder="1" applyAlignment="1">
      <alignment horizontal="center" vertical="center" wrapText="1"/>
    </xf>
    <xf numFmtId="166" fontId="16" fillId="0" borderId="3" xfId="3" applyNumberFormat="1" applyFont="1" applyBorder="1" applyAlignment="1">
      <alignment horizontal="center" vertical="center"/>
    </xf>
    <xf numFmtId="167" fontId="16" fillId="0" borderId="3" xfId="7" applyFont="1" applyBorder="1" applyAlignment="1">
      <alignment vertical="center"/>
    </xf>
    <xf numFmtId="166" fontId="16" fillId="0" borderId="3" xfId="3" applyNumberFormat="1" applyFont="1" applyBorder="1" applyAlignment="1">
      <alignment horizontal="left" wrapText="1"/>
    </xf>
    <xf numFmtId="164" fontId="16" fillId="0" borderId="3" xfId="1" applyFont="1" applyBorder="1" applyAlignment="1">
      <alignment horizontal="center"/>
    </xf>
    <xf numFmtId="164" fontId="17" fillId="0" borderId="0" xfId="1" applyFont="1" applyBorder="1" applyAlignment="1">
      <alignment vertical="center" wrapText="1"/>
    </xf>
    <xf numFmtId="166" fontId="16" fillId="0" borderId="4" xfId="3" applyNumberFormat="1" applyFont="1" applyBorder="1" applyAlignment="1">
      <alignment horizontal="left" wrapText="1"/>
    </xf>
    <xf numFmtId="166" fontId="16" fillId="0" borderId="4" xfId="3" applyNumberFormat="1" applyFont="1" applyBorder="1" applyAlignment="1">
      <alignment wrapText="1"/>
    </xf>
    <xf numFmtId="166" fontId="16" fillId="0" borderId="4" xfId="3" applyNumberFormat="1" applyFont="1" applyBorder="1" applyAlignment="1">
      <alignment horizontal="center"/>
    </xf>
    <xf numFmtId="167" fontId="16" fillId="0" borderId="4" xfId="7" applyFont="1" applyBorder="1"/>
    <xf numFmtId="174" fontId="10" fillId="0" borderId="3" xfId="3" applyNumberFormat="1" applyFont="1" applyBorder="1" applyAlignment="1">
      <alignment horizontal="center"/>
    </xf>
    <xf numFmtId="166" fontId="8" fillId="0" borderId="3" xfId="3" applyNumberFormat="1" applyBorder="1" applyAlignment="1">
      <alignment horizontal="left" wrapText="1"/>
    </xf>
    <xf numFmtId="166" fontId="8" fillId="0" borderId="3" xfId="3" applyNumberFormat="1" applyBorder="1" applyAlignment="1">
      <alignment horizontal="center"/>
    </xf>
    <xf numFmtId="167" fontId="8" fillId="0" borderId="3" xfId="7" applyFont="1" applyBorder="1"/>
    <xf numFmtId="164" fontId="8" fillId="0" borderId="0" xfId="1" applyFont="1"/>
    <xf numFmtId="0" fontId="8" fillId="0" borderId="0" xfId="3"/>
    <xf numFmtId="166" fontId="8" fillId="0" borderId="3" xfId="3" applyNumberFormat="1" applyBorder="1" applyAlignment="1">
      <alignment wrapText="1"/>
    </xf>
    <xf numFmtId="166" fontId="8" fillId="0" borderId="3" xfId="3" applyNumberFormat="1" applyBorder="1" applyAlignment="1">
      <alignment horizontal="center" vertical="center" wrapText="1"/>
    </xf>
    <xf numFmtId="166" fontId="8" fillId="0" borderId="3" xfId="3" applyNumberFormat="1" applyBorder="1" applyAlignment="1">
      <alignment horizontal="center" vertical="center"/>
    </xf>
    <xf numFmtId="167" fontId="8" fillId="0" borderId="3" xfId="7" applyFont="1" applyBorder="1" applyAlignment="1">
      <alignment vertical="center"/>
    </xf>
    <xf numFmtId="164" fontId="21" fillId="0" borderId="0" xfId="1" applyFont="1"/>
    <xf numFmtId="166" fontId="10" fillId="0" borderId="1" xfId="3" applyNumberFormat="1" applyFont="1" applyBorder="1" applyAlignment="1">
      <alignment horizontal="center" vertical="center"/>
    </xf>
    <xf numFmtId="167" fontId="10" fillId="0" borderId="1" xfId="7" applyFont="1" applyBorder="1" applyAlignment="1">
      <alignment horizontal="center" vertical="center"/>
    </xf>
    <xf numFmtId="164" fontId="21" fillId="0" borderId="0" xfId="1" applyFont="1" applyAlignment="1">
      <alignment horizontal="center" vertical="center"/>
    </xf>
    <xf numFmtId="0" fontId="8" fillId="0" borderId="0" xfId="3" applyAlignment="1">
      <alignment horizontal="center" vertical="center"/>
    </xf>
    <xf numFmtId="166" fontId="10" fillId="0" borderId="3" xfId="3" applyNumberFormat="1" applyFont="1" applyBorder="1" applyAlignment="1">
      <alignment horizontal="center"/>
    </xf>
    <xf numFmtId="166" fontId="10" fillId="0" borderId="3" xfId="3" applyNumberFormat="1" applyFont="1" applyBorder="1" applyAlignment="1">
      <alignment horizontal="left" wrapText="1"/>
    </xf>
    <xf numFmtId="167" fontId="10" fillId="0" borderId="3" xfId="7" applyFont="1" applyBorder="1"/>
    <xf numFmtId="173" fontId="10" fillId="0" borderId="3" xfId="3" applyNumberFormat="1" applyFont="1" applyBorder="1" applyAlignment="1">
      <alignment horizontal="center"/>
    </xf>
    <xf numFmtId="168" fontId="21" fillId="0" borderId="0" xfId="7" applyNumberFormat="1" applyFont="1"/>
    <xf numFmtId="166" fontId="8" fillId="0" borderId="3" xfId="3" applyNumberFormat="1" applyBorder="1" applyAlignment="1">
      <alignment vertical="center" wrapText="1"/>
    </xf>
    <xf numFmtId="173" fontId="10" fillId="0" borderId="3" xfId="3" applyNumberFormat="1" applyFont="1" applyBorder="1" applyAlignment="1">
      <alignment horizontal="left" wrapText="1"/>
    </xf>
    <xf numFmtId="165" fontId="8" fillId="0" borderId="0" xfId="3" applyNumberFormat="1"/>
    <xf numFmtId="0" fontId="8" fillId="0" borderId="0" xfId="3" applyAlignment="1">
      <alignment vertical="center"/>
    </xf>
    <xf numFmtId="166" fontId="8" fillId="0" borderId="3" xfId="3" applyNumberFormat="1" applyBorder="1" applyAlignment="1">
      <alignment horizontal="left" vertical="center" wrapText="1"/>
    </xf>
    <xf numFmtId="164" fontId="8" fillId="0" borderId="0" xfId="3" applyNumberFormat="1"/>
    <xf numFmtId="174" fontId="10" fillId="0" borderId="3" xfId="3" applyNumberFormat="1" applyFont="1" applyBorder="1" applyAlignment="1">
      <alignment horizontal="center" vertical="center"/>
    </xf>
    <xf numFmtId="166" fontId="10" fillId="0" borderId="3" xfId="3" applyNumberFormat="1" applyFont="1" applyBorder="1" applyAlignment="1">
      <alignment vertical="center" wrapText="1"/>
    </xf>
    <xf numFmtId="167" fontId="8" fillId="0" borderId="3" xfId="7" applyFont="1" applyBorder="1" applyAlignment="1">
      <alignment horizontal="center"/>
    </xf>
    <xf numFmtId="166" fontId="8" fillId="0" borderId="3" xfId="8" applyNumberFormat="1" applyFont="1" applyBorder="1" applyAlignment="1">
      <alignment horizontal="center"/>
    </xf>
    <xf numFmtId="166" fontId="10" fillId="0" borderId="3" xfId="3" applyNumberFormat="1" applyFont="1" applyBorder="1" applyAlignment="1">
      <alignment vertical="top" wrapText="1"/>
    </xf>
    <xf numFmtId="166" fontId="8" fillId="0" borderId="3" xfId="3" applyNumberFormat="1" applyBorder="1" applyAlignment="1">
      <alignment vertical="top" wrapText="1"/>
    </xf>
    <xf numFmtId="166" fontId="8" fillId="0" borderId="0" xfId="3" applyNumberFormat="1" applyAlignment="1">
      <alignment horizontal="center"/>
    </xf>
    <xf numFmtId="166" fontId="8" fillId="0" borderId="0" xfId="3" applyNumberFormat="1" applyAlignment="1">
      <alignment horizontal="left" wrapText="1"/>
    </xf>
    <xf numFmtId="166" fontId="8" fillId="0" borderId="0" xfId="3" applyNumberFormat="1" applyAlignment="1">
      <alignment wrapText="1"/>
    </xf>
    <xf numFmtId="167" fontId="8" fillId="0" borderId="0" xfId="7" applyFont="1"/>
    <xf numFmtId="164" fontId="22" fillId="0" borderId="0" xfId="1" applyFont="1" applyAlignment="1">
      <alignment vertical="center"/>
    </xf>
    <xf numFmtId="0" fontId="16" fillId="0" borderId="0" xfId="3" applyFont="1" applyAlignment="1">
      <alignment vertical="center"/>
    </xf>
    <xf numFmtId="164" fontId="6" fillId="0" borderId="0" xfId="1" applyFont="1"/>
    <xf numFmtId="164" fontId="12" fillId="0" borderId="0" xfId="1" applyFont="1"/>
    <xf numFmtId="0" fontId="12" fillId="0" borderId="0" xfId="3" applyFont="1"/>
    <xf numFmtId="168" fontId="6" fillId="0" borderId="0" xfId="7" applyNumberFormat="1" applyFont="1"/>
    <xf numFmtId="164" fontId="5" fillId="0" borderId="0" xfId="1" applyFont="1" applyBorder="1"/>
    <xf numFmtId="9" fontId="5" fillId="0" borderId="0" xfId="2" applyFont="1" applyBorder="1"/>
    <xf numFmtId="168" fontId="5" fillId="0" borderId="0" xfId="1" applyNumberFormat="1" applyFont="1"/>
    <xf numFmtId="0" fontId="6" fillId="0" borderId="0" xfId="0" applyFont="1"/>
    <xf numFmtId="164" fontId="17" fillId="0" borderId="4" xfId="1" applyFont="1" applyBorder="1" applyAlignment="1">
      <alignment horizontal="center" vertical="center" wrapText="1"/>
    </xf>
    <xf numFmtId="0" fontId="17" fillId="0" borderId="0" xfId="0" applyFont="1" applyAlignment="1">
      <alignment horizontal="center"/>
    </xf>
    <xf numFmtId="164" fontId="20" fillId="0" borderId="5" xfId="1" applyFont="1" applyBorder="1" applyAlignment="1">
      <alignment horizontal="center" vertical="center" wrapText="1"/>
    </xf>
    <xf numFmtId="164" fontId="5" fillId="0" borderId="3" xfId="1" applyFont="1" applyBorder="1" applyAlignment="1">
      <alignment horizontal="center" vertical="center" wrapText="1"/>
    </xf>
    <xf numFmtId="164" fontId="20" fillId="0" borderId="4" xfId="1" applyFont="1" applyBorder="1" applyAlignment="1">
      <alignment horizontal="center" vertical="center" wrapText="1"/>
    </xf>
    <xf numFmtId="0" fontId="20" fillId="0" borderId="0" xfId="0" applyFont="1"/>
    <xf numFmtId="164" fontId="20" fillId="0" borderId="0" xfId="1" applyFont="1"/>
    <xf numFmtId="0" fontId="20" fillId="0" borderId="4" xfId="0" applyFont="1" applyBorder="1" applyAlignment="1">
      <alignment horizontal="center" vertical="center" wrapText="1"/>
    </xf>
    <xf numFmtId="49" fontId="20" fillId="0" borderId="17" xfId="0" applyNumberFormat="1" applyFont="1" applyBorder="1" applyAlignment="1">
      <alignment vertical="center" wrapText="1"/>
    </xf>
    <xf numFmtId="0" fontId="20" fillId="0" borderId="18" xfId="0" applyFont="1" applyBorder="1" applyAlignment="1">
      <alignment vertical="center" wrapText="1"/>
    </xf>
    <xf numFmtId="0" fontId="20" fillId="0" borderId="18" xfId="0" applyFont="1" applyBorder="1" applyAlignment="1">
      <alignment horizontal="center" vertical="center" wrapText="1"/>
    </xf>
    <xf numFmtId="164" fontId="20" fillId="0" borderId="18" xfId="1" applyFont="1" applyBorder="1" applyAlignment="1">
      <alignment vertical="center" wrapText="1"/>
    </xf>
    <xf numFmtId="49" fontId="20" fillId="0" borderId="1" xfId="0" applyNumberFormat="1" applyFont="1" applyBorder="1" applyAlignment="1">
      <alignment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164" fontId="20" fillId="0" borderId="2" xfId="1" applyFont="1" applyFill="1" applyBorder="1" applyAlignment="1">
      <alignment horizontal="center" vertical="center" wrapText="1"/>
    </xf>
    <xf numFmtId="164" fontId="20" fillId="0" borderId="2" xfId="1" applyFont="1" applyBorder="1" applyAlignment="1">
      <alignment horizontal="center" vertical="center" wrapText="1"/>
    </xf>
    <xf numFmtId="0" fontId="20" fillId="0" borderId="3" xfId="0" applyFont="1" applyBorder="1" applyAlignment="1">
      <alignment horizontal="left" vertical="center" wrapText="1"/>
    </xf>
    <xf numFmtId="0" fontId="20" fillId="0" borderId="1" xfId="0" applyFont="1" applyBorder="1" applyAlignment="1">
      <alignment vertical="center" wrapText="1"/>
    </xf>
    <xf numFmtId="164" fontId="20" fillId="0" borderId="4" xfId="1" applyFont="1" applyFill="1" applyBorder="1" applyAlignment="1">
      <alignment horizontal="center" vertical="center" wrapText="1"/>
    </xf>
    <xf numFmtId="49" fontId="12" fillId="0" borderId="0" xfId="3" applyNumberFormat="1" applyFont="1" applyAlignment="1">
      <alignment vertical="center"/>
    </xf>
    <xf numFmtId="49" fontId="12" fillId="0" borderId="1" xfId="3" applyNumberFormat="1" applyFont="1" applyBorder="1" applyAlignment="1">
      <alignment horizontal="center" vertical="center" wrapText="1"/>
    </xf>
    <xf numFmtId="0" fontId="12" fillId="0" borderId="1" xfId="3" applyFont="1" applyBorder="1" applyAlignment="1">
      <alignment horizontal="center" vertical="center"/>
    </xf>
    <xf numFmtId="165" fontId="12" fillId="0" borderId="1" xfId="3" applyNumberFormat="1" applyFont="1" applyBorder="1" applyAlignment="1">
      <alignment horizontal="center" vertical="center"/>
    </xf>
    <xf numFmtId="49" fontId="12" fillId="0" borderId="3" xfId="3" applyNumberFormat="1" applyFont="1" applyBorder="1" applyAlignment="1">
      <alignment horizontal="center" vertical="center"/>
    </xf>
    <xf numFmtId="0" fontId="12" fillId="0" borderId="3" xfId="3" applyFont="1" applyBorder="1" applyAlignment="1">
      <alignment horizontal="center" vertical="center"/>
    </xf>
    <xf numFmtId="0" fontId="12" fillId="0" borderId="3" xfId="3" applyFont="1" applyBorder="1" applyAlignment="1">
      <alignment horizontal="left" vertical="center" wrapText="1"/>
    </xf>
    <xf numFmtId="165" fontId="12" fillId="0" borderId="3" xfId="3" applyNumberFormat="1" applyFont="1" applyBorder="1" applyAlignment="1">
      <alignment horizontal="center" vertical="center"/>
    </xf>
    <xf numFmtId="49" fontId="16" fillId="0" borderId="3" xfId="4" applyNumberFormat="1" applyFont="1" applyBorder="1" applyAlignment="1">
      <alignment horizontal="left" vertical="top" wrapText="1"/>
    </xf>
    <xf numFmtId="0" fontId="16" fillId="0" borderId="3" xfId="4" applyFont="1" applyBorder="1" applyAlignment="1">
      <alignment horizontal="left" vertical="top" wrapText="1"/>
    </xf>
    <xf numFmtId="0" fontId="16" fillId="0" borderId="3" xfId="4" applyFont="1" applyBorder="1" applyAlignment="1">
      <alignment vertical="top" wrapText="1"/>
    </xf>
    <xf numFmtId="43" fontId="16" fillId="0" borderId="3" xfId="5" applyFont="1" applyFill="1" applyBorder="1" applyAlignment="1">
      <alignment vertical="top" wrapText="1"/>
    </xf>
    <xf numFmtId="49" fontId="16" fillId="0" borderId="3" xfId="4" applyNumberFormat="1" applyFont="1" applyBorder="1" applyAlignment="1">
      <alignment vertical="top" wrapText="1"/>
    </xf>
    <xf numFmtId="49" fontId="16" fillId="0" borderId="3" xfId="4" applyNumberFormat="1" applyFont="1" applyBorder="1" applyAlignment="1">
      <alignment horizontal="center" vertical="top" wrapText="1"/>
    </xf>
    <xf numFmtId="170" fontId="16" fillId="0" borderId="3" xfId="4" applyNumberFormat="1" applyFont="1" applyBorder="1" applyAlignment="1">
      <alignment horizontal="right" vertical="top" wrapText="1"/>
    </xf>
    <xf numFmtId="43" fontId="16" fillId="0" borderId="3" xfId="5" applyFont="1" applyFill="1" applyBorder="1" applyAlignment="1">
      <alignment horizontal="right" vertical="top" wrapText="1"/>
    </xf>
    <xf numFmtId="49" fontId="12" fillId="0" borderId="13" xfId="3" applyNumberFormat="1" applyFont="1" applyBorder="1" applyAlignment="1">
      <alignment vertical="center"/>
    </xf>
    <xf numFmtId="49" fontId="12" fillId="0" borderId="7" xfId="3" applyNumberFormat="1" applyFont="1" applyBorder="1" applyAlignment="1">
      <alignment horizontal="center" vertical="center" wrapText="1"/>
    </xf>
    <xf numFmtId="0" fontId="12" fillId="0" borderId="7" xfId="3" applyFont="1" applyBorder="1" applyAlignment="1">
      <alignment horizontal="center" vertical="center"/>
    </xf>
    <xf numFmtId="165" fontId="12" fillId="0" borderId="7" xfId="3" applyNumberFormat="1" applyFont="1" applyBorder="1" applyAlignment="1">
      <alignment horizontal="center" vertical="center"/>
    </xf>
    <xf numFmtId="0" fontId="12" fillId="0" borderId="3" xfId="4" applyFont="1" applyBorder="1" applyAlignment="1">
      <alignment horizontal="left" vertical="top" wrapText="1"/>
    </xf>
    <xf numFmtId="0" fontId="16" fillId="0" borderId="3" xfId="4" applyFont="1" applyBorder="1" applyAlignment="1">
      <alignment horizontal="center" vertical="top" wrapText="1"/>
    </xf>
    <xf numFmtId="49" fontId="16" fillId="0" borderId="3" xfId="4" applyNumberFormat="1" applyFont="1" applyBorder="1" applyAlignment="1">
      <alignment vertical="center" wrapText="1"/>
    </xf>
    <xf numFmtId="0" fontId="16" fillId="0" borderId="3" xfId="4" applyFont="1" applyBorder="1" applyAlignment="1">
      <alignment vertical="center" wrapText="1"/>
    </xf>
    <xf numFmtId="49" fontId="16" fillId="0" borderId="3" xfId="4" applyNumberFormat="1" applyFont="1" applyBorder="1" applyAlignment="1">
      <alignment horizontal="center" vertical="center" wrapText="1"/>
    </xf>
    <xf numFmtId="43" fontId="16" fillId="0" borderId="3" xfId="5" applyFont="1" applyFill="1" applyBorder="1" applyAlignment="1">
      <alignment vertical="center" wrapText="1"/>
    </xf>
    <xf numFmtId="49" fontId="16" fillId="0" borderId="3" xfId="4" applyNumberFormat="1" applyFont="1" applyBorder="1" applyAlignment="1">
      <alignment horizontal="right" wrapText="1"/>
    </xf>
    <xf numFmtId="2" fontId="16" fillId="0" borderId="3" xfId="4" applyNumberFormat="1" applyFont="1" applyBorder="1" applyAlignment="1">
      <alignment horizontal="right" vertical="top" wrapText="1"/>
    </xf>
    <xf numFmtId="2" fontId="16" fillId="0" borderId="3" xfId="4" applyNumberFormat="1" applyFont="1" applyBorder="1" applyAlignment="1">
      <alignment vertical="top" wrapText="1"/>
    </xf>
    <xf numFmtId="0" fontId="12" fillId="0" borderId="3" xfId="3" applyFont="1" applyBorder="1" applyAlignment="1">
      <alignment vertical="center"/>
    </xf>
    <xf numFmtId="49" fontId="16" fillId="2" borderId="0" xfId="4" applyNumberFormat="1" applyFont="1" applyFill="1" applyAlignment="1">
      <alignment vertical="top"/>
    </xf>
    <xf numFmtId="0" fontId="16" fillId="2" borderId="0" xfId="4" applyFont="1" applyFill="1" applyAlignment="1">
      <alignment vertical="top"/>
    </xf>
    <xf numFmtId="43" fontId="16" fillId="2" borderId="0" xfId="5" applyFont="1" applyFill="1" applyAlignment="1">
      <alignment vertical="top"/>
    </xf>
    <xf numFmtId="0" fontId="16" fillId="0" borderId="0" xfId="4" applyFont="1" applyAlignment="1">
      <alignment vertical="top" wrapText="1"/>
    </xf>
    <xf numFmtId="0" fontId="16" fillId="2" borderId="0" xfId="4" applyFont="1" applyFill="1" applyAlignment="1">
      <alignment vertical="top" wrapText="1"/>
    </xf>
    <xf numFmtId="0" fontId="12" fillId="0" borderId="0" xfId="3" applyFont="1" applyAlignment="1">
      <alignment vertical="center"/>
    </xf>
    <xf numFmtId="49" fontId="12" fillId="0" borderId="3" xfId="4" applyNumberFormat="1" applyFont="1" applyBorder="1" applyAlignment="1">
      <alignment horizontal="left" vertical="top" wrapText="1"/>
    </xf>
    <xf numFmtId="0" fontId="12" fillId="0" borderId="3" xfId="4" applyFont="1" applyBorder="1" applyAlignment="1">
      <alignment vertical="top" wrapText="1"/>
    </xf>
    <xf numFmtId="43" fontId="12" fillId="0" borderId="3" xfId="5" applyFont="1" applyFill="1" applyBorder="1" applyAlignment="1">
      <alignment vertical="top" wrapText="1"/>
    </xf>
    <xf numFmtId="0" fontId="12" fillId="0" borderId="0" xfId="4" applyFont="1" applyAlignment="1">
      <alignment vertical="top" wrapText="1"/>
    </xf>
    <xf numFmtId="0" fontId="12" fillId="0" borderId="13" xfId="3" applyFont="1" applyBorder="1"/>
    <xf numFmtId="0" fontId="12" fillId="0" borderId="0" xfId="4" applyFont="1" applyAlignment="1">
      <alignment horizontal="right" vertical="top"/>
    </xf>
    <xf numFmtId="0" fontId="12" fillId="0" borderId="3" xfId="3" applyFont="1" applyBorder="1"/>
    <xf numFmtId="49" fontId="12" fillId="0" borderId="3" xfId="4" applyNumberFormat="1" applyFont="1" applyBorder="1" applyAlignment="1">
      <alignment vertical="top" wrapText="1"/>
    </xf>
    <xf numFmtId="0" fontId="25" fillId="0" borderId="4" xfId="0" applyFont="1" applyBorder="1" applyAlignment="1">
      <alignment vertical="center" wrapText="1"/>
    </xf>
    <xf numFmtId="166" fontId="26" fillId="0" borderId="3" xfId="0" applyNumberFormat="1" applyFont="1" applyBorder="1" applyAlignment="1">
      <alignment horizontal="left"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6" xfId="0" applyFont="1" applyBorder="1" applyAlignment="1">
      <alignment vertical="center" wrapText="1"/>
    </xf>
    <xf numFmtId="0" fontId="27" fillId="0" borderId="0" xfId="0" applyFont="1"/>
    <xf numFmtId="166" fontId="26" fillId="0" borderId="4" xfId="0" applyNumberFormat="1" applyFont="1" applyBorder="1" applyAlignment="1">
      <alignment horizontal="left" wrapText="1"/>
    </xf>
    <xf numFmtId="166" fontId="8" fillId="0" borderId="3" xfId="3" applyNumberFormat="1" applyBorder="1" applyAlignment="1">
      <alignment horizontal="center" vertical="top"/>
    </xf>
    <xf numFmtId="166" fontId="8" fillId="0" borderId="3" xfId="3" applyNumberFormat="1" applyBorder="1" applyAlignment="1">
      <alignment horizontal="left" vertical="top" wrapText="1"/>
    </xf>
    <xf numFmtId="164" fontId="8" fillId="0" borderId="0" xfId="1" applyFont="1" applyAlignment="1">
      <alignment vertical="top"/>
    </xf>
    <xf numFmtId="0" fontId="0" fillId="3" borderId="0" xfId="0" applyFill="1"/>
    <xf numFmtId="0" fontId="4" fillId="3" borderId="0" xfId="0" applyFont="1" applyFill="1"/>
    <xf numFmtId="0" fontId="5" fillId="3" borderId="0" xfId="0" applyFont="1" applyFill="1"/>
    <xf numFmtId="0" fontId="5" fillId="3" borderId="8" xfId="0" applyFont="1" applyFill="1" applyBorder="1"/>
    <xf numFmtId="0" fontId="5" fillId="3" borderId="9" xfId="0" applyFont="1" applyFill="1" applyBorder="1"/>
    <xf numFmtId="0" fontId="4" fillId="3" borderId="11" xfId="0" applyFont="1" applyFill="1" applyBorder="1"/>
    <xf numFmtId="0" fontId="4" fillId="3" borderId="0" xfId="0" applyFont="1" applyFill="1" applyAlignment="1">
      <alignment horizontal="right"/>
    </xf>
    <xf numFmtId="0" fontId="5" fillId="0" borderId="3" xfId="11" applyBorder="1" applyAlignment="1">
      <alignment horizontal="left" vertical="top" wrapText="1"/>
    </xf>
    <xf numFmtId="49" fontId="10" fillId="0" borderId="3" xfId="0" applyNumberFormat="1" applyFont="1" applyBorder="1" applyAlignment="1">
      <alignment horizontal="left" vertical="top" wrapText="1"/>
    </xf>
    <xf numFmtId="0" fontId="8" fillId="0" borderId="3" xfId="0" applyFont="1" applyBorder="1" applyAlignment="1">
      <alignment vertical="top" wrapText="1"/>
    </xf>
    <xf numFmtId="1" fontId="8" fillId="0" borderId="3" xfId="0" applyNumberFormat="1" applyFont="1" applyBorder="1" applyAlignment="1">
      <alignment horizontal="center" vertical="top" wrapText="1"/>
    </xf>
    <xf numFmtId="49" fontId="8" fillId="0" borderId="3" xfId="0" applyNumberFormat="1" applyFont="1" applyBorder="1" applyAlignment="1">
      <alignment horizontal="left" vertical="top" wrapText="1"/>
    </xf>
    <xf numFmtId="49" fontId="8" fillId="0" borderId="3" xfId="0" applyNumberFormat="1" applyFont="1" applyBorder="1" applyAlignment="1">
      <alignment horizontal="center" vertical="top" wrapText="1"/>
    </xf>
    <xf numFmtId="0" fontId="8" fillId="0" borderId="3" xfId="0" applyFont="1" applyBorder="1" applyAlignment="1">
      <alignment horizontal="center" vertical="top" wrapText="1"/>
    </xf>
    <xf numFmtId="0" fontId="8" fillId="0" borderId="3" xfId="0" applyFont="1" applyBorder="1" applyAlignment="1">
      <alignment horizontal="center" vertical="center" wrapText="1"/>
    </xf>
    <xf numFmtId="0" fontId="7" fillId="0" borderId="3" xfId="11" applyFont="1" applyBorder="1" applyAlignment="1">
      <alignment horizontal="left" vertical="top" wrapText="1"/>
    </xf>
    <xf numFmtId="0" fontId="5" fillId="0" borderId="3" xfId="11" applyBorder="1" applyAlignment="1">
      <alignment horizontal="center" vertical="top" wrapText="1"/>
    </xf>
    <xf numFmtId="0" fontId="5" fillId="0" borderId="3" xfId="11" applyBorder="1" applyAlignment="1">
      <alignment horizontal="right" vertical="top" wrapText="1"/>
    </xf>
    <xf numFmtId="0" fontId="5" fillId="0" borderId="3" xfId="11" applyBorder="1" applyAlignment="1">
      <alignment vertical="top" wrapText="1"/>
    </xf>
    <xf numFmtId="0" fontId="5" fillId="0" borderId="3" xfId="11" applyBorder="1" applyAlignment="1">
      <alignment horizontal="center" vertical="center" wrapText="1"/>
    </xf>
    <xf numFmtId="49" fontId="5" fillId="0" borderId="3" xfId="11" applyNumberFormat="1" applyBorder="1" applyAlignment="1">
      <alignment horizontal="center" vertical="top" wrapText="1"/>
    </xf>
    <xf numFmtId="0" fontId="4" fillId="0" borderId="3" xfId="11"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center" vertical="top" wrapText="1"/>
    </xf>
    <xf numFmtId="0" fontId="5" fillId="0" borderId="3" xfId="11" applyBorder="1" applyAlignment="1">
      <alignment horizontal="center" vertical="top"/>
    </xf>
    <xf numFmtId="0" fontId="5" fillId="0" borderId="3" xfId="11" applyBorder="1" applyAlignment="1">
      <alignment horizontal="left" vertical="top"/>
    </xf>
    <xf numFmtId="175" fontId="5" fillId="0" borderId="4" xfId="1" applyNumberFormat="1" applyFont="1" applyFill="1" applyBorder="1" applyAlignment="1">
      <alignment horizontal="center" vertical="center" wrapText="1"/>
    </xf>
    <xf numFmtId="175" fontId="8" fillId="0" borderId="3" xfId="7" applyNumberFormat="1" applyFont="1" applyBorder="1" applyAlignment="1">
      <alignment vertical="center"/>
    </xf>
    <xf numFmtId="175" fontId="4" fillId="0" borderId="2" xfId="1" applyNumberFormat="1" applyFont="1" applyFill="1" applyBorder="1" applyAlignment="1">
      <alignment horizontal="center" vertical="center" wrapText="1"/>
    </xf>
    <xf numFmtId="175" fontId="5" fillId="0" borderId="4" xfId="0" applyNumberFormat="1" applyFont="1" applyBorder="1" applyAlignment="1">
      <alignment horizontal="center" vertical="center" wrapText="1"/>
    </xf>
    <xf numFmtId="175" fontId="4" fillId="0" borderId="4" xfId="1" applyNumberFormat="1" applyFont="1" applyFill="1" applyBorder="1" applyAlignment="1">
      <alignment horizontal="center" vertical="center" wrapText="1"/>
    </xf>
    <xf numFmtId="175" fontId="4" fillId="0" borderId="1" xfId="1" applyNumberFormat="1" applyFont="1" applyBorder="1" applyAlignment="1">
      <alignment vertical="center" wrapText="1"/>
    </xf>
    <xf numFmtId="175" fontId="4" fillId="0" borderId="2" xfId="1" applyNumberFormat="1" applyFont="1" applyBorder="1" applyAlignment="1">
      <alignment vertical="center" wrapText="1"/>
    </xf>
    <xf numFmtId="175" fontId="5" fillId="0" borderId="16" xfId="11" applyNumberFormat="1" applyBorder="1" applyAlignment="1">
      <alignment horizontal="left" vertical="center" wrapText="1"/>
    </xf>
    <xf numFmtId="175" fontId="5" fillId="0" borderId="16" xfId="11" applyNumberFormat="1" applyBorder="1" applyAlignment="1">
      <alignment horizontal="right" vertical="center" wrapText="1"/>
    </xf>
    <xf numFmtId="175" fontId="5" fillId="0" borderId="0" xfId="1" applyNumberFormat="1" applyFont="1" applyFill="1" applyAlignment="1">
      <alignment vertical="center"/>
    </xf>
    <xf numFmtId="165" fontId="5" fillId="0" borderId="3" xfId="11" applyNumberFormat="1" applyBorder="1" applyAlignment="1">
      <alignment horizontal="right" vertical="center" wrapText="1"/>
    </xf>
    <xf numFmtId="4" fontId="8" fillId="0" borderId="3" xfId="0" applyNumberFormat="1" applyFont="1" applyBorder="1" applyAlignment="1">
      <alignment vertical="center" wrapText="1"/>
    </xf>
    <xf numFmtId="165" fontId="5" fillId="0" borderId="3" xfId="11" applyNumberFormat="1" applyBorder="1" applyAlignment="1">
      <alignment horizontal="left" vertical="center" wrapText="1"/>
    </xf>
    <xf numFmtId="172" fontId="5" fillId="0" borderId="3" xfId="11" applyNumberFormat="1" applyBorder="1" applyAlignment="1">
      <alignment horizontal="left" vertical="center" wrapText="1"/>
    </xf>
    <xf numFmtId="172" fontId="5" fillId="0" borderId="3" xfId="11" applyNumberFormat="1" applyBorder="1" applyAlignment="1">
      <alignment horizontal="right" vertical="center" wrapText="1"/>
    </xf>
    <xf numFmtId="0" fontId="5" fillId="0" borderId="3" xfId="11" applyBorder="1" applyAlignment="1">
      <alignment horizontal="left" vertical="center"/>
    </xf>
    <xf numFmtId="164" fontId="5" fillId="0" borderId="0" xfId="1" applyFont="1" applyFill="1" applyAlignment="1">
      <alignment vertical="center"/>
    </xf>
    <xf numFmtId="175" fontId="5" fillId="0" borderId="0" xfId="0" applyNumberFormat="1" applyFont="1"/>
    <xf numFmtId="176" fontId="5" fillId="0" borderId="0" xfId="0" applyNumberFormat="1" applyFont="1"/>
    <xf numFmtId="0" fontId="5" fillId="0" borderId="4" xfId="11" applyBorder="1" applyAlignment="1">
      <alignment horizontal="left" vertical="top" wrapText="1"/>
    </xf>
    <xf numFmtId="0" fontId="5" fillId="0" borderId="4" xfId="11" applyBorder="1" applyAlignment="1">
      <alignment horizontal="center" vertical="top" wrapText="1"/>
    </xf>
    <xf numFmtId="165" fontId="5" fillId="0" borderId="4" xfId="11" applyNumberFormat="1" applyBorder="1" applyAlignment="1">
      <alignment horizontal="left" vertical="center" wrapText="1"/>
    </xf>
    <xf numFmtId="0" fontId="4" fillId="0" borderId="4" xfId="11" applyFont="1" applyBorder="1" applyAlignment="1">
      <alignment horizontal="left" vertical="top" wrapText="1"/>
    </xf>
    <xf numFmtId="166" fontId="8" fillId="0" borderId="4" xfId="3" applyNumberFormat="1" applyBorder="1" applyAlignment="1">
      <alignment horizontal="left" vertical="top" wrapText="1"/>
    </xf>
    <xf numFmtId="166" fontId="8" fillId="0" borderId="4" xfId="3" applyNumberFormat="1" applyBorder="1" applyAlignment="1">
      <alignment vertical="top" wrapText="1"/>
    </xf>
    <xf numFmtId="166" fontId="8" fillId="0" borderId="4" xfId="3" applyNumberFormat="1" applyBorder="1" applyAlignment="1">
      <alignment horizontal="center" vertical="top"/>
    </xf>
    <xf numFmtId="167" fontId="8" fillId="0" borderId="4" xfId="7" applyFont="1" applyBorder="1" applyAlignment="1">
      <alignment vertical="center"/>
    </xf>
    <xf numFmtId="175" fontId="8" fillId="0" borderId="4" xfId="7" applyNumberFormat="1" applyFont="1" applyBorder="1" applyAlignment="1">
      <alignment vertical="center"/>
    </xf>
    <xf numFmtId="49" fontId="5" fillId="0" borderId="3" xfId="0" applyNumberFormat="1" applyFont="1" applyBorder="1" applyAlignment="1">
      <alignment vertical="top" wrapText="1"/>
    </xf>
    <xf numFmtId="0" fontId="25" fillId="0" borderId="4" xfId="0" applyFont="1" applyBorder="1" applyAlignment="1">
      <alignment vertical="top" wrapText="1"/>
    </xf>
    <xf numFmtId="0" fontId="5" fillId="0" borderId="4" xfId="0" applyFont="1" applyBorder="1" applyAlignment="1">
      <alignment horizontal="center" vertical="top" wrapText="1"/>
    </xf>
    <xf numFmtId="164" fontId="5" fillId="0" borderId="4" xfId="1" applyFont="1" applyBorder="1" applyAlignment="1">
      <alignment vertical="top" wrapText="1"/>
    </xf>
    <xf numFmtId="0" fontId="17" fillId="0" borderId="3" xfId="0" applyFont="1" applyBorder="1" applyAlignment="1">
      <alignment horizontal="left" vertical="center" wrapText="1"/>
    </xf>
    <xf numFmtId="176" fontId="5" fillId="0" borderId="3" xfId="11" applyNumberFormat="1" applyBorder="1" applyAlignment="1">
      <alignment horizontal="left" vertical="top" wrapText="1" indent="1"/>
    </xf>
    <xf numFmtId="0" fontId="8" fillId="0" borderId="4" xfId="0" applyFont="1" applyBorder="1" applyAlignment="1">
      <alignment vertical="top" wrapText="1"/>
    </xf>
    <xf numFmtId="1" fontId="8" fillId="0" borderId="4" xfId="0" applyNumberFormat="1" applyFont="1" applyBorder="1" applyAlignment="1">
      <alignment horizontal="center" vertical="top" wrapText="1"/>
    </xf>
    <xf numFmtId="175" fontId="0" fillId="3" borderId="0" xfId="0" applyNumberFormat="1" applyFill="1"/>
    <xf numFmtId="175" fontId="0" fillId="3" borderId="0" xfId="1" applyNumberFormat="1" applyFont="1" applyFill="1"/>
    <xf numFmtId="175" fontId="5" fillId="3" borderId="0" xfId="1" applyNumberFormat="1" applyFont="1" applyFill="1"/>
    <xf numFmtId="175" fontId="5" fillId="3" borderId="9" xfId="1" applyNumberFormat="1" applyFont="1" applyFill="1" applyBorder="1"/>
    <xf numFmtId="175" fontId="7" fillId="3" borderId="0" xfId="1" applyNumberFormat="1" applyFont="1" applyFill="1"/>
    <xf numFmtId="175" fontId="4" fillId="3" borderId="0" xfId="1" applyNumberFormat="1" applyFont="1" applyFill="1"/>
    <xf numFmtId="175" fontId="7" fillId="0" borderId="13" xfId="1" applyNumberFormat="1" applyFont="1" applyBorder="1"/>
    <xf numFmtId="175" fontId="0" fillId="0" borderId="0" xfId="1" applyNumberFormat="1" applyFont="1"/>
    <xf numFmtId="164" fontId="8" fillId="0" borderId="0" xfId="1" applyFont="1" applyAlignment="1">
      <alignment vertical="center"/>
    </xf>
    <xf numFmtId="167" fontId="8" fillId="0" borderId="0" xfId="3" applyNumberFormat="1"/>
    <xf numFmtId="177" fontId="8" fillId="0" borderId="3" xfId="1" applyNumberFormat="1" applyFont="1" applyBorder="1" applyAlignment="1">
      <alignment horizontal="center" vertical="top" wrapText="1"/>
    </xf>
    <xf numFmtId="178" fontId="10" fillId="0" borderId="1" xfId="7" applyNumberFormat="1" applyFont="1" applyBorder="1" applyAlignment="1">
      <alignment horizontal="center" vertical="center"/>
    </xf>
    <xf numFmtId="178" fontId="10" fillId="0" borderId="3" xfId="7" applyNumberFormat="1" applyFont="1" applyBorder="1"/>
    <xf numFmtId="178" fontId="8" fillId="0" borderId="3" xfId="7" applyNumberFormat="1" applyFont="1" applyBorder="1"/>
    <xf numFmtId="178" fontId="10" fillId="0" borderId="1" xfId="7" applyNumberFormat="1" applyFont="1" applyBorder="1"/>
    <xf numFmtId="178" fontId="10" fillId="0" borderId="19" xfId="7" applyNumberFormat="1" applyFont="1" applyBorder="1"/>
    <xf numFmtId="178" fontId="8" fillId="0" borderId="3" xfId="7" applyNumberFormat="1" applyFont="1" applyBorder="1" applyAlignment="1">
      <alignment vertical="center"/>
    </xf>
    <xf numFmtId="178" fontId="8" fillId="0" borderId="0" xfId="7" applyNumberFormat="1" applyFont="1"/>
    <xf numFmtId="179" fontId="5" fillId="0" borderId="0" xfId="1" applyNumberFormat="1" applyFont="1"/>
    <xf numFmtId="179" fontId="12" fillId="0" borderId="0" xfId="0" applyNumberFormat="1" applyFont="1" applyAlignment="1">
      <alignment wrapText="1"/>
    </xf>
    <xf numFmtId="179" fontId="12" fillId="0" borderId="0" xfId="0" applyNumberFormat="1" applyFont="1"/>
    <xf numFmtId="179" fontId="16" fillId="0" borderId="0" xfId="3" applyNumberFormat="1" applyFont="1"/>
    <xf numFmtId="179" fontId="12" fillId="0" borderId="1" xfId="3" applyNumberFormat="1" applyFont="1" applyBorder="1" applyAlignment="1">
      <alignment horizontal="center" vertical="center"/>
    </xf>
    <xf numFmtId="179" fontId="12" fillId="0" borderId="3" xfId="3" applyNumberFormat="1" applyFont="1" applyBorder="1" applyAlignment="1">
      <alignment horizontal="center" vertical="center"/>
    </xf>
    <xf numFmtId="179" fontId="16" fillId="0" borderId="3" xfId="4" applyNumberFormat="1" applyFont="1" applyBorder="1" applyAlignment="1">
      <alignment vertical="top" wrapText="1"/>
    </xf>
    <xf numFmtId="179" fontId="16" fillId="0" borderId="3" xfId="4" applyNumberFormat="1" applyFont="1" applyBorder="1" applyAlignment="1">
      <alignment horizontal="right" vertical="top" wrapText="1"/>
    </xf>
    <xf numFmtId="179" fontId="12" fillId="0" borderId="1" xfId="3" applyNumberFormat="1" applyFont="1" applyBorder="1" applyAlignment="1">
      <alignment vertical="center"/>
    </xf>
    <xf numFmtId="179" fontId="12" fillId="0" borderId="0" xfId="3" applyNumberFormat="1" applyFont="1"/>
    <xf numFmtId="179" fontId="12" fillId="0" borderId="13" xfId="3" applyNumberFormat="1" applyFont="1" applyBorder="1"/>
    <xf numFmtId="179" fontId="12" fillId="0" borderId="7" xfId="3" applyNumberFormat="1" applyFont="1" applyBorder="1" applyAlignment="1">
      <alignment horizontal="center" vertical="center"/>
    </xf>
    <xf numFmtId="179" fontId="12" fillId="0" borderId="3" xfId="3" applyNumberFormat="1" applyFont="1" applyBorder="1" applyAlignment="1">
      <alignment vertical="center"/>
    </xf>
    <xf numFmtId="179" fontId="16" fillId="0" borderId="3" xfId="4" applyNumberFormat="1" applyFont="1" applyBorder="1" applyAlignment="1">
      <alignment vertical="center" wrapText="1"/>
    </xf>
    <xf numFmtId="179" fontId="12" fillId="0" borderId="3" xfId="4" applyNumberFormat="1" applyFont="1" applyBorder="1" applyAlignment="1">
      <alignment vertical="top" wrapText="1"/>
    </xf>
    <xf numFmtId="179" fontId="16" fillId="2" borderId="0" xfId="4" applyNumberFormat="1" applyFont="1" applyFill="1" applyAlignment="1">
      <alignment vertical="top"/>
    </xf>
    <xf numFmtId="178" fontId="16" fillId="0" borderId="3" xfId="6" applyNumberFormat="1" applyFont="1" applyBorder="1" applyAlignment="1">
      <alignment horizontal="right" vertical="top" wrapText="1"/>
    </xf>
    <xf numFmtId="179" fontId="0" fillId="0" borderId="0" xfId="1" applyNumberFormat="1" applyFont="1" applyFill="1"/>
    <xf numFmtId="0" fontId="28" fillId="0" borderId="0" xfId="0" applyFont="1" applyAlignment="1">
      <alignment vertical="center"/>
    </xf>
    <xf numFmtId="166" fontId="10" fillId="0" borderId="0" xfId="0" applyNumberFormat="1" applyFont="1" applyAlignment="1">
      <alignment wrapText="1"/>
    </xf>
    <xf numFmtId="166" fontId="10" fillId="0" borderId="0" xfId="0" applyNumberFormat="1" applyFont="1"/>
    <xf numFmtId="49" fontId="20" fillId="0" borderId="0" xfId="0" applyNumberFormat="1" applyFont="1" applyAlignment="1">
      <alignment horizontal="center" vertical="top" wrapText="1"/>
    </xf>
    <xf numFmtId="0" fontId="20" fillId="0" borderId="0" xfId="0" applyFont="1" applyAlignment="1">
      <alignment vertical="center" wrapText="1"/>
    </xf>
    <xf numFmtId="0" fontId="17" fillId="0" borderId="0" xfId="0" applyFont="1" applyAlignment="1">
      <alignment horizontal="center" vertical="center" wrapText="1"/>
    </xf>
    <xf numFmtId="179" fontId="17" fillId="0" borderId="0" xfId="1" applyNumberFormat="1" applyFont="1" applyBorder="1" applyAlignment="1">
      <alignment vertical="center" wrapText="1"/>
    </xf>
    <xf numFmtId="0" fontId="17" fillId="0" borderId="0" xfId="0" applyFont="1" applyAlignment="1">
      <alignment vertical="center" wrapText="1"/>
    </xf>
    <xf numFmtId="49" fontId="17" fillId="0" borderId="0" xfId="0" applyNumberFormat="1" applyFont="1" applyAlignment="1">
      <alignment horizontal="center" vertical="top" wrapText="1"/>
    </xf>
    <xf numFmtId="179" fontId="20" fillId="0" borderId="0" xfId="1" applyNumberFormat="1" applyFont="1" applyBorder="1" applyAlignment="1">
      <alignment vertical="center" wrapText="1"/>
    </xf>
    <xf numFmtId="49" fontId="16" fillId="0" borderId="0" xfId="3" applyNumberFormat="1" applyFont="1" applyAlignment="1">
      <alignment horizontal="center" vertical="top"/>
    </xf>
    <xf numFmtId="166" fontId="16" fillId="0" borderId="0" xfId="3" applyNumberFormat="1" applyFont="1" applyAlignment="1">
      <alignment horizontal="left" wrapText="1"/>
    </xf>
    <xf numFmtId="166" fontId="16" fillId="0" borderId="0" xfId="3" applyNumberFormat="1" applyFont="1" applyAlignment="1">
      <alignment wrapText="1"/>
    </xf>
    <xf numFmtId="166" fontId="16" fillId="0" borderId="0" xfId="3" applyNumberFormat="1" applyFont="1" applyAlignment="1">
      <alignment horizontal="center"/>
    </xf>
    <xf numFmtId="164" fontId="16" fillId="0" borderId="0" xfId="1" applyFont="1" applyBorder="1" applyAlignment="1">
      <alignment horizontal="center"/>
    </xf>
    <xf numFmtId="167" fontId="16" fillId="0" borderId="0" xfId="7" applyFont="1" applyBorder="1"/>
    <xf numFmtId="179" fontId="16" fillId="0" borderId="0" xfId="7" applyNumberFormat="1" applyFont="1" applyBorder="1"/>
    <xf numFmtId="164" fontId="17" fillId="0" borderId="0" xfId="1" applyFont="1" applyFill="1" applyBorder="1" applyAlignment="1">
      <alignment horizontal="center" vertical="center" wrapText="1"/>
    </xf>
    <xf numFmtId="179" fontId="17" fillId="0" borderId="0" xfId="1" applyNumberFormat="1" applyFont="1" applyFill="1" applyBorder="1" applyAlignment="1">
      <alignment horizontal="center" vertical="center" wrapText="1"/>
    </xf>
    <xf numFmtId="49" fontId="20" fillId="0" borderId="0" xfId="0" applyNumberFormat="1" applyFont="1" applyAlignment="1">
      <alignment vertical="center" wrapText="1"/>
    </xf>
    <xf numFmtId="49" fontId="17" fillId="0" borderId="0" xfId="0" applyNumberFormat="1" applyFont="1" applyAlignment="1">
      <alignment vertical="center" wrapText="1"/>
    </xf>
    <xf numFmtId="0" fontId="0" fillId="0" borderId="0" xfId="0" applyAlignment="1">
      <alignment horizontal="left" vertical="center"/>
    </xf>
    <xf numFmtId="164" fontId="0" fillId="0" borderId="0" xfId="1" applyFont="1" applyFill="1" applyBorder="1"/>
    <xf numFmtId="179" fontId="0" fillId="0" borderId="0" xfId="1" applyNumberFormat="1" applyFont="1" applyFill="1" applyBorder="1"/>
    <xf numFmtId="179" fontId="16" fillId="0" borderId="11" xfId="7" applyNumberFormat="1" applyFont="1" applyBorder="1"/>
    <xf numFmtId="179" fontId="16" fillId="0" borderId="11" xfId="7" applyNumberFormat="1" applyFont="1" applyBorder="1" applyAlignment="1">
      <alignment vertical="center"/>
    </xf>
    <xf numFmtId="179" fontId="8" fillId="0" borderId="11" xfId="7" applyNumberFormat="1" applyFont="1" applyBorder="1"/>
    <xf numFmtId="179" fontId="20" fillId="0" borderId="18" xfId="1" applyNumberFormat="1" applyFont="1" applyBorder="1" applyAlignment="1">
      <alignment vertical="center" wrapText="1"/>
    </xf>
    <xf numFmtId="164" fontId="0" fillId="0" borderId="0" xfId="1" applyFont="1" applyBorder="1"/>
    <xf numFmtId="168" fontId="0" fillId="0" borderId="0" xfId="7" applyNumberFormat="1" applyFont="1" applyBorder="1"/>
    <xf numFmtId="164" fontId="16" fillId="0" borderId="0" xfId="3" applyNumberFormat="1" applyFont="1"/>
    <xf numFmtId="164" fontId="0" fillId="0" borderId="0" xfId="0" applyNumberFormat="1"/>
    <xf numFmtId="9" fontId="0" fillId="0" borderId="0" xfId="2" applyFont="1" applyBorder="1"/>
    <xf numFmtId="164" fontId="15" fillId="0" borderId="0" xfId="1" applyFont="1" applyBorder="1" applyAlignment="1">
      <alignment vertical="center"/>
    </xf>
    <xf numFmtId="164" fontId="21" fillId="0" borderId="0" xfId="1" applyFont="1" applyBorder="1"/>
    <xf numFmtId="0" fontId="7" fillId="0" borderId="0" xfId="0" applyFont="1"/>
    <xf numFmtId="0" fontId="7" fillId="0" borderId="13" xfId="0" applyFont="1" applyBorder="1"/>
    <xf numFmtId="172" fontId="0" fillId="0" borderId="0" xfId="0" applyNumberFormat="1"/>
    <xf numFmtId="172" fontId="7" fillId="0" borderId="0" xfId="1" applyNumberFormat="1" applyFont="1" applyBorder="1"/>
    <xf numFmtId="172" fontId="5" fillId="0" borderId="0" xfId="1" applyNumberFormat="1" applyFont="1" applyBorder="1"/>
    <xf numFmtId="0" fontId="23" fillId="2" borderId="0" xfId="4" applyFont="1" applyFill="1" applyAlignment="1">
      <alignment vertical="top" wrapText="1"/>
    </xf>
    <xf numFmtId="0" fontId="23" fillId="2" borderId="0" xfId="4" applyFont="1" applyFill="1" applyAlignment="1">
      <alignment horizontal="center" vertical="top" wrapText="1"/>
    </xf>
    <xf numFmtId="0" fontId="14" fillId="2" borderId="0" xfId="4" applyFont="1" applyFill="1" applyAlignment="1">
      <alignment horizontal="center" vertical="top" wrapText="1"/>
    </xf>
    <xf numFmtId="0" fontId="8" fillId="0" borderId="0" xfId="4" applyFont="1" applyAlignment="1">
      <alignment horizontal="center" vertical="top" wrapText="1"/>
    </xf>
    <xf numFmtId="0" fontId="10" fillId="0" borderId="0" xfId="4" applyFont="1" applyAlignment="1">
      <alignment horizontal="center" vertical="top" wrapText="1"/>
    </xf>
    <xf numFmtId="0" fontId="15" fillId="0" borderId="0" xfId="4" applyFont="1" applyAlignment="1">
      <alignment vertical="top" wrapText="1"/>
    </xf>
    <xf numFmtId="0" fontId="12" fillId="0" borderId="0" xfId="4" applyFont="1" applyAlignment="1">
      <alignment horizontal="center" vertical="top" wrapText="1"/>
    </xf>
    <xf numFmtId="0" fontId="14" fillId="0" borderId="0" xfId="4" applyFont="1" applyAlignment="1">
      <alignment vertical="top" wrapText="1"/>
    </xf>
    <xf numFmtId="0" fontId="14" fillId="0" borderId="0" xfId="4" applyFont="1" applyAlignment="1">
      <alignment horizontal="center" vertical="top" wrapText="1"/>
    </xf>
    <xf numFmtId="0" fontId="23" fillId="0" borderId="0" xfId="4" applyFont="1" applyAlignment="1">
      <alignment vertical="top" wrapText="1"/>
    </xf>
    <xf numFmtId="0" fontId="23" fillId="0" borderId="0" xfId="4" applyFont="1" applyAlignment="1">
      <alignment horizontal="center" vertical="top" wrapText="1"/>
    </xf>
    <xf numFmtId="0" fontId="14" fillId="0" borderId="0" xfId="4" applyFont="1" applyAlignment="1">
      <alignment vertical="center" wrapText="1"/>
    </xf>
    <xf numFmtId="0" fontId="14" fillId="0" borderId="0" xfId="4" applyFont="1" applyAlignment="1">
      <alignment horizontal="center" vertical="center" wrapText="1"/>
    </xf>
    <xf numFmtId="0" fontId="8" fillId="2" borderId="0" xfId="4" applyFont="1" applyFill="1" applyAlignment="1">
      <alignment horizontal="left" vertical="center" wrapText="1"/>
    </xf>
    <xf numFmtId="0" fontId="8" fillId="2" borderId="0" xfId="4" applyFont="1" applyFill="1" applyAlignment="1">
      <alignment horizontal="left" vertical="top" wrapText="1"/>
    </xf>
    <xf numFmtId="0" fontId="24" fillId="0" borderId="0" xfId="4" applyFont="1" applyAlignment="1">
      <alignment vertical="top" wrapText="1"/>
    </xf>
    <xf numFmtId="0" fontId="24" fillId="0" borderId="0" xfId="4" applyFont="1" applyAlignment="1">
      <alignment horizontal="center" vertical="top" wrapText="1"/>
    </xf>
    <xf numFmtId="164" fontId="20" fillId="0" borderId="0" xfId="1" applyFont="1" applyBorder="1"/>
    <xf numFmtId="0" fontId="8" fillId="0" borderId="0" xfId="4" applyFont="1" applyAlignment="1">
      <alignment horizontal="center" vertical="center" wrapText="1"/>
    </xf>
    <xf numFmtId="0" fontId="8" fillId="0" borderId="0" xfId="4" applyFont="1"/>
    <xf numFmtId="0" fontId="8" fillId="0" borderId="0" xfId="4" applyFont="1" applyAlignment="1">
      <alignment horizontal="center"/>
    </xf>
    <xf numFmtId="179" fontId="20" fillId="0" borderId="0" xfId="1" applyNumberFormat="1" applyFont="1" applyBorder="1" applyAlignment="1">
      <alignment horizontal="center" vertical="center" wrapText="1"/>
    </xf>
    <xf numFmtId="179" fontId="4" fillId="0" borderId="0" xfId="1" applyNumberFormat="1" applyFont="1" applyBorder="1" applyAlignment="1">
      <alignment horizontal="center" vertical="center" wrapText="1"/>
    </xf>
    <xf numFmtId="179" fontId="5" fillId="0" borderId="0" xfId="1" applyNumberFormat="1" applyFont="1" applyBorder="1" applyAlignment="1">
      <alignment vertical="center" wrapText="1"/>
    </xf>
    <xf numFmtId="179" fontId="5" fillId="0" borderId="0" xfId="1" applyNumberFormat="1" applyFont="1" applyFill="1" applyBorder="1" applyAlignment="1">
      <alignment vertical="center" wrapText="1"/>
    </xf>
    <xf numFmtId="179" fontId="8" fillId="0" borderId="11" xfId="1" applyNumberFormat="1" applyFont="1" applyFill="1" applyBorder="1"/>
    <xf numFmtId="179" fontId="20" fillId="0" borderId="17" xfId="1" applyNumberFormat="1" applyFont="1" applyBorder="1" applyAlignment="1">
      <alignment vertical="center" wrapText="1"/>
    </xf>
    <xf numFmtId="179" fontId="20" fillId="0" borderId="13" xfId="1" applyNumberFormat="1" applyFont="1" applyBorder="1" applyAlignment="1">
      <alignment vertical="center" wrapText="1"/>
    </xf>
    <xf numFmtId="179" fontId="20" fillId="0" borderId="17" xfId="1" applyNumberFormat="1" applyFont="1" applyFill="1" applyBorder="1" applyAlignment="1">
      <alignment vertical="center" wrapText="1"/>
    </xf>
    <xf numFmtId="179" fontId="20" fillId="0" borderId="18" xfId="1" applyNumberFormat="1" applyFont="1" applyFill="1" applyBorder="1" applyAlignment="1">
      <alignment horizontal="center" vertical="center" wrapText="1"/>
    </xf>
    <xf numFmtId="179" fontId="20" fillId="0" borderId="18" xfId="1" applyNumberFormat="1" applyFont="1" applyFill="1" applyBorder="1" applyAlignment="1">
      <alignment vertical="center" wrapText="1"/>
    </xf>
    <xf numFmtId="179" fontId="5" fillId="0" borderId="13" xfId="1" applyNumberFormat="1" applyFont="1" applyFill="1" applyBorder="1" applyAlignment="1">
      <alignment vertical="center" wrapText="1"/>
    </xf>
    <xf numFmtId="179" fontId="20" fillId="0" borderId="13" xfId="1" applyNumberFormat="1" applyFont="1" applyFill="1" applyBorder="1" applyAlignment="1">
      <alignment vertical="center" wrapText="1"/>
    </xf>
    <xf numFmtId="179" fontId="20" fillId="0" borderId="18" xfId="1" applyNumberFormat="1" applyFont="1" applyBorder="1" applyAlignment="1">
      <alignment horizontal="center" vertical="center" wrapText="1"/>
    </xf>
    <xf numFmtId="179" fontId="5" fillId="0" borderId="0" xfId="1" applyNumberFormat="1" applyFont="1" applyFill="1" applyBorder="1" applyAlignment="1">
      <alignment horizontal="center" vertical="center" wrapText="1"/>
    </xf>
    <xf numFmtId="179" fontId="5" fillId="0" borderId="0" xfId="1" applyNumberFormat="1" applyFont="1" applyBorder="1" applyAlignment="1">
      <alignment horizontal="center" vertical="center" wrapText="1"/>
    </xf>
    <xf numFmtId="179" fontId="5" fillId="0" borderId="0" xfId="1" applyNumberFormat="1" applyFont="1" applyBorder="1" applyAlignment="1">
      <alignment vertical="top"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1" fillId="0" borderId="0" xfId="0" applyFont="1"/>
    <xf numFmtId="0" fontId="3" fillId="0" borderId="0" xfId="0" applyFont="1"/>
    <xf numFmtId="169" fontId="0" fillId="0" borderId="0" xfId="0" applyNumberFormat="1" applyAlignment="1">
      <alignment horizontal="center"/>
    </xf>
    <xf numFmtId="169" fontId="3" fillId="0" borderId="0" xfId="0" applyNumberFormat="1" applyFont="1" applyAlignment="1">
      <alignment horizontal="center"/>
    </xf>
    <xf numFmtId="0" fontId="3" fillId="0" borderId="0" xfId="0" applyFont="1" applyAlignment="1">
      <alignment horizontal="center"/>
    </xf>
    <xf numFmtId="169" fontId="5" fillId="0" borderId="0" xfId="0" applyNumberFormat="1" applyFont="1" applyAlignment="1">
      <alignment horizontal="center" vertical="center" wrapText="1"/>
    </xf>
    <xf numFmtId="169" fontId="0" fillId="0" borderId="0" xfId="0" applyNumberFormat="1"/>
    <xf numFmtId="164" fontId="0" fillId="0" borderId="0" xfId="0" applyNumberFormat="1" applyAlignment="1">
      <alignment horizontal="center"/>
    </xf>
    <xf numFmtId="164" fontId="0" fillId="0" borderId="0" xfId="2" applyNumberFormat="1" applyFont="1" applyBorder="1"/>
    <xf numFmtId="2" fontId="0" fillId="0" borderId="0" xfId="2" applyNumberFormat="1" applyFont="1" applyBorder="1"/>
    <xf numFmtId="2" fontId="0" fillId="0" borderId="0" xfId="0" applyNumberFormat="1"/>
    <xf numFmtId="2" fontId="0" fillId="0" borderId="0" xfId="0" applyNumberFormat="1" applyAlignment="1">
      <alignment horizontal="center"/>
    </xf>
    <xf numFmtId="9" fontId="0" fillId="0" borderId="0" xfId="0" applyNumberFormat="1"/>
    <xf numFmtId="179" fontId="5" fillId="0" borderId="11" xfId="1" applyNumberFormat="1" applyFont="1" applyBorder="1" applyAlignment="1">
      <alignment vertical="center" wrapText="1"/>
    </xf>
    <xf numFmtId="179" fontId="5" fillId="0" borderId="11" xfId="1" applyNumberFormat="1" applyFont="1" applyFill="1" applyBorder="1" applyAlignment="1">
      <alignment vertical="center" wrapText="1"/>
    </xf>
    <xf numFmtId="179" fontId="8" fillId="0" borderId="0" xfId="1" applyNumberFormat="1" applyFont="1" applyFill="1" applyBorder="1"/>
    <xf numFmtId="179" fontId="8" fillId="0" borderId="11" xfId="1" applyNumberFormat="1" applyFont="1" applyFill="1" applyBorder="1" applyAlignment="1"/>
    <xf numFmtId="179" fontId="8" fillId="0" borderId="11" xfId="1" applyNumberFormat="1" applyFont="1" applyBorder="1"/>
    <xf numFmtId="179" fontId="5" fillId="0" borderId="0" xfId="0" applyNumberFormat="1" applyFont="1" applyAlignment="1">
      <alignment vertical="center" wrapText="1"/>
    </xf>
    <xf numFmtId="179" fontId="8" fillId="0" borderId="11" xfId="1" applyNumberFormat="1" applyFont="1" applyFill="1" applyBorder="1" applyAlignment="1">
      <alignment vertical="center"/>
    </xf>
    <xf numFmtId="179" fontId="5" fillId="0" borderId="9" xfId="1" applyNumberFormat="1" applyFont="1" applyBorder="1" applyAlignment="1">
      <alignment horizontal="center" vertical="center" wrapText="1"/>
    </xf>
    <xf numFmtId="179" fontId="8" fillId="0" borderId="0" xfId="1" applyNumberFormat="1" applyFont="1" applyBorder="1"/>
    <xf numFmtId="164" fontId="5" fillId="0" borderId="0" xfId="0" applyNumberFormat="1" applyFont="1"/>
    <xf numFmtId="0" fontId="8" fillId="0" borderId="0" xfId="0" applyFont="1" applyAlignment="1">
      <alignment vertical="top" wrapText="1"/>
    </xf>
    <xf numFmtId="164" fontId="4" fillId="0" borderId="0" xfId="1" applyFont="1" applyBorder="1"/>
    <xf numFmtId="16" fontId="5" fillId="0" borderId="0" xfId="0" quotePrefix="1" applyNumberFormat="1" applyFont="1"/>
    <xf numFmtId="168" fontId="5" fillId="0" borderId="0" xfId="1" applyNumberFormat="1" applyFont="1" applyBorder="1"/>
    <xf numFmtId="0" fontId="8" fillId="0" borderId="0" xfId="0" applyFont="1" applyAlignment="1">
      <alignment vertical="center" wrapText="1"/>
    </xf>
    <xf numFmtId="0" fontId="5" fillId="0" borderId="0" xfId="0" applyFont="1" applyAlignment="1">
      <alignment vertical="center"/>
    </xf>
    <xf numFmtId="0" fontId="8" fillId="0" borderId="0" xfId="0" applyFont="1" applyAlignment="1">
      <alignment horizontal="left" vertical="top" wrapText="1"/>
    </xf>
    <xf numFmtId="0" fontId="5" fillId="0" borderId="0" xfId="0" applyFont="1" applyAlignment="1">
      <alignment horizontal="center"/>
    </xf>
    <xf numFmtId="0" fontId="5"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164" fontId="5" fillId="0" borderId="0" xfId="0" applyNumberFormat="1" applyFont="1" applyAlignment="1">
      <alignment horizontal="center"/>
    </xf>
    <xf numFmtId="9" fontId="5" fillId="0" borderId="0" xfId="0" applyNumberFormat="1" applyFont="1"/>
    <xf numFmtId="0" fontId="20" fillId="0" borderId="0" xfId="0" applyFont="1" applyAlignment="1">
      <alignment horizontal="center"/>
    </xf>
    <xf numFmtId="0" fontId="20" fillId="0" borderId="0" xfId="0" applyFont="1" applyAlignment="1">
      <alignment horizontal="left"/>
    </xf>
    <xf numFmtId="2" fontId="5" fillId="0" borderId="0" xfId="0" applyNumberFormat="1" applyFont="1"/>
    <xf numFmtId="179" fontId="17" fillId="0" borderId="18" xfId="1" applyNumberFormat="1" applyFont="1" applyFill="1" applyBorder="1" applyAlignment="1">
      <alignment vertical="center" wrapText="1"/>
    </xf>
    <xf numFmtId="179" fontId="10" fillId="0" borderId="11" xfId="1" applyNumberFormat="1" applyFont="1" applyFill="1" applyBorder="1"/>
    <xf numFmtId="179" fontId="17" fillId="0" borderId="0" xfId="1" applyNumberFormat="1" applyFont="1" applyBorder="1" applyAlignment="1">
      <alignment horizontal="center" vertical="center" wrapText="1"/>
    </xf>
    <xf numFmtId="179" fontId="17" fillId="0" borderId="18" xfId="1" applyNumberFormat="1" applyFont="1" applyBorder="1" applyAlignment="1">
      <alignment vertical="center" wrapText="1"/>
    </xf>
    <xf numFmtId="179" fontId="8" fillId="0" borderId="0" xfId="1" applyNumberFormat="1" applyFont="1" applyFill="1" applyBorder="1" applyAlignment="1">
      <alignment vertical="center"/>
    </xf>
    <xf numFmtId="179" fontId="5" fillId="0" borderId="11" xfId="1" applyNumberFormat="1" applyFont="1" applyBorder="1"/>
    <xf numFmtId="179" fontId="4" fillId="0" borderId="17" xfId="1" applyNumberFormat="1" applyFont="1" applyBorder="1" applyAlignment="1">
      <alignment vertical="center" wrapText="1"/>
    </xf>
    <xf numFmtId="164" fontId="4" fillId="0" borderId="0" xfId="0" applyNumberFormat="1" applyFont="1"/>
    <xf numFmtId="0" fontId="10" fillId="0" borderId="0" xfId="0" applyFont="1" applyAlignment="1">
      <alignment vertical="top" wrapText="1"/>
    </xf>
    <xf numFmtId="0" fontId="17" fillId="0" borderId="0" xfId="0" applyFont="1" applyAlignment="1">
      <alignment horizontal="left"/>
    </xf>
    <xf numFmtId="164" fontId="5" fillId="0" borderId="0" xfId="1" applyFont="1" applyBorder="1" applyAlignment="1">
      <alignment horizontal="center"/>
    </xf>
    <xf numFmtId="9" fontId="5" fillId="0" borderId="0" xfId="2" applyFont="1" applyBorder="1" applyAlignment="1">
      <alignment horizontal="center"/>
    </xf>
    <xf numFmtId="0" fontId="5" fillId="0" borderId="0" xfId="0" applyFont="1" applyAlignment="1">
      <alignment horizontal="right"/>
    </xf>
    <xf numFmtId="171" fontId="10" fillId="0" borderId="0" xfId="3" applyNumberFormat="1" applyFont="1" applyAlignment="1">
      <alignment horizontal="center"/>
    </xf>
    <xf numFmtId="166" fontId="10" fillId="0" borderId="0" xfId="3" applyNumberFormat="1" applyFont="1"/>
    <xf numFmtId="166" fontId="10" fillId="0" borderId="1" xfId="3" applyNumberFormat="1" applyFont="1" applyBorder="1"/>
    <xf numFmtId="171" fontId="10" fillId="0" borderId="4" xfId="3" applyNumberFormat="1" applyFont="1" applyBorder="1" applyAlignment="1">
      <alignment horizontal="center"/>
    </xf>
    <xf numFmtId="171" fontId="10" fillId="0" borderId="3" xfId="3" applyNumberFormat="1" applyFont="1" applyBorder="1" applyAlignment="1">
      <alignment horizontal="center"/>
    </xf>
    <xf numFmtId="171" fontId="10" fillId="0" borderId="11" xfId="3" applyNumberFormat="1" applyFont="1" applyBorder="1" applyAlignment="1">
      <alignment horizontal="center"/>
    </xf>
    <xf numFmtId="166" fontId="10" fillId="0" borderId="19" xfId="3" applyNumberFormat="1" applyFont="1" applyBorder="1"/>
    <xf numFmtId="166" fontId="8" fillId="0" borderId="19" xfId="3" applyNumberFormat="1" applyBorder="1"/>
    <xf numFmtId="166" fontId="10" fillId="0" borderId="0" xfId="0" applyNumberFormat="1" applyFont="1" applyAlignment="1">
      <alignment wrapText="1"/>
    </xf>
    <xf numFmtId="166" fontId="10" fillId="0" borderId="0" xfId="0" applyNumberFormat="1" applyFont="1"/>
    <xf numFmtId="166" fontId="10" fillId="0" borderId="14" xfId="0" applyNumberFormat="1" applyFont="1" applyBorder="1"/>
    <xf numFmtId="166" fontId="10" fillId="0" borderId="4" xfId="3" applyNumberFormat="1" applyFont="1" applyBorder="1" applyAlignment="1">
      <alignment wrapText="1"/>
    </xf>
    <xf numFmtId="166" fontId="10" fillId="0" borderId="3" xfId="3" applyNumberFormat="1" applyFont="1" applyBorder="1" applyAlignment="1">
      <alignment wrapText="1"/>
    </xf>
    <xf numFmtId="166" fontId="10" fillId="0" borderId="11" xfId="3" applyNumberFormat="1" applyFont="1" applyBorder="1" applyAlignment="1">
      <alignment wrapText="1"/>
    </xf>
    <xf numFmtId="166" fontId="10" fillId="0" borderId="4" xfId="3" applyNumberFormat="1" applyFont="1" applyBorder="1"/>
    <xf numFmtId="166" fontId="10" fillId="0" borderId="3" xfId="3" applyNumberFormat="1" applyFont="1" applyBorder="1"/>
    <xf numFmtId="166" fontId="10" fillId="0" borderId="11" xfId="3" applyNumberFormat="1" applyFont="1" applyBorder="1"/>
    <xf numFmtId="166" fontId="10" fillId="0" borderId="6" xfId="3" applyNumberFormat="1" applyFont="1" applyBorder="1"/>
    <xf numFmtId="166" fontId="10" fillId="0" borderId="5" xfId="3" applyNumberFormat="1" applyFont="1" applyBorder="1"/>
    <xf numFmtId="166" fontId="10" fillId="0" borderId="12" xfId="3" applyNumberFormat="1" applyFont="1" applyBorder="1"/>
    <xf numFmtId="166" fontId="8" fillId="0" borderId="1" xfId="3" applyNumberFormat="1" applyBorder="1"/>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2" xfId="0" applyFont="1" applyBorder="1" applyAlignment="1">
      <alignment horizontal="left" vertical="center"/>
    </xf>
    <xf numFmtId="179" fontId="4" fillId="0" borderId="8" xfId="1" applyNumberFormat="1" applyFont="1" applyBorder="1" applyAlignment="1">
      <alignment horizontal="center" vertical="center" wrapText="1"/>
    </xf>
    <xf numFmtId="179" fontId="4" fillId="0" borderId="12" xfId="1" applyNumberFormat="1" applyFont="1" applyBorder="1" applyAlignment="1">
      <alignment horizontal="center" vertical="center" wrapText="1"/>
    </xf>
    <xf numFmtId="49" fontId="4" fillId="0" borderId="7" xfId="0" applyNumberFormat="1" applyFont="1" applyBorder="1" applyAlignment="1">
      <alignment vertical="center" wrapText="1"/>
    </xf>
    <xf numFmtId="49" fontId="4" fillId="0" borderId="5" xfId="0" applyNumberFormat="1"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166" fontId="12" fillId="0" borderId="0" xfId="0" applyNumberFormat="1" applyFont="1" applyAlignment="1">
      <alignment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2" xfId="0" applyFont="1" applyBorder="1" applyAlignment="1">
      <alignment horizontal="left" vertical="center" wrapText="1"/>
    </xf>
    <xf numFmtId="166" fontId="12" fillId="0" borderId="0" xfId="0" applyNumberFormat="1" applyFont="1"/>
    <xf numFmtId="166" fontId="12" fillId="0" borderId="14" xfId="0" applyNumberFormat="1" applyFont="1" applyBorder="1"/>
    <xf numFmtId="0" fontId="20" fillId="0" borderId="7" xfId="0" applyFont="1" applyBorder="1" applyAlignment="1">
      <alignment vertical="center" wrapText="1"/>
    </xf>
    <xf numFmtId="0" fontId="20" fillId="0" borderId="5" xfId="0" applyFont="1" applyBorder="1" applyAlignment="1">
      <alignment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164" fontId="20" fillId="0" borderId="7" xfId="1" applyFont="1" applyBorder="1" applyAlignment="1">
      <alignment horizontal="center" vertical="center" wrapText="1"/>
    </xf>
    <xf numFmtId="164" fontId="20" fillId="0" borderId="5" xfId="1" applyFont="1" applyBorder="1" applyAlignment="1">
      <alignment horizontal="center" vertical="center" wrapText="1"/>
    </xf>
    <xf numFmtId="179" fontId="20" fillId="0" borderId="8" xfId="1" applyNumberFormat="1" applyFont="1" applyBorder="1" applyAlignment="1">
      <alignment horizontal="center" vertical="center" wrapText="1"/>
    </xf>
    <xf numFmtId="179" fontId="20" fillId="0" borderId="12" xfId="1" applyNumberFormat="1" applyFont="1" applyBorder="1" applyAlignment="1">
      <alignment horizontal="center" vertical="center" wrapText="1"/>
    </xf>
    <xf numFmtId="166" fontId="8" fillId="0" borderId="0" xfId="0" applyNumberFormat="1" applyFont="1" applyAlignment="1">
      <alignment horizontal="center" vertical="top" wrapText="1"/>
    </xf>
    <xf numFmtId="166" fontId="4" fillId="0" borderId="0" xfId="0" applyNumberFormat="1" applyFont="1" applyAlignment="1">
      <alignment horizontal="center"/>
    </xf>
    <xf numFmtId="0" fontId="4" fillId="0" borderId="0" xfId="0" applyFont="1" applyAlignment="1">
      <alignment horizontal="center"/>
    </xf>
    <xf numFmtId="0" fontId="5" fillId="0" borderId="0" xfId="0" applyFont="1" applyAlignment="1">
      <alignment horizontal="center"/>
    </xf>
    <xf numFmtId="166" fontId="12" fillId="0" borderId="13" xfId="0" applyNumberFormat="1" applyFont="1" applyBorder="1"/>
    <xf numFmtId="49" fontId="20" fillId="0" borderId="7" xfId="0" applyNumberFormat="1" applyFont="1" applyBorder="1" applyAlignment="1">
      <alignment vertical="center" wrapText="1"/>
    </xf>
    <xf numFmtId="49" fontId="20" fillId="0" borderId="5" xfId="0" applyNumberFormat="1" applyFont="1" applyBorder="1" applyAlignment="1">
      <alignmen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2" xfId="0" applyFont="1" applyBorder="1" applyAlignment="1">
      <alignment horizontal="left" vertical="center" wrapText="1"/>
    </xf>
    <xf numFmtId="166" fontId="12" fillId="0" borderId="1" xfId="3" applyNumberFormat="1" applyFont="1" applyBorder="1"/>
    <xf numFmtId="171" fontId="12" fillId="0" borderId="4" xfId="3" applyNumberFormat="1" applyFont="1" applyBorder="1" applyAlignment="1">
      <alignment horizontal="center"/>
    </xf>
    <xf numFmtId="171" fontId="12" fillId="0" borderId="3" xfId="3" applyNumberFormat="1" applyFont="1" applyBorder="1" applyAlignment="1">
      <alignment horizontal="center"/>
    </xf>
    <xf numFmtId="171" fontId="12" fillId="0" borderId="11" xfId="3" applyNumberFormat="1" applyFont="1" applyBorder="1" applyAlignment="1">
      <alignment horizontal="center"/>
    </xf>
    <xf numFmtId="0" fontId="20" fillId="0" borderId="1" xfId="0" applyFont="1" applyBorder="1" applyAlignment="1">
      <alignment horizontal="left" vertical="center" wrapText="1"/>
    </xf>
    <xf numFmtId="171" fontId="12" fillId="0" borderId="0" xfId="3" applyNumberFormat="1" applyFont="1" applyAlignment="1">
      <alignment horizontal="center"/>
    </xf>
    <xf numFmtId="164" fontId="20" fillId="0" borderId="7" xfId="1" applyFont="1" applyBorder="1" applyAlignment="1">
      <alignment vertical="center" wrapText="1"/>
    </xf>
    <xf numFmtId="164" fontId="20" fillId="0" borderId="5" xfId="1" applyFont="1" applyBorder="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wrapText="1"/>
    </xf>
    <xf numFmtId="0" fontId="0" fillId="0" borderId="0" xfId="0" applyAlignment="1">
      <alignment horizontal="center"/>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7" xfId="0" applyFont="1" applyBorder="1" applyAlignment="1">
      <alignment horizontal="right" vertical="center" wrapText="1"/>
    </xf>
    <xf numFmtId="0" fontId="20" fillId="0" borderId="18" xfId="0" applyFont="1" applyBorder="1" applyAlignment="1">
      <alignment horizontal="right" vertical="center" wrapText="1"/>
    </xf>
    <xf numFmtId="0" fontId="20" fillId="0" borderId="2" xfId="0" applyFont="1" applyBorder="1" applyAlignment="1">
      <alignment horizontal="right" vertical="center" wrapText="1"/>
    </xf>
    <xf numFmtId="175" fontId="4" fillId="0" borderId="7" xfId="1" applyNumberFormat="1" applyFont="1" applyFill="1" applyBorder="1" applyAlignment="1">
      <alignment horizontal="center" vertical="center" wrapText="1"/>
    </xf>
    <xf numFmtId="175" fontId="4" fillId="0" borderId="5" xfId="1" applyNumberFormat="1" applyFont="1" applyFill="1" applyBorder="1" applyAlignment="1">
      <alignment horizontal="center" vertical="center" wrapText="1"/>
    </xf>
    <xf numFmtId="164" fontId="20" fillId="0" borderId="7" xfId="1" applyFont="1" applyFill="1" applyBorder="1" applyAlignment="1">
      <alignment horizontal="center" vertical="center" wrapText="1"/>
    </xf>
    <xf numFmtId="164" fontId="20" fillId="0" borderId="5" xfId="1" applyFont="1" applyFill="1" applyBorder="1" applyAlignment="1">
      <alignment horizontal="center" vertical="center" wrapText="1"/>
    </xf>
    <xf numFmtId="0" fontId="10" fillId="0" borderId="0" xfId="4" applyFont="1" applyAlignment="1">
      <alignment horizontal="center" vertical="center" wrapText="1"/>
    </xf>
    <xf numFmtId="0" fontId="12" fillId="0" borderId="1" xfId="3" applyFont="1" applyBorder="1" applyAlignment="1">
      <alignment vertical="center"/>
    </xf>
    <xf numFmtId="0" fontId="10" fillId="0" borderId="0" xfId="4" applyFont="1" applyAlignment="1">
      <alignment horizontal="center" vertical="top" wrapText="1"/>
    </xf>
    <xf numFmtId="0" fontId="8" fillId="0" borderId="0" xfId="4" applyFont="1" applyAlignment="1">
      <alignment horizontal="center" vertical="top" wrapText="1"/>
    </xf>
    <xf numFmtId="0" fontId="20" fillId="0" borderId="0" xfId="0" applyFont="1" applyAlignment="1">
      <alignment horizontal="left" vertical="center" wrapText="1"/>
    </xf>
    <xf numFmtId="179" fontId="20" fillId="0" borderId="8" xfId="1" applyNumberFormat="1" applyFont="1" applyFill="1" applyBorder="1" applyAlignment="1">
      <alignment horizontal="center" vertical="center" wrapText="1"/>
    </xf>
    <xf numFmtId="179" fontId="20" fillId="0" borderId="12" xfId="1" applyNumberFormat="1" applyFont="1" applyFill="1" applyBorder="1" applyAlignment="1">
      <alignment horizontal="center" vertical="center" wrapText="1"/>
    </xf>
    <xf numFmtId="166" fontId="9" fillId="3" borderId="0" xfId="0" applyNumberFormat="1" applyFont="1" applyFill="1" applyAlignment="1">
      <alignment wrapText="1"/>
    </xf>
    <xf numFmtId="166" fontId="10" fillId="3" borderId="0" xfId="0" applyNumberFormat="1" applyFont="1" applyFill="1" applyAlignment="1">
      <alignment wrapText="1"/>
    </xf>
    <xf numFmtId="166" fontId="9" fillId="3" borderId="0" xfId="0" applyNumberFormat="1" applyFont="1" applyFill="1"/>
    <xf numFmtId="166" fontId="10" fillId="3" borderId="0" xfId="0" applyNumberFormat="1" applyFont="1" applyFill="1"/>
    <xf numFmtId="166" fontId="10" fillId="3" borderId="14" xfId="0" applyNumberFormat="1" applyFont="1" applyFill="1" applyBorder="1"/>
  </cellXfs>
  <cellStyles count="12">
    <cellStyle name="Comma" xfId="1" builtinId="3"/>
    <cellStyle name="Comma 2" xfId="5"/>
    <cellStyle name="Comma 3" xfId="7"/>
    <cellStyle name="Normal" xfId="0" builtinId="0"/>
    <cellStyle name="Normal 10" xfId="10"/>
    <cellStyle name="Normal 2" xfId="3"/>
    <cellStyle name="Normal 3" xfId="4"/>
    <cellStyle name="Normal 4" xfId="11"/>
    <cellStyle name="Normal 62 2" xfId="9"/>
    <cellStyle name="Percent" xfId="2" builtinId="5"/>
    <cellStyle name="Percent 2" xfId="8"/>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526415</xdr:colOff>
      <xdr:row>36</xdr:row>
      <xdr:rowOff>0</xdr:rowOff>
    </xdr:from>
    <xdr:ext cx="79375" cy="13970"/>
    <xdr:sp macro="" textlink="">
      <xdr:nvSpPr>
        <xdr:cNvPr id="2" name="Shape 3">
          <a:extLst>
            <a:ext uri="{FF2B5EF4-FFF2-40B4-BE49-F238E27FC236}">
              <a16:creationId xmlns:a16="http://schemas.microsoft.com/office/drawing/2014/main" id="{957CFC06-15AF-414C-8DA9-F68EDC851F10}"/>
            </a:ext>
          </a:extLst>
        </xdr:cNvPr>
        <xdr:cNvSpPr/>
      </xdr:nvSpPr>
      <xdr:spPr>
        <a:xfrm>
          <a:off x="1736090" y="6228206"/>
          <a:ext cx="79375" cy="13970"/>
        </a:xfrm>
        <a:custGeom>
          <a:avLst/>
          <a:gdLst/>
          <a:ahLst/>
          <a:cxnLst/>
          <a:rect l="0" t="0" r="0" b="0"/>
          <a:pathLst>
            <a:path w="79375" h="13970">
              <a:moveTo>
                <a:pt x="79248" y="13716"/>
              </a:moveTo>
              <a:lnTo>
                <a:pt x="0" y="13716"/>
              </a:lnTo>
              <a:lnTo>
                <a:pt x="0" y="0"/>
              </a:lnTo>
              <a:lnTo>
                <a:pt x="79248" y="0"/>
              </a:lnTo>
              <a:lnTo>
                <a:pt x="79248" y="13716"/>
              </a:lnTo>
              <a:close/>
            </a:path>
          </a:pathLst>
        </a:custGeom>
        <a:solidFill>
          <a:srgbClr val="000000">
            <a:alpha val="50000"/>
          </a:srgbClr>
        </a:solidFill>
      </xdr:spPr>
    </xdr:sp>
    <xdr:clientData/>
  </xdr:oneCellAnchor>
  <xdr:oneCellAnchor>
    <xdr:from>
      <xdr:col>2</xdr:col>
      <xdr:colOff>168275</xdr:colOff>
      <xdr:row>36</xdr:row>
      <xdr:rowOff>0</xdr:rowOff>
    </xdr:from>
    <xdr:ext cx="79375" cy="13970"/>
    <xdr:sp macro="" textlink="">
      <xdr:nvSpPr>
        <xdr:cNvPr id="3" name="Shape 4">
          <a:extLst>
            <a:ext uri="{FF2B5EF4-FFF2-40B4-BE49-F238E27FC236}">
              <a16:creationId xmlns:a16="http://schemas.microsoft.com/office/drawing/2014/main" id="{7082F4C0-AF55-4541-8011-08D0F0F2FCA4}"/>
            </a:ext>
          </a:extLst>
        </xdr:cNvPr>
        <xdr:cNvSpPr/>
      </xdr:nvSpPr>
      <xdr:spPr>
        <a:xfrm>
          <a:off x="1377950" y="6388227"/>
          <a:ext cx="79375" cy="13970"/>
        </a:xfrm>
        <a:custGeom>
          <a:avLst/>
          <a:gdLst/>
          <a:ahLst/>
          <a:cxnLst/>
          <a:rect l="0" t="0" r="0" b="0"/>
          <a:pathLst>
            <a:path w="79375" h="13970">
              <a:moveTo>
                <a:pt x="79247" y="13716"/>
              </a:moveTo>
              <a:lnTo>
                <a:pt x="0" y="13716"/>
              </a:lnTo>
              <a:lnTo>
                <a:pt x="0" y="0"/>
              </a:lnTo>
              <a:lnTo>
                <a:pt x="79247" y="0"/>
              </a:lnTo>
              <a:lnTo>
                <a:pt x="79247" y="13716"/>
              </a:lnTo>
              <a:close/>
            </a:path>
          </a:pathLst>
        </a:custGeom>
        <a:solidFill>
          <a:srgbClr val="000000">
            <a:alpha val="50000"/>
          </a:srgbClr>
        </a:solidFill>
      </xdr:spPr>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67"/>
  <sheetViews>
    <sheetView showZeros="0" tabSelected="1" view="pageBreakPreview" zoomScaleNormal="60" zoomScaleSheetLayoutView="100" workbookViewId="0">
      <selection activeCell="F223" sqref="F223"/>
    </sheetView>
  </sheetViews>
  <sheetFormatPr defaultColWidth="8.81640625" defaultRowHeight="13" x14ac:dyDescent="0.3"/>
  <cols>
    <col min="1" max="1" width="7.26953125" style="164" bestFit="1" customWidth="1"/>
    <col min="2" max="2" width="10.7265625" style="165" customWidth="1"/>
    <col min="3" max="3" width="58.26953125" style="166" bestFit="1" customWidth="1"/>
    <col min="4" max="4" width="10.26953125" style="164" bestFit="1" customWidth="1"/>
    <col min="5" max="5" width="11.54296875" style="164" bestFit="1" customWidth="1"/>
    <col min="6" max="6" width="12.81640625" style="167" bestFit="1" customWidth="1"/>
    <col min="7" max="7" width="15.81640625" style="331" bestFit="1" customWidth="1"/>
    <col min="8" max="8" width="14.453125" style="142" bestFit="1" customWidth="1"/>
    <col min="9" max="9" width="22" style="137" customWidth="1"/>
    <col min="10" max="10" width="22.453125" style="137" customWidth="1"/>
    <col min="11" max="11" width="14" style="137" bestFit="1" customWidth="1"/>
    <col min="12" max="12" width="15.453125" style="137" bestFit="1" customWidth="1"/>
    <col min="13" max="16384" width="8.81640625" style="137"/>
  </cols>
  <sheetData>
    <row r="1" spans="1:24" s="172" customFormat="1" ht="14" x14ac:dyDescent="0.3">
      <c r="A1" s="481">
        <v>18</v>
      </c>
      <c r="B1" s="481"/>
      <c r="C1" s="481"/>
      <c r="D1" s="481"/>
      <c r="E1" s="481"/>
      <c r="F1" s="481"/>
      <c r="G1" s="481"/>
      <c r="H1" s="171"/>
    </row>
    <row r="2" spans="1:24" s="177" customFormat="1" ht="15.5" x14ac:dyDescent="0.35">
      <c r="A2" s="489" t="s">
        <v>142</v>
      </c>
      <c r="B2" s="489"/>
      <c r="C2" s="489"/>
      <c r="D2" s="489"/>
      <c r="E2" s="489"/>
      <c r="F2" s="489"/>
      <c r="G2" s="489"/>
      <c r="H2" s="170"/>
      <c r="I2" s="350"/>
      <c r="J2" s="350"/>
      <c r="M2" s="170"/>
      <c r="X2" s="170"/>
    </row>
    <row r="3" spans="1:24" s="177" customFormat="1" ht="14.5" x14ac:dyDescent="0.35">
      <c r="A3" s="490" t="s">
        <v>1546</v>
      </c>
      <c r="B3" s="490"/>
      <c r="C3" s="490"/>
      <c r="D3" s="491"/>
      <c r="E3" s="490"/>
      <c r="F3" s="490"/>
      <c r="G3" s="490"/>
      <c r="H3" s="170"/>
      <c r="M3" s="170"/>
      <c r="X3" s="170"/>
    </row>
    <row r="4" spans="1:24" s="117" customFormat="1" ht="15" thickBot="1" x14ac:dyDescent="0.4">
      <c r="A4" s="482" t="str">
        <f>C6</f>
        <v>SECTION 1 : PRELIMINARY AND GENERAL</v>
      </c>
      <c r="B4" s="482"/>
      <c r="C4" s="482"/>
      <c r="D4" s="482"/>
      <c r="E4" s="482"/>
      <c r="F4" s="482"/>
      <c r="G4" s="482"/>
      <c r="H4" s="170"/>
    </row>
    <row r="5" spans="1:24" s="146" customFormat="1" ht="15" customHeight="1" thickBot="1" x14ac:dyDescent="0.4">
      <c r="A5" s="143" t="s">
        <v>256</v>
      </c>
      <c r="B5" s="143" t="s">
        <v>257</v>
      </c>
      <c r="C5" s="143" t="s">
        <v>2</v>
      </c>
      <c r="D5" s="143" t="s">
        <v>3</v>
      </c>
      <c r="E5" s="143" t="s">
        <v>4</v>
      </c>
      <c r="F5" s="144" t="s">
        <v>5</v>
      </c>
      <c r="G5" s="325" t="s">
        <v>6</v>
      </c>
      <c r="H5" s="145"/>
    </row>
    <row r="6" spans="1:24" s="43" customFormat="1" ht="27" customHeight="1" x14ac:dyDescent="0.3">
      <c r="A6" s="147">
        <v>1.1000000000000001</v>
      </c>
      <c r="B6" s="148" t="s">
        <v>403</v>
      </c>
      <c r="C6" s="159" t="s">
        <v>404</v>
      </c>
      <c r="D6" s="147"/>
      <c r="E6" s="147"/>
      <c r="F6" s="149"/>
      <c r="G6" s="326"/>
      <c r="H6" s="47"/>
    </row>
    <row r="7" spans="1:24" ht="8.25" customHeight="1" x14ac:dyDescent="0.3">
      <c r="A7" s="134"/>
      <c r="B7" s="133"/>
      <c r="C7" s="138"/>
      <c r="D7" s="134"/>
      <c r="E7" s="134"/>
      <c r="F7" s="135"/>
      <c r="G7" s="327"/>
    </row>
    <row r="8" spans="1:24" ht="38" x14ac:dyDescent="0.3">
      <c r="A8" s="134"/>
      <c r="B8" s="133"/>
      <c r="C8" s="138" t="s">
        <v>405</v>
      </c>
      <c r="D8" s="134"/>
      <c r="E8" s="134"/>
      <c r="F8" s="135"/>
      <c r="G8" s="327"/>
    </row>
    <row r="9" spans="1:24" ht="7.5" customHeight="1" x14ac:dyDescent="0.3">
      <c r="A9" s="134"/>
      <c r="B9" s="133"/>
      <c r="C9" s="138"/>
      <c r="D9" s="134"/>
      <c r="E9" s="134"/>
      <c r="F9" s="135"/>
      <c r="G9" s="327"/>
    </row>
    <row r="10" spans="1:24" s="43" customFormat="1" x14ac:dyDescent="0.3">
      <c r="A10" s="150">
        <v>1.2</v>
      </c>
      <c r="B10" s="148">
        <v>8.3000000000000007</v>
      </c>
      <c r="C10" s="103" t="s">
        <v>406</v>
      </c>
      <c r="D10" s="147"/>
      <c r="E10" s="147"/>
      <c r="F10" s="149"/>
      <c r="G10" s="326"/>
      <c r="H10" s="47"/>
    </row>
    <row r="11" spans="1:24" x14ac:dyDescent="0.3">
      <c r="A11" s="134"/>
      <c r="B11" s="133"/>
      <c r="C11" s="138"/>
      <c r="D11" s="134"/>
      <c r="E11" s="134"/>
      <c r="F11" s="135"/>
      <c r="G11" s="327"/>
    </row>
    <row r="12" spans="1:24" x14ac:dyDescent="0.3">
      <c r="A12" s="134" t="s">
        <v>407</v>
      </c>
      <c r="B12" s="133" t="s">
        <v>408</v>
      </c>
      <c r="C12" s="138" t="s">
        <v>409</v>
      </c>
      <c r="D12" s="134" t="s">
        <v>7</v>
      </c>
      <c r="E12" s="134">
        <v>1</v>
      </c>
      <c r="F12" s="135"/>
      <c r="G12" s="327">
        <f>E12*F12</f>
        <v>0</v>
      </c>
      <c r="J12" s="136"/>
      <c r="K12" s="136"/>
    </row>
    <row r="13" spans="1:24" x14ac:dyDescent="0.3">
      <c r="A13" s="134"/>
      <c r="B13" s="133"/>
      <c r="C13" s="138"/>
      <c r="D13" s="134"/>
      <c r="E13" s="134"/>
      <c r="F13" s="135"/>
      <c r="G13" s="327"/>
    </row>
    <row r="14" spans="1:24" x14ac:dyDescent="0.3">
      <c r="A14" s="134"/>
      <c r="B14" s="133" t="s">
        <v>410</v>
      </c>
      <c r="C14" s="138" t="s">
        <v>411</v>
      </c>
      <c r="D14" s="134" t="s">
        <v>7</v>
      </c>
      <c r="E14" s="134">
        <v>1</v>
      </c>
      <c r="F14" s="135"/>
      <c r="G14" s="327">
        <f>E14*F14</f>
        <v>0</v>
      </c>
    </row>
    <row r="15" spans="1:24" x14ac:dyDescent="0.3">
      <c r="A15" s="134"/>
      <c r="B15" s="156"/>
      <c r="C15" s="138"/>
      <c r="D15" s="134"/>
      <c r="E15" s="134"/>
      <c r="F15" s="135"/>
      <c r="G15" s="327"/>
    </row>
    <row r="16" spans="1:24" x14ac:dyDescent="0.3">
      <c r="A16" s="134"/>
      <c r="B16" s="133" t="s">
        <v>1091</v>
      </c>
      <c r="C16" s="138" t="s">
        <v>1094</v>
      </c>
      <c r="D16" s="134"/>
      <c r="E16" s="134"/>
      <c r="F16" s="135"/>
      <c r="G16" s="327"/>
    </row>
    <row r="17" spans="1:12" x14ac:dyDescent="0.3">
      <c r="A17" s="134"/>
      <c r="B17" s="133"/>
      <c r="C17" s="103"/>
      <c r="D17" s="134"/>
      <c r="E17" s="134"/>
      <c r="F17" s="135"/>
      <c r="G17" s="327"/>
    </row>
    <row r="18" spans="1:12" x14ac:dyDescent="0.3">
      <c r="A18" s="134" t="s">
        <v>1096</v>
      </c>
      <c r="B18" s="133" t="s">
        <v>1095</v>
      </c>
      <c r="C18" s="138" t="s">
        <v>1093</v>
      </c>
      <c r="D18" s="134" t="s">
        <v>7</v>
      </c>
      <c r="E18" s="134">
        <v>1</v>
      </c>
      <c r="F18" s="135"/>
      <c r="G18" s="327">
        <f t="shared" ref="G18" si="0">E18*F18</f>
        <v>0</v>
      </c>
    </row>
    <row r="19" spans="1:12" x14ac:dyDescent="0.3">
      <c r="A19" s="134"/>
      <c r="B19" s="133"/>
      <c r="C19" s="138"/>
      <c r="D19" s="134"/>
      <c r="E19" s="134"/>
      <c r="F19" s="135"/>
      <c r="G19" s="327"/>
    </row>
    <row r="20" spans="1:12" x14ac:dyDescent="0.3">
      <c r="A20" s="134" t="s">
        <v>412</v>
      </c>
      <c r="B20" s="133"/>
      <c r="C20" s="138" t="s">
        <v>413</v>
      </c>
      <c r="D20" s="134" t="s">
        <v>155</v>
      </c>
      <c r="E20" s="134">
        <v>2</v>
      </c>
      <c r="F20" s="135"/>
      <c r="G20" s="327">
        <f>E20*F20</f>
        <v>0</v>
      </c>
    </row>
    <row r="21" spans="1:12" s="151" customFormat="1" x14ac:dyDescent="0.3">
      <c r="A21" s="134"/>
      <c r="B21" s="133"/>
      <c r="C21" s="138"/>
      <c r="D21" s="134"/>
      <c r="E21" s="134"/>
      <c r="F21" s="135"/>
      <c r="G21" s="327"/>
      <c r="H21" s="142"/>
      <c r="I21" s="137"/>
      <c r="J21" s="137"/>
      <c r="K21" s="137"/>
      <c r="L21" s="137"/>
    </row>
    <row r="22" spans="1:12" s="151" customFormat="1" x14ac:dyDescent="0.3">
      <c r="A22" s="134"/>
      <c r="B22" s="133" t="s">
        <v>414</v>
      </c>
      <c r="C22" s="138" t="s">
        <v>415</v>
      </c>
      <c r="D22" s="134"/>
      <c r="E22" s="134"/>
      <c r="F22" s="135"/>
      <c r="G22" s="327"/>
      <c r="H22" s="142"/>
      <c r="I22" s="137"/>
      <c r="J22" s="137"/>
      <c r="K22" s="137"/>
      <c r="L22" s="137"/>
    </row>
    <row r="23" spans="1:12" s="151" customFormat="1" x14ac:dyDescent="0.3">
      <c r="A23" s="134"/>
      <c r="B23" s="133"/>
      <c r="C23" s="138"/>
      <c r="D23" s="134"/>
      <c r="E23" s="134"/>
      <c r="F23" s="135"/>
      <c r="G23" s="327"/>
      <c r="H23" s="142"/>
      <c r="I23" s="137"/>
      <c r="J23" s="137"/>
      <c r="K23" s="137"/>
      <c r="L23" s="137"/>
    </row>
    <row r="24" spans="1:12" s="151" customFormat="1" x14ac:dyDescent="0.3">
      <c r="A24" s="134" t="s">
        <v>416</v>
      </c>
      <c r="B24" s="133"/>
      <c r="C24" s="138" t="s">
        <v>417</v>
      </c>
      <c r="D24" s="134" t="s">
        <v>7</v>
      </c>
      <c r="E24" s="134">
        <v>1</v>
      </c>
      <c r="F24" s="135"/>
      <c r="G24" s="327">
        <f>E24*F24</f>
        <v>0</v>
      </c>
      <c r="H24" s="142"/>
      <c r="I24" s="137"/>
      <c r="J24" s="137"/>
      <c r="K24" s="137"/>
      <c r="L24" s="137"/>
    </row>
    <row r="25" spans="1:12" s="151" customFormat="1" x14ac:dyDescent="0.3">
      <c r="A25" s="134"/>
      <c r="B25" s="133"/>
      <c r="C25" s="138"/>
      <c r="D25" s="134"/>
      <c r="E25" s="134"/>
      <c r="F25" s="135"/>
      <c r="G25" s="327"/>
      <c r="H25" s="142"/>
      <c r="I25" s="137"/>
      <c r="J25" s="137"/>
      <c r="K25" s="137"/>
      <c r="L25" s="137"/>
    </row>
    <row r="26" spans="1:12" s="151" customFormat="1" x14ac:dyDescent="0.3">
      <c r="A26" s="134" t="s">
        <v>418</v>
      </c>
      <c r="B26" s="133"/>
      <c r="C26" s="138" t="s">
        <v>419</v>
      </c>
      <c r="D26" s="134" t="s">
        <v>7</v>
      </c>
      <c r="E26" s="134">
        <v>1</v>
      </c>
      <c r="F26" s="135"/>
      <c r="G26" s="327">
        <f>E26*F26</f>
        <v>0</v>
      </c>
      <c r="H26" s="142"/>
      <c r="I26" s="137"/>
      <c r="J26" s="137"/>
      <c r="K26" s="137"/>
      <c r="L26" s="137"/>
    </row>
    <row r="27" spans="1:12" s="151" customFormat="1" x14ac:dyDescent="0.3">
      <c r="A27" s="134"/>
      <c r="B27" s="133"/>
      <c r="C27" s="138"/>
      <c r="D27" s="134"/>
      <c r="E27" s="134"/>
      <c r="F27" s="135"/>
      <c r="G27" s="327"/>
      <c r="H27" s="142"/>
      <c r="I27" s="137"/>
      <c r="J27" s="137"/>
      <c r="K27" s="137"/>
      <c r="L27" s="137"/>
    </row>
    <row r="28" spans="1:12" s="151" customFormat="1" x14ac:dyDescent="0.3">
      <c r="A28" s="134" t="s">
        <v>420</v>
      </c>
      <c r="B28" s="133"/>
      <c r="C28" s="138" t="s">
        <v>421</v>
      </c>
      <c r="D28" s="134" t="s">
        <v>7</v>
      </c>
      <c r="E28" s="134">
        <v>1</v>
      </c>
      <c r="F28" s="135"/>
      <c r="G28" s="327">
        <f>E28*F28</f>
        <v>0</v>
      </c>
      <c r="H28" s="142"/>
      <c r="I28" s="137"/>
      <c r="J28" s="137"/>
      <c r="K28" s="137"/>
      <c r="L28" s="137"/>
    </row>
    <row r="29" spans="1:12" s="151" customFormat="1" x14ac:dyDescent="0.3">
      <c r="A29" s="134"/>
      <c r="B29" s="133"/>
      <c r="C29" s="138"/>
      <c r="D29" s="134"/>
      <c r="E29" s="134"/>
      <c r="F29" s="135"/>
      <c r="G29" s="327"/>
      <c r="H29" s="142"/>
      <c r="I29" s="137"/>
      <c r="J29" s="137"/>
      <c r="K29" s="137"/>
      <c r="L29" s="137"/>
    </row>
    <row r="30" spans="1:12" s="151" customFormat="1" x14ac:dyDescent="0.3">
      <c r="A30" s="134" t="s">
        <v>422</v>
      </c>
      <c r="B30" s="133"/>
      <c r="C30" s="138" t="s">
        <v>423</v>
      </c>
      <c r="D30" s="134" t="s">
        <v>7</v>
      </c>
      <c r="E30" s="134">
        <v>1</v>
      </c>
      <c r="F30" s="135"/>
      <c r="G30" s="327">
        <f>E30*F30</f>
        <v>0</v>
      </c>
      <c r="H30" s="142"/>
      <c r="I30" s="137"/>
      <c r="J30" s="137"/>
      <c r="K30" s="137"/>
      <c r="L30" s="137"/>
    </row>
    <row r="31" spans="1:12" s="151" customFormat="1" x14ac:dyDescent="0.3">
      <c r="A31" s="134"/>
      <c r="B31" s="133"/>
      <c r="C31" s="138"/>
      <c r="D31" s="134"/>
      <c r="E31" s="134"/>
      <c r="F31" s="135"/>
      <c r="G31" s="327"/>
      <c r="H31" s="142"/>
      <c r="I31" s="137"/>
      <c r="J31" s="137"/>
      <c r="K31" s="137"/>
      <c r="L31" s="137"/>
    </row>
    <row r="32" spans="1:12" s="151" customFormat="1" x14ac:dyDescent="0.3">
      <c r="A32" s="134" t="s">
        <v>424</v>
      </c>
      <c r="B32" s="133"/>
      <c r="C32" s="138" t="s">
        <v>425</v>
      </c>
      <c r="D32" s="134" t="s">
        <v>7</v>
      </c>
      <c r="E32" s="134">
        <v>1</v>
      </c>
      <c r="F32" s="135"/>
      <c r="G32" s="327">
        <f>E32*F32</f>
        <v>0</v>
      </c>
      <c r="H32" s="142"/>
      <c r="I32" s="137"/>
      <c r="J32" s="137"/>
      <c r="K32" s="137"/>
      <c r="L32" s="137"/>
    </row>
    <row r="33" spans="1:12" s="151" customFormat="1" x14ac:dyDescent="0.3">
      <c r="A33" s="134"/>
      <c r="B33" s="133"/>
      <c r="C33" s="138"/>
      <c r="D33" s="134"/>
      <c r="E33" s="134"/>
      <c r="F33" s="135"/>
      <c r="G33" s="327"/>
      <c r="H33" s="142"/>
      <c r="I33" s="137"/>
      <c r="J33" s="137"/>
      <c r="K33" s="137"/>
      <c r="L33" s="137"/>
    </row>
    <row r="34" spans="1:12" s="151" customFormat="1" x14ac:dyDescent="0.3">
      <c r="A34" s="134" t="s">
        <v>426</v>
      </c>
      <c r="B34" s="133"/>
      <c r="C34" s="138" t="s">
        <v>427</v>
      </c>
      <c r="D34" s="134" t="s">
        <v>7</v>
      </c>
      <c r="E34" s="134">
        <v>1</v>
      </c>
      <c r="F34" s="135"/>
      <c r="G34" s="327">
        <f>E34*F34</f>
        <v>0</v>
      </c>
      <c r="H34" s="142"/>
      <c r="I34" s="137"/>
      <c r="J34" s="137"/>
      <c r="K34" s="137"/>
      <c r="L34" s="137"/>
    </row>
    <row r="35" spans="1:12" s="151" customFormat="1" x14ac:dyDescent="0.3">
      <c r="A35" s="134"/>
      <c r="B35" s="133"/>
      <c r="C35" s="138"/>
      <c r="D35" s="134"/>
      <c r="E35" s="134"/>
      <c r="F35" s="135"/>
      <c r="G35" s="327"/>
      <c r="H35" s="142"/>
      <c r="I35" s="137"/>
      <c r="J35" s="137"/>
      <c r="K35" s="137"/>
      <c r="L35" s="137"/>
    </row>
    <row r="36" spans="1:12" s="151" customFormat="1" ht="15" customHeight="1" x14ac:dyDescent="0.3">
      <c r="A36" s="134" t="s">
        <v>428</v>
      </c>
      <c r="B36" s="133"/>
      <c r="C36" s="138" t="s">
        <v>429</v>
      </c>
      <c r="D36" s="134" t="s">
        <v>7</v>
      </c>
      <c r="E36" s="134">
        <v>1</v>
      </c>
      <c r="F36" s="135"/>
      <c r="G36" s="327">
        <f>E36*F36</f>
        <v>0</v>
      </c>
      <c r="H36" s="142"/>
      <c r="I36" s="137"/>
      <c r="J36" s="137"/>
      <c r="K36" s="137"/>
      <c r="L36" s="137"/>
    </row>
    <row r="37" spans="1:12" s="151" customFormat="1" x14ac:dyDescent="0.3">
      <c r="A37" s="134"/>
      <c r="B37" s="133"/>
      <c r="C37" s="138"/>
      <c r="D37" s="134"/>
      <c r="E37" s="134"/>
      <c r="F37" s="135"/>
      <c r="G37" s="327"/>
      <c r="H37" s="142"/>
      <c r="I37" s="137"/>
      <c r="J37" s="137"/>
      <c r="K37" s="137"/>
      <c r="L37" s="137"/>
    </row>
    <row r="38" spans="1:12" s="151" customFormat="1" x14ac:dyDescent="0.3">
      <c r="A38" s="134" t="s">
        <v>430</v>
      </c>
      <c r="B38" s="133"/>
      <c r="C38" s="138" t="s">
        <v>431</v>
      </c>
      <c r="D38" s="134" t="s">
        <v>7</v>
      </c>
      <c r="E38" s="134">
        <v>1</v>
      </c>
      <c r="F38" s="135"/>
      <c r="G38" s="327">
        <f>E38*F38</f>
        <v>0</v>
      </c>
      <c r="H38" s="142"/>
      <c r="I38" s="137"/>
      <c r="J38" s="137"/>
      <c r="K38" s="137"/>
      <c r="L38" s="137"/>
    </row>
    <row r="39" spans="1:12" s="151" customFormat="1" x14ac:dyDescent="0.3">
      <c r="A39" s="134"/>
      <c r="B39" s="133"/>
      <c r="C39" s="138"/>
      <c r="D39" s="134"/>
      <c r="E39" s="134"/>
      <c r="F39" s="135"/>
      <c r="G39" s="327"/>
      <c r="H39" s="142"/>
      <c r="I39" s="137"/>
      <c r="J39" s="137"/>
      <c r="K39" s="137"/>
      <c r="L39" s="137"/>
    </row>
    <row r="40" spans="1:12" s="151" customFormat="1" x14ac:dyDescent="0.3">
      <c r="A40" s="134" t="s">
        <v>432</v>
      </c>
      <c r="B40" s="133"/>
      <c r="C40" s="138" t="s">
        <v>433</v>
      </c>
      <c r="D40" s="134" t="s">
        <v>7</v>
      </c>
      <c r="E40" s="134">
        <v>1</v>
      </c>
      <c r="F40" s="135"/>
      <c r="G40" s="327">
        <f>E40*F40</f>
        <v>0</v>
      </c>
      <c r="H40" s="142"/>
      <c r="I40" s="137"/>
      <c r="J40" s="137"/>
      <c r="K40" s="137"/>
      <c r="L40" s="137"/>
    </row>
    <row r="41" spans="1:12" s="151" customFormat="1" x14ac:dyDescent="0.3">
      <c r="A41" s="134"/>
      <c r="B41" s="133"/>
      <c r="C41" s="138"/>
      <c r="D41" s="134"/>
      <c r="E41" s="134"/>
      <c r="F41" s="135"/>
      <c r="G41" s="327"/>
      <c r="H41" s="142"/>
      <c r="I41" s="137"/>
      <c r="J41" s="137"/>
      <c r="K41" s="137"/>
      <c r="L41" s="137"/>
    </row>
    <row r="42" spans="1:12" s="151" customFormat="1" x14ac:dyDescent="0.3">
      <c r="A42" s="134" t="s">
        <v>434</v>
      </c>
      <c r="B42" s="133"/>
      <c r="C42" s="138" t="s">
        <v>435</v>
      </c>
      <c r="D42" s="134" t="s">
        <v>7</v>
      </c>
      <c r="E42" s="134">
        <v>1</v>
      </c>
      <c r="F42" s="135"/>
      <c r="G42" s="327">
        <f>E42*F42</f>
        <v>0</v>
      </c>
      <c r="H42" s="142"/>
      <c r="I42" s="137"/>
      <c r="J42" s="137"/>
      <c r="K42" s="137"/>
      <c r="L42" s="137"/>
    </row>
    <row r="43" spans="1:12" s="151" customFormat="1" x14ac:dyDescent="0.3">
      <c r="A43" s="134"/>
      <c r="B43" s="133"/>
      <c r="C43" s="138"/>
      <c r="D43" s="134"/>
      <c r="E43" s="134"/>
      <c r="F43" s="135"/>
      <c r="G43" s="327"/>
      <c r="H43" s="142"/>
      <c r="I43" s="137"/>
      <c r="J43" s="137"/>
      <c r="K43" s="137"/>
      <c r="L43" s="137"/>
    </row>
    <row r="44" spans="1:12" s="151" customFormat="1" x14ac:dyDescent="0.3">
      <c r="A44" s="134" t="s">
        <v>436</v>
      </c>
      <c r="B44" s="133" t="s">
        <v>437</v>
      </c>
      <c r="C44" s="138" t="s">
        <v>1092</v>
      </c>
      <c r="D44" s="134" t="s">
        <v>7</v>
      </c>
      <c r="E44" s="134">
        <v>1</v>
      </c>
      <c r="F44" s="135"/>
      <c r="G44" s="327">
        <f>E44*F44</f>
        <v>0</v>
      </c>
      <c r="H44" s="142"/>
      <c r="I44" s="137"/>
      <c r="J44" s="137"/>
      <c r="K44" s="137"/>
      <c r="L44" s="137"/>
    </row>
    <row r="45" spans="1:12" s="151" customFormat="1" ht="9" customHeight="1" x14ac:dyDescent="0.3">
      <c r="A45" s="134"/>
      <c r="B45" s="133"/>
      <c r="C45" s="138"/>
      <c r="D45" s="134"/>
      <c r="E45" s="134"/>
      <c r="F45" s="135"/>
      <c r="G45" s="327"/>
      <c r="H45" s="142"/>
      <c r="I45" s="137"/>
      <c r="J45" s="137"/>
      <c r="K45" s="137"/>
      <c r="L45" s="137"/>
    </row>
    <row r="46" spans="1:12" s="151" customFormat="1" ht="71.25" customHeight="1" x14ac:dyDescent="0.3">
      <c r="A46" s="134" t="s">
        <v>438</v>
      </c>
      <c r="B46" s="133"/>
      <c r="C46" s="152" t="s">
        <v>439</v>
      </c>
      <c r="D46" s="134" t="s">
        <v>7</v>
      </c>
      <c r="E46" s="134">
        <v>1</v>
      </c>
      <c r="F46" s="135"/>
      <c r="G46" s="327">
        <f>E46*F46</f>
        <v>0</v>
      </c>
      <c r="H46" s="142"/>
      <c r="I46" s="137"/>
      <c r="J46" s="137"/>
      <c r="K46" s="137"/>
      <c r="L46" s="137"/>
    </row>
    <row r="47" spans="1:12" s="151" customFormat="1" ht="4.5" customHeight="1" x14ac:dyDescent="0.3">
      <c r="A47" s="134"/>
      <c r="B47" s="133"/>
      <c r="C47" s="138"/>
      <c r="D47" s="134"/>
      <c r="E47" s="134"/>
      <c r="F47" s="135"/>
      <c r="G47" s="327"/>
      <c r="H47" s="142"/>
      <c r="I47" s="137"/>
      <c r="J47" s="137"/>
      <c r="K47" s="137"/>
      <c r="L47" s="137"/>
    </row>
    <row r="48" spans="1:12" s="151" customFormat="1" ht="38" x14ac:dyDescent="0.3">
      <c r="A48" s="134" t="s">
        <v>440</v>
      </c>
      <c r="B48" s="133"/>
      <c r="C48" s="138" t="s">
        <v>441</v>
      </c>
      <c r="D48" s="134" t="s">
        <v>7</v>
      </c>
      <c r="E48" s="134">
        <v>1</v>
      </c>
      <c r="F48" s="135"/>
      <c r="G48" s="327">
        <f>E48*F48</f>
        <v>0</v>
      </c>
      <c r="H48" s="142"/>
      <c r="I48" s="137"/>
      <c r="J48" s="137"/>
      <c r="K48" s="137"/>
      <c r="L48" s="137"/>
    </row>
    <row r="49" spans="1:12" s="151" customFormat="1" ht="6" customHeight="1" x14ac:dyDescent="0.3">
      <c r="A49" s="134"/>
      <c r="B49" s="133"/>
      <c r="C49" s="138"/>
      <c r="D49" s="134"/>
      <c r="E49" s="134"/>
      <c r="F49" s="135"/>
      <c r="G49" s="327"/>
      <c r="H49" s="142"/>
      <c r="I49" s="137"/>
      <c r="J49" s="137"/>
      <c r="K49" s="137"/>
      <c r="L49" s="137"/>
    </row>
    <row r="50" spans="1:12" s="151" customFormat="1" x14ac:dyDescent="0.3">
      <c r="A50" s="134" t="s">
        <v>442</v>
      </c>
      <c r="B50" s="133" t="s">
        <v>103</v>
      </c>
      <c r="C50" s="138" t="s">
        <v>443</v>
      </c>
      <c r="D50" s="134" t="s">
        <v>7</v>
      </c>
      <c r="E50" s="134">
        <v>1</v>
      </c>
      <c r="F50" s="135"/>
      <c r="G50" s="327">
        <f>E50*F50</f>
        <v>0</v>
      </c>
      <c r="H50" s="142"/>
      <c r="I50" s="137"/>
      <c r="J50" s="137"/>
      <c r="K50" s="137"/>
      <c r="L50" s="137"/>
    </row>
    <row r="51" spans="1:12" s="151" customFormat="1" ht="6.75" customHeight="1" x14ac:dyDescent="0.3">
      <c r="A51" s="134"/>
      <c r="B51" s="133"/>
      <c r="C51" s="138"/>
      <c r="D51" s="134"/>
      <c r="E51" s="134"/>
      <c r="F51" s="135"/>
      <c r="G51" s="327"/>
      <c r="H51" s="142"/>
      <c r="I51" s="137"/>
      <c r="J51" s="137"/>
      <c r="K51" s="137"/>
      <c r="L51" s="137"/>
    </row>
    <row r="52" spans="1:12" s="151" customFormat="1" x14ac:dyDescent="0.3">
      <c r="A52" s="150">
        <v>1.3</v>
      </c>
      <c r="B52" s="148">
        <v>8.4</v>
      </c>
      <c r="C52" s="103" t="s">
        <v>444</v>
      </c>
      <c r="D52" s="147"/>
      <c r="E52" s="147"/>
      <c r="F52" s="149"/>
      <c r="G52" s="327"/>
      <c r="H52" s="142"/>
      <c r="I52" s="137"/>
      <c r="J52" s="137"/>
      <c r="K52" s="137"/>
      <c r="L52" s="137"/>
    </row>
    <row r="53" spans="1:12" s="151" customFormat="1" x14ac:dyDescent="0.3">
      <c r="A53" s="134"/>
      <c r="B53" s="133"/>
      <c r="C53" s="138"/>
      <c r="D53" s="134"/>
      <c r="E53" s="134"/>
      <c r="F53" s="135"/>
      <c r="G53" s="327"/>
      <c r="H53" s="142"/>
      <c r="I53" s="137"/>
      <c r="J53" s="137"/>
      <c r="K53" s="137"/>
      <c r="L53" s="137"/>
    </row>
    <row r="54" spans="1:12" s="151" customFormat="1" x14ac:dyDescent="0.3">
      <c r="A54" s="134" t="s">
        <v>445</v>
      </c>
      <c r="B54" s="133" t="s">
        <v>446</v>
      </c>
      <c r="C54" s="138" t="s">
        <v>409</v>
      </c>
      <c r="D54" s="134" t="s">
        <v>7</v>
      </c>
      <c r="E54" s="134">
        <v>1</v>
      </c>
      <c r="F54" s="135"/>
      <c r="G54" s="327">
        <f>E54*F54</f>
        <v>0</v>
      </c>
      <c r="H54" s="142"/>
      <c r="I54" s="137"/>
      <c r="J54" s="137"/>
      <c r="K54" s="137"/>
      <c r="L54" s="137"/>
    </row>
    <row r="55" spans="1:12" s="151" customFormat="1" ht="6.75" customHeight="1" x14ac:dyDescent="0.3">
      <c r="A55" s="134"/>
      <c r="B55" s="133"/>
      <c r="C55" s="138"/>
      <c r="D55" s="134"/>
      <c r="E55" s="134"/>
      <c r="F55" s="135"/>
      <c r="G55" s="327"/>
      <c r="H55" s="142"/>
      <c r="I55" s="137"/>
      <c r="J55" s="137"/>
      <c r="K55" s="137"/>
      <c r="L55" s="137"/>
    </row>
    <row r="56" spans="1:12" s="151" customFormat="1" ht="25.5" x14ac:dyDescent="0.3">
      <c r="A56" s="134"/>
      <c r="B56" s="133" t="s">
        <v>11</v>
      </c>
      <c r="C56" s="138" t="s">
        <v>447</v>
      </c>
      <c r="D56" s="134"/>
      <c r="E56" s="134"/>
      <c r="F56" s="135"/>
      <c r="G56" s="327"/>
      <c r="H56" s="142"/>
      <c r="I56" s="137"/>
      <c r="J56" s="137"/>
      <c r="K56" s="137"/>
      <c r="L56" s="137"/>
    </row>
    <row r="57" spans="1:12" s="151" customFormat="1" ht="6" customHeight="1" x14ac:dyDescent="0.3">
      <c r="A57" s="134"/>
      <c r="B57" s="133"/>
      <c r="C57" s="138"/>
      <c r="D57" s="134"/>
      <c r="E57" s="134"/>
      <c r="F57" s="135"/>
      <c r="G57" s="327"/>
      <c r="H57" s="142"/>
      <c r="I57" s="137"/>
      <c r="J57" s="137"/>
      <c r="K57" s="137"/>
      <c r="L57" s="137"/>
    </row>
    <row r="58" spans="1:12" s="151" customFormat="1" x14ac:dyDescent="0.3">
      <c r="A58" s="134"/>
      <c r="B58" s="133" t="s">
        <v>448</v>
      </c>
      <c r="C58" s="138" t="s">
        <v>449</v>
      </c>
      <c r="D58" s="134"/>
      <c r="E58" s="134"/>
      <c r="F58" s="135"/>
      <c r="G58" s="327"/>
      <c r="H58" s="142"/>
      <c r="I58" s="137"/>
      <c r="J58" s="137"/>
      <c r="K58" s="137"/>
      <c r="L58" s="137"/>
    </row>
    <row r="59" spans="1:12" s="151" customFormat="1" x14ac:dyDescent="0.3">
      <c r="A59" s="134"/>
      <c r="B59" s="133"/>
      <c r="C59" s="138"/>
      <c r="D59" s="134"/>
      <c r="E59" s="134"/>
      <c r="F59" s="135"/>
      <c r="G59" s="327"/>
      <c r="H59" s="142"/>
      <c r="I59" s="137"/>
      <c r="J59" s="137"/>
      <c r="K59" s="137"/>
      <c r="L59" s="137"/>
    </row>
    <row r="60" spans="1:12" s="151" customFormat="1" x14ac:dyDescent="0.3">
      <c r="A60" s="134" t="s">
        <v>450</v>
      </c>
      <c r="B60" s="133"/>
      <c r="C60" s="138" t="s">
        <v>413</v>
      </c>
      <c r="D60" s="134" t="s">
        <v>155</v>
      </c>
      <c r="E60" s="134">
        <v>1</v>
      </c>
      <c r="F60" s="135"/>
      <c r="G60" s="327">
        <f>E60*F60</f>
        <v>0</v>
      </c>
      <c r="H60" s="142"/>
      <c r="I60" s="137"/>
      <c r="J60" s="137"/>
      <c r="K60" s="137"/>
      <c r="L60" s="137"/>
    </row>
    <row r="61" spans="1:12" s="151" customFormat="1" x14ac:dyDescent="0.3">
      <c r="A61" s="134"/>
      <c r="B61" s="133"/>
      <c r="C61" s="138"/>
      <c r="D61" s="134"/>
      <c r="E61" s="134"/>
      <c r="F61" s="135"/>
      <c r="G61" s="327"/>
      <c r="H61" s="142"/>
      <c r="I61" s="137"/>
      <c r="J61" s="137"/>
      <c r="K61" s="137"/>
      <c r="L61" s="137"/>
    </row>
    <row r="62" spans="1:12" s="151" customFormat="1" x14ac:dyDescent="0.3">
      <c r="A62" s="134" t="s">
        <v>1097</v>
      </c>
      <c r="B62" s="133"/>
      <c r="C62" s="138" t="s">
        <v>1093</v>
      </c>
      <c r="D62" s="134" t="s">
        <v>7</v>
      </c>
      <c r="E62" s="134">
        <v>1</v>
      </c>
      <c r="F62" s="135"/>
      <c r="G62" s="327">
        <f>E62*F62</f>
        <v>0</v>
      </c>
      <c r="H62" s="142"/>
      <c r="I62" s="137"/>
      <c r="J62" s="137"/>
      <c r="K62" s="137"/>
      <c r="L62" s="137"/>
    </row>
    <row r="63" spans="1:12" s="151" customFormat="1" x14ac:dyDescent="0.3">
      <c r="A63" s="134"/>
      <c r="B63" s="133"/>
      <c r="C63" s="138"/>
      <c r="D63" s="134"/>
      <c r="E63" s="134"/>
      <c r="F63" s="135"/>
      <c r="G63" s="327"/>
      <c r="H63" s="142"/>
      <c r="I63" s="137"/>
      <c r="J63" s="137"/>
      <c r="K63" s="137"/>
      <c r="L63" s="137"/>
    </row>
    <row r="64" spans="1:12" s="43" customFormat="1" x14ac:dyDescent="0.3">
      <c r="A64" s="134"/>
      <c r="B64" s="133" t="s">
        <v>451</v>
      </c>
      <c r="C64" s="138" t="s">
        <v>415</v>
      </c>
      <c r="D64" s="134"/>
      <c r="E64" s="134"/>
      <c r="F64" s="135"/>
      <c r="G64" s="327"/>
      <c r="H64" s="47"/>
    </row>
    <row r="65" spans="1:12" s="151" customFormat="1" ht="7.5" customHeight="1" x14ac:dyDescent="0.3">
      <c r="A65" s="134"/>
      <c r="B65" s="133"/>
      <c r="C65" s="138"/>
      <c r="D65" s="134"/>
      <c r="E65" s="134"/>
      <c r="F65" s="135"/>
      <c r="G65" s="327"/>
      <c r="H65" s="142"/>
      <c r="I65" s="137"/>
      <c r="J65" s="137"/>
      <c r="K65" s="137"/>
      <c r="L65" s="137"/>
    </row>
    <row r="66" spans="1:12" s="151" customFormat="1" x14ac:dyDescent="0.3">
      <c r="A66" s="134" t="s">
        <v>452</v>
      </c>
      <c r="B66" s="133"/>
      <c r="C66" s="138" t="s">
        <v>417</v>
      </c>
      <c r="D66" s="134" t="s">
        <v>7</v>
      </c>
      <c r="E66" s="134">
        <v>1</v>
      </c>
      <c r="F66" s="135"/>
      <c r="G66" s="327">
        <f>E66*F66</f>
        <v>0</v>
      </c>
      <c r="H66" s="142"/>
      <c r="I66" s="137"/>
      <c r="J66" s="137"/>
      <c r="K66" s="137"/>
      <c r="L66" s="137"/>
    </row>
    <row r="67" spans="1:12" s="151" customFormat="1" x14ac:dyDescent="0.3">
      <c r="A67" s="134"/>
      <c r="B67" s="133"/>
      <c r="C67" s="138"/>
      <c r="D67" s="134"/>
      <c r="E67" s="134"/>
      <c r="F67" s="135"/>
      <c r="G67" s="327"/>
      <c r="H67" s="142"/>
      <c r="I67" s="137"/>
      <c r="J67" s="137"/>
      <c r="K67" s="137"/>
      <c r="L67" s="137"/>
    </row>
    <row r="68" spans="1:12" s="151" customFormat="1" x14ac:dyDescent="0.3">
      <c r="A68" s="134" t="s">
        <v>453</v>
      </c>
      <c r="B68" s="133"/>
      <c r="C68" s="138" t="s">
        <v>419</v>
      </c>
      <c r="D68" s="134" t="s">
        <v>7</v>
      </c>
      <c r="E68" s="134">
        <v>1</v>
      </c>
      <c r="F68" s="135"/>
      <c r="G68" s="327">
        <f>E68*F68</f>
        <v>0</v>
      </c>
      <c r="H68" s="142"/>
      <c r="I68" s="137"/>
      <c r="J68" s="137"/>
      <c r="K68" s="137"/>
      <c r="L68" s="137"/>
    </row>
    <row r="69" spans="1:12" ht="7.5" customHeight="1" thickBot="1" x14ac:dyDescent="0.35">
      <c r="A69" s="134"/>
      <c r="B69" s="133"/>
      <c r="C69" s="138"/>
      <c r="D69" s="134"/>
      <c r="E69" s="134"/>
      <c r="F69" s="135"/>
      <c r="G69" s="327"/>
    </row>
    <row r="70" spans="1:12" s="173" customFormat="1" ht="15" thickBot="1" x14ac:dyDescent="0.4">
      <c r="A70" s="483" t="s">
        <v>273</v>
      </c>
      <c r="B70" s="483"/>
      <c r="C70" s="483"/>
      <c r="D70" s="483"/>
      <c r="E70" s="483"/>
      <c r="F70" s="483"/>
      <c r="G70" s="328">
        <f>SUM(G12:G69)</f>
        <v>0</v>
      </c>
      <c r="H70" s="170"/>
      <c r="I70" s="117"/>
      <c r="J70" s="117"/>
      <c r="K70" s="117"/>
      <c r="L70" s="117"/>
    </row>
    <row r="71" spans="1:12" s="173" customFormat="1" ht="14.5" x14ac:dyDescent="0.35">
      <c r="A71" s="484">
        <f>A1+1</f>
        <v>19</v>
      </c>
      <c r="B71" s="485"/>
      <c r="C71" s="485"/>
      <c r="D71" s="485"/>
      <c r="E71" s="485"/>
      <c r="F71" s="485"/>
      <c r="G71" s="486"/>
      <c r="H71" s="170"/>
      <c r="I71" s="117"/>
      <c r="J71" s="117"/>
      <c r="K71" s="117"/>
      <c r="L71" s="117"/>
    </row>
    <row r="72" spans="1:12" s="173" customFormat="1" ht="14.5" x14ac:dyDescent="0.35">
      <c r="A72" s="492" t="str">
        <f>A2</f>
        <v>CONSTRUCTION OF AMERSFOORT SEWERS</v>
      </c>
      <c r="B72" s="493"/>
      <c r="C72" s="493"/>
      <c r="D72" s="493"/>
      <c r="E72" s="493"/>
      <c r="F72" s="493"/>
      <c r="G72" s="494"/>
      <c r="H72" s="170"/>
      <c r="I72" s="117"/>
      <c r="J72" s="117"/>
      <c r="K72" s="117"/>
      <c r="L72" s="117"/>
    </row>
    <row r="73" spans="1:12" s="173" customFormat="1" ht="14.5" x14ac:dyDescent="0.35">
      <c r="A73" s="495" t="str">
        <f>A3</f>
        <v>CONTRACT NO: T21/2025</v>
      </c>
      <c r="B73" s="496"/>
      <c r="C73" s="496"/>
      <c r="D73" s="496"/>
      <c r="E73" s="496"/>
      <c r="F73" s="496"/>
      <c r="G73" s="497"/>
      <c r="H73" s="170"/>
      <c r="I73" s="117"/>
      <c r="J73" s="117"/>
      <c r="K73" s="117"/>
      <c r="L73" s="117"/>
    </row>
    <row r="74" spans="1:12" s="173" customFormat="1" ht="15" thickBot="1" x14ac:dyDescent="0.4">
      <c r="A74" s="498" t="str">
        <f>A4</f>
        <v>SECTION 1 : PRELIMINARY AND GENERAL</v>
      </c>
      <c r="B74" s="499"/>
      <c r="C74" s="499"/>
      <c r="D74" s="499"/>
      <c r="E74" s="499"/>
      <c r="F74" s="499"/>
      <c r="G74" s="500"/>
      <c r="H74" s="170"/>
      <c r="I74" s="117"/>
      <c r="J74" s="117"/>
      <c r="K74" s="117"/>
      <c r="L74" s="117"/>
    </row>
    <row r="75" spans="1:12" s="172" customFormat="1" ht="15" customHeight="1" thickBot="1" x14ac:dyDescent="0.35">
      <c r="A75" s="143" t="s">
        <v>256</v>
      </c>
      <c r="B75" s="143" t="s">
        <v>257</v>
      </c>
      <c r="C75" s="143" t="s">
        <v>2</v>
      </c>
      <c r="D75" s="143" t="s">
        <v>3</v>
      </c>
      <c r="E75" s="143" t="s">
        <v>4</v>
      </c>
      <c r="F75" s="144" t="s">
        <v>5</v>
      </c>
      <c r="G75" s="325" t="s">
        <v>6</v>
      </c>
      <c r="H75" s="171"/>
    </row>
    <row r="76" spans="1:12" s="173" customFormat="1" ht="15" thickBot="1" x14ac:dyDescent="0.4">
      <c r="A76" s="483" t="s">
        <v>274</v>
      </c>
      <c r="B76" s="501"/>
      <c r="C76" s="501"/>
      <c r="D76" s="501"/>
      <c r="E76" s="501"/>
      <c r="F76" s="501"/>
      <c r="G76" s="328">
        <f>G70</f>
        <v>0</v>
      </c>
      <c r="H76" s="170"/>
      <c r="I76" s="117"/>
      <c r="J76" s="117"/>
      <c r="K76" s="117"/>
      <c r="L76" s="117"/>
    </row>
    <row r="77" spans="1:12" s="151" customFormat="1" x14ac:dyDescent="0.3">
      <c r="A77" s="134"/>
      <c r="B77" s="133"/>
      <c r="C77" s="138"/>
      <c r="D77" s="134"/>
      <c r="E77" s="134"/>
      <c r="F77" s="135"/>
      <c r="G77" s="327"/>
      <c r="H77" s="142"/>
      <c r="I77" s="137"/>
      <c r="J77" s="137"/>
      <c r="K77" s="137"/>
      <c r="L77" s="137"/>
    </row>
    <row r="78" spans="1:12" s="151" customFormat="1" x14ac:dyDescent="0.3">
      <c r="A78" s="134" t="s">
        <v>454</v>
      </c>
      <c r="B78" s="133"/>
      <c r="C78" s="138" t="s">
        <v>421</v>
      </c>
      <c r="D78" s="134" t="s">
        <v>7</v>
      </c>
      <c r="E78" s="134">
        <v>1</v>
      </c>
      <c r="F78" s="135"/>
      <c r="G78" s="327">
        <f>E78*F78</f>
        <v>0</v>
      </c>
      <c r="H78" s="142"/>
      <c r="I78" s="137"/>
      <c r="J78" s="137"/>
      <c r="K78" s="137"/>
      <c r="L78" s="137"/>
    </row>
    <row r="79" spans="1:12" s="151" customFormat="1" x14ac:dyDescent="0.3">
      <c r="A79" s="134"/>
      <c r="B79" s="133"/>
      <c r="C79" s="138"/>
      <c r="D79" s="134"/>
      <c r="E79" s="134"/>
      <c r="F79" s="135"/>
      <c r="G79" s="327"/>
      <c r="H79" s="142"/>
      <c r="I79" s="137"/>
      <c r="J79" s="137"/>
      <c r="K79" s="137"/>
      <c r="L79" s="137"/>
    </row>
    <row r="80" spans="1:12" s="151" customFormat="1" x14ac:dyDescent="0.3">
      <c r="A80" s="134" t="s">
        <v>455</v>
      </c>
      <c r="B80" s="133"/>
      <c r="C80" s="138" t="s">
        <v>423</v>
      </c>
      <c r="D80" s="134" t="s">
        <v>7</v>
      </c>
      <c r="E80" s="134">
        <v>1</v>
      </c>
      <c r="F80" s="135"/>
      <c r="G80" s="327">
        <f>E80*F80</f>
        <v>0</v>
      </c>
      <c r="H80" s="142"/>
      <c r="I80" s="137"/>
      <c r="J80" s="137"/>
      <c r="K80" s="137"/>
      <c r="L80" s="137"/>
    </row>
    <row r="81" spans="1:12" s="151" customFormat="1" x14ac:dyDescent="0.3">
      <c r="A81" s="134"/>
      <c r="B81" s="133"/>
      <c r="C81" s="138"/>
      <c r="D81" s="134"/>
      <c r="E81" s="134"/>
      <c r="F81" s="135"/>
      <c r="G81" s="327"/>
      <c r="H81" s="142"/>
      <c r="I81" s="137"/>
      <c r="J81" s="137"/>
      <c r="K81" s="137"/>
      <c r="L81" s="137"/>
    </row>
    <row r="82" spans="1:12" s="151" customFormat="1" x14ac:dyDescent="0.3">
      <c r="A82" s="134" t="s">
        <v>456</v>
      </c>
      <c r="B82" s="133"/>
      <c r="C82" s="138" t="s">
        <v>425</v>
      </c>
      <c r="D82" s="134" t="s">
        <v>7</v>
      </c>
      <c r="E82" s="134">
        <v>1</v>
      </c>
      <c r="F82" s="135"/>
      <c r="G82" s="327">
        <f>E82*F82</f>
        <v>0</v>
      </c>
      <c r="H82" s="142"/>
      <c r="I82" s="137"/>
      <c r="J82" s="137"/>
      <c r="K82" s="137"/>
      <c r="L82" s="137"/>
    </row>
    <row r="83" spans="1:12" s="151" customFormat="1" x14ac:dyDescent="0.3">
      <c r="A83" s="134"/>
      <c r="B83" s="133"/>
      <c r="C83" s="138"/>
      <c r="D83" s="134"/>
      <c r="E83" s="134"/>
      <c r="F83" s="135"/>
      <c r="G83" s="327"/>
      <c r="H83" s="142"/>
      <c r="I83" s="137"/>
      <c r="J83" s="137"/>
      <c r="K83" s="137"/>
      <c r="L83" s="137"/>
    </row>
    <row r="84" spans="1:12" s="151" customFormat="1" x14ac:dyDescent="0.3">
      <c r="A84" s="134" t="s">
        <v>457</v>
      </c>
      <c r="B84" s="133"/>
      <c r="C84" s="138" t="s">
        <v>427</v>
      </c>
      <c r="D84" s="134" t="s">
        <v>7</v>
      </c>
      <c r="E84" s="134">
        <v>1</v>
      </c>
      <c r="F84" s="135"/>
      <c r="G84" s="327">
        <f>E84*F84</f>
        <v>0</v>
      </c>
      <c r="H84" s="142"/>
      <c r="I84" s="137"/>
      <c r="J84" s="137"/>
      <c r="K84" s="137"/>
      <c r="L84" s="137"/>
    </row>
    <row r="85" spans="1:12" s="151" customFormat="1" x14ac:dyDescent="0.3">
      <c r="A85" s="134"/>
      <c r="B85" s="133"/>
      <c r="C85" s="138"/>
      <c r="D85" s="134"/>
      <c r="E85" s="134"/>
      <c r="F85" s="135"/>
      <c r="G85" s="327"/>
      <c r="H85" s="142"/>
      <c r="I85" s="137"/>
      <c r="J85" s="137"/>
      <c r="K85" s="137"/>
      <c r="L85" s="137"/>
    </row>
    <row r="86" spans="1:12" s="151" customFormat="1" ht="16.5" customHeight="1" x14ac:dyDescent="0.3">
      <c r="A86" s="134" t="s">
        <v>458</v>
      </c>
      <c r="B86" s="133"/>
      <c r="C86" s="138" t="s">
        <v>429</v>
      </c>
      <c r="D86" s="134" t="s">
        <v>7</v>
      </c>
      <c r="E86" s="134">
        <v>1</v>
      </c>
      <c r="F86" s="135"/>
      <c r="G86" s="327">
        <f>E86*F86</f>
        <v>0</v>
      </c>
      <c r="H86" s="142"/>
      <c r="I86" s="137"/>
      <c r="J86" s="137"/>
      <c r="K86" s="137"/>
      <c r="L86" s="137"/>
    </row>
    <row r="87" spans="1:12" x14ac:dyDescent="0.3">
      <c r="A87" s="134"/>
      <c r="B87" s="133"/>
      <c r="C87" s="138"/>
      <c r="D87" s="134"/>
      <c r="E87" s="134"/>
      <c r="F87" s="135"/>
      <c r="G87" s="327"/>
    </row>
    <row r="88" spans="1:12" s="151" customFormat="1" x14ac:dyDescent="0.3">
      <c r="A88" s="134" t="s">
        <v>459</v>
      </c>
      <c r="B88" s="133"/>
      <c r="C88" s="138" t="s">
        <v>431</v>
      </c>
      <c r="D88" s="134" t="s">
        <v>7</v>
      </c>
      <c r="E88" s="134">
        <v>1</v>
      </c>
      <c r="F88" s="135"/>
      <c r="G88" s="327">
        <f>E88*F88</f>
        <v>0</v>
      </c>
      <c r="H88" s="142"/>
      <c r="I88" s="137"/>
      <c r="J88" s="137"/>
      <c r="K88" s="137"/>
      <c r="L88" s="137"/>
    </row>
    <row r="89" spans="1:12" s="151" customFormat="1" x14ac:dyDescent="0.3">
      <c r="A89" s="134"/>
      <c r="B89" s="133"/>
      <c r="C89" s="138"/>
      <c r="D89" s="134"/>
      <c r="E89" s="134"/>
      <c r="F89" s="135"/>
      <c r="G89" s="327"/>
      <c r="H89" s="142"/>
      <c r="I89" s="137"/>
      <c r="J89" s="137"/>
      <c r="K89" s="137"/>
      <c r="L89" s="137"/>
    </row>
    <row r="90" spans="1:12" s="151" customFormat="1" x14ac:dyDescent="0.3">
      <c r="A90" s="134" t="s">
        <v>460</v>
      </c>
      <c r="B90" s="133"/>
      <c r="C90" s="138" t="s">
        <v>433</v>
      </c>
      <c r="D90" s="134" t="s">
        <v>7</v>
      </c>
      <c r="E90" s="134">
        <v>1</v>
      </c>
      <c r="F90" s="135"/>
      <c r="G90" s="327">
        <f>E90*F90</f>
        <v>0</v>
      </c>
      <c r="H90" s="142"/>
      <c r="I90" s="137"/>
      <c r="J90" s="137"/>
      <c r="K90" s="137"/>
      <c r="L90" s="137"/>
    </row>
    <row r="91" spans="1:12" s="151" customFormat="1" x14ac:dyDescent="0.3">
      <c r="A91" s="134"/>
      <c r="B91" s="133"/>
      <c r="C91" s="138"/>
      <c r="D91" s="134"/>
      <c r="E91" s="134"/>
      <c r="F91" s="135"/>
      <c r="G91" s="327"/>
      <c r="H91" s="142"/>
      <c r="I91" s="137"/>
      <c r="J91" s="137"/>
      <c r="K91" s="137"/>
      <c r="L91" s="137"/>
    </row>
    <row r="92" spans="1:12" s="151" customFormat="1" x14ac:dyDescent="0.3">
      <c r="A92" s="134" t="s">
        <v>461</v>
      </c>
      <c r="B92" s="133"/>
      <c r="C92" s="138" t="s">
        <v>435</v>
      </c>
      <c r="D92" s="134" t="s">
        <v>7</v>
      </c>
      <c r="E92" s="134">
        <v>1</v>
      </c>
      <c r="F92" s="135"/>
      <c r="G92" s="327">
        <f>E92*F92</f>
        <v>0</v>
      </c>
      <c r="H92" s="142"/>
      <c r="I92" s="137"/>
      <c r="J92" s="137"/>
      <c r="K92" s="137"/>
      <c r="L92" s="137"/>
    </row>
    <row r="93" spans="1:12" s="151" customFormat="1" x14ac:dyDescent="0.3">
      <c r="A93" s="134"/>
      <c r="B93" s="133"/>
      <c r="C93" s="138"/>
      <c r="D93" s="134"/>
      <c r="E93" s="134"/>
      <c r="F93" s="135"/>
      <c r="G93" s="327"/>
      <c r="H93" s="142"/>
      <c r="I93" s="137"/>
      <c r="J93" s="137"/>
      <c r="K93" s="137"/>
      <c r="L93" s="137"/>
    </row>
    <row r="94" spans="1:12" s="151" customFormat="1" x14ac:dyDescent="0.3">
      <c r="A94" s="134" t="s">
        <v>462</v>
      </c>
      <c r="B94" s="133" t="s">
        <v>12</v>
      </c>
      <c r="C94" s="138" t="s">
        <v>463</v>
      </c>
      <c r="D94" s="134" t="s">
        <v>7</v>
      </c>
      <c r="E94" s="134">
        <v>1</v>
      </c>
      <c r="F94" s="135"/>
      <c r="G94" s="327">
        <f>E94*F94</f>
        <v>0</v>
      </c>
      <c r="H94" s="142"/>
      <c r="I94" s="137"/>
      <c r="J94" s="137"/>
      <c r="K94" s="137"/>
      <c r="L94" s="137"/>
    </row>
    <row r="95" spans="1:12" s="151" customFormat="1" x14ac:dyDescent="0.3">
      <c r="A95" s="134"/>
      <c r="B95" s="133"/>
      <c r="C95" s="138"/>
      <c r="D95" s="134"/>
      <c r="E95" s="134"/>
      <c r="F95" s="135"/>
      <c r="G95" s="327"/>
      <c r="H95" s="142"/>
      <c r="I95" s="137"/>
      <c r="J95" s="137"/>
      <c r="K95" s="137"/>
      <c r="L95" s="137"/>
    </row>
    <row r="96" spans="1:12" s="151" customFormat="1" ht="25.5" x14ac:dyDescent="0.3">
      <c r="A96" s="134" t="s">
        <v>464</v>
      </c>
      <c r="B96" s="133" t="s">
        <v>13</v>
      </c>
      <c r="C96" s="138" t="s">
        <v>465</v>
      </c>
      <c r="D96" s="134" t="s">
        <v>7</v>
      </c>
      <c r="E96" s="134">
        <v>1</v>
      </c>
      <c r="F96" s="135"/>
      <c r="G96" s="327">
        <f>E96*F96</f>
        <v>0</v>
      </c>
      <c r="H96" s="142"/>
      <c r="I96" s="137"/>
      <c r="J96" s="137"/>
      <c r="K96" s="137"/>
      <c r="L96" s="137"/>
    </row>
    <row r="97" spans="1:12" s="151" customFormat="1" x14ac:dyDescent="0.3">
      <c r="A97" s="134"/>
      <c r="B97" s="133"/>
      <c r="C97" s="138"/>
      <c r="D97" s="134"/>
      <c r="E97" s="134"/>
      <c r="F97" s="135"/>
      <c r="G97" s="327"/>
      <c r="H97" s="142"/>
      <c r="I97" s="137"/>
      <c r="J97" s="137"/>
      <c r="K97" s="137"/>
      <c r="L97" s="137"/>
    </row>
    <row r="98" spans="1:12" x14ac:dyDescent="0.3">
      <c r="A98" s="134" t="s">
        <v>466</v>
      </c>
      <c r="B98" s="133" t="s">
        <v>467</v>
      </c>
      <c r="C98" s="138" t="s">
        <v>468</v>
      </c>
      <c r="D98" s="134" t="s">
        <v>7</v>
      </c>
      <c r="E98" s="134">
        <v>1</v>
      </c>
      <c r="F98" s="135"/>
      <c r="G98" s="327">
        <f>E98*F98</f>
        <v>0</v>
      </c>
    </row>
    <row r="99" spans="1:12" ht="62.5" x14ac:dyDescent="0.3">
      <c r="A99" s="134" t="s">
        <v>469</v>
      </c>
      <c r="B99" s="133"/>
      <c r="C99" s="152" t="s">
        <v>439</v>
      </c>
      <c r="D99" s="134" t="s">
        <v>7</v>
      </c>
      <c r="E99" s="134">
        <v>1</v>
      </c>
      <c r="F99" s="135"/>
      <c r="G99" s="327">
        <f>E99*F99</f>
        <v>0</v>
      </c>
    </row>
    <row r="100" spans="1:12" x14ac:dyDescent="0.3">
      <c r="A100" s="134"/>
      <c r="B100" s="133"/>
      <c r="C100" s="138"/>
      <c r="D100" s="134"/>
      <c r="E100" s="134"/>
      <c r="F100" s="135"/>
      <c r="G100" s="327"/>
    </row>
    <row r="101" spans="1:12" ht="38" x14ac:dyDescent="0.3">
      <c r="A101" s="134" t="s">
        <v>470</v>
      </c>
      <c r="B101" s="133"/>
      <c r="C101" s="138" t="s">
        <v>471</v>
      </c>
      <c r="D101" s="134" t="s">
        <v>7</v>
      </c>
      <c r="E101" s="134">
        <v>1</v>
      </c>
      <c r="F101" s="135"/>
      <c r="G101" s="327">
        <f>E101*F101</f>
        <v>0</v>
      </c>
    </row>
    <row r="102" spans="1:12" x14ac:dyDescent="0.3">
      <c r="A102" s="134"/>
      <c r="B102" s="133"/>
      <c r="C102" s="138"/>
      <c r="D102" s="134"/>
      <c r="E102" s="134"/>
      <c r="F102" s="135"/>
      <c r="G102" s="327"/>
    </row>
    <row r="103" spans="1:12" x14ac:dyDescent="0.3">
      <c r="A103" s="147"/>
      <c r="B103" s="153">
        <v>8.6999999999999993</v>
      </c>
      <c r="C103" s="103" t="s">
        <v>472</v>
      </c>
      <c r="D103" s="147"/>
      <c r="E103" s="147"/>
      <c r="F103" s="149"/>
      <c r="G103" s="327"/>
    </row>
    <row r="104" spans="1:12" x14ac:dyDescent="0.3">
      <c r="A104" s="147"/>
      <c r="B104" s="148"/>
      <c r="C104" s="103"/>
      <c r="D104" s="147"/>
      <c r="E104" s="147"/>
      <c r="F104" s="149"/>
      <c r="G104" s="327"/>
    </row>
    <row r="105" spans="1:12" x14ac:dyDescent="0.3">
      <c r="A105" s="150">
        <v>1.4</v>
      </c>
      <c r="B105" s="148"/>
      <c r="C105" s="103" t="s">
        <v>473</v>
      </c>
      <c r="D105" s="147" t="s">
        <v>474</v>
      </c>
      <c r="E105" s="147"/>
      <c r="F105" s="149"/>
      <c r="G105" s="327"/>
    </row>
    <row r="106" spans="1:12" ht="25.5" x14ac:dyDescent="0.3">
      <c r="A106" s="134"/>
      <c r="B106" s="133"/>
      <c r="C106" s="138" t="s">
        <v>475</v>
      </c>
      <c r="D106" s="134" t="s">
        <v>474</v>
      </c>
      <c r="E106" s="134"/>
      <c r="F106" s="135"/>
      <c r="G106" s="327"/>
    </row>
    <row r="107" spans="1:12" x14ac:dyDescent="0.3">
      <c r="A107" s="134"/>
      <c r="B107" s="133"/>
      <c r="C107" s="138"/>
      <c r="D107" s="134"/>
      <c r="E107" s="134"/>
      <c r="F107" s="135"/>
      <c r="G107" s="327"/>
    </row>
    <row r="108" spans="1:12" x14ac:dyDescent="0.3">
      <c r="A108" s="134" t="s">
        <v>476</v>
      </c>
      <c r="B108" s="133"/>
      <c r="C108" s="138" t="s">
        <v>477</v>
      </c>
      <c r="D108" s="134" t="s">
        <v>478</v>
      </c>
      <c r="E108" s="134">
        <v>300</v>
      </c>
      <c r="F108" s="135"/>
      <c r="G108" s="327">
        <f>E108*F108</f>
        <v>0</v>
      </c>
      <c r="I108" s="154"/>
    </row>
    <row r="109" spans="1:12" x14ac:dyDescent="0.3">
      <c r="A109" s="134"/>
      <c r="B109" s="133"/>
      <c r="C109" s="138"/>
      <c r="D109" s="134"/>
      <c r="E109" s="134"/>
      <c r="F109" s="135"/>
      <c r="G109" s="327"/>
    </row>
    <row r="110" spans="1:12" x14ac:dyDescent="0.3">
      <c r="A110" s="134" t="s">
        <v>479</v>
      </c>
      <c r="B110" s="133"/>
      <c r="C110" s="138" t="s">
        <v>480</v>
      </c>
      <c r="D110" s="134" t="s">
        <v>478</v>
      </c>
      <c r="E110" s="134">
        <v>200</v>
      </c>
      <c r="F110" s="135"/>
      <c r="G110" s="327">
        <f>E110*F110</f>
        <v>0</v>
      </c>
    </row>
    <row r="111" spans="1:12" x14ac:dyDescent="0.3">
      <c r="A111" s="134"/>
      <c r="B111" s="133"/>
      <c r="C111" s="138"/>
      <c r="D111" s="134"/>
      <c r="E111" s="134"/>
      <c r="F111" s="135"/>
      <c r="G111" s="327"/>
    </row>
    <row r="112" spans="1:12" x14ac:dyDescent="0.3">
      <c r="A112" s="134" t="s">
        <v>481</v>
      </c>
      <c r="B112" s="133"/>
      <c r="C112" s="138" t="s">
        <v>482</v>
      </c>
      <c r="D112" s="134" t="s">
        <v>478</v>
      </c>
      <c r="E112" s="134">
        <v>150</v>
      </c>
      <c r="F112" s="135"/>
      <c r="G112" s="327">
        <f>E112*F112</f>
        <v>0</v>
      </c>
    </row>
    <row r="113" spans="1:9" x14ac:dyDescent="0.3">
      <c r="A113" s="134"/>
      <c r="B113" s="133"/>
      <c r="C113" s="138"/>
      <c r="D113" s="134"/>
      <c r="E113" s="134"/>
      <c r="F113" s="135"/>
      <c r="G113" s="327"/>
    </row>
    <row r="114" spans="1:9" x14ac:dyDescent="0.3">
      <c r="A114" s="134" t="s">
        <v>483</v>
      </c>
      <c r="B114" s="133"/>
      <c r="C114" s="138" t="s">
        <v>484</v>
      </c>
      <c r="D114" s="134" t="s">
        <v>478</v>
      </c>
      <c r="E114" s="134">
        <v>40</v>
      </c>
      <c r="F114" s="135"/>
      <c r="G114" s="327">
        <f>E114*F114</f>
        <v>0</v>
      </c>
    </row>
    <row r="115" spans="1:9" x14ac:dyDescent="0.3">
      <c r="A115" s="134"/>
      <c r="B115" s="133"/>
      <c r="C115" s="138"/>
      <c r="D115" s="134"/>
      <c r="E115" s="134"/>
      <c r="F115" s="135"/>
      <c r="G115" s="327"/>
    </row>
    <row r="116" spans="1:9" x14ac:dyDescent="0.3">
      <c r="A116" s="134" t="s">
        <v>485</v>
      </c>
      <c r="B116" s="133"/>
      <c r="C116" s="138" t="s">
        <v>486</v>
      </c>
      <c r="D116" s="134" t="s">
        <v>478</v>
      </c>
      <c r="E116" s="134">
        <v>40</v>
      </c>
      <c r="F116" s="135"/>
      <c r="G116" s="327">
        <f>E116*F116</f>
        <v>0</v>
      </c>
    </row>
    <row r="117" spans="1:9" x14ac:dyDescent="0.3">
      <c r="A117" s="134"/>
      <c r="B117" s="133"/>
      <c r="C117" s="138"/>
      <c r="D117" s="134"/>
      <c r="E117" s="134"/>
      <c r="F117" s="135"/>
      <c r="G117" s="327"/>
    </row>
    <row r="118" spans="1:9" x14ac:dyDescent="0.3">
      <c r="A118" s="134" t="s">
        <v>487</v>
      </c>
      <c r="B118" s="133"/>
      <c r="C118" s="138" t="s">
        <v>488</v>
      </c>
      <c r="D118" s="134" t="s">
        <v>478</v>
      </c>
      <c r="E118" s="134">
        <v>40</v>
      </c>
      <c r="F118" s="135"/>
      <c r="G118" s="327">
        <f>E118*F118</f>
        <v>0</v>
      </c>
    </row>
    <row r="119" spans="1:9" x14ac:dyDescent="0.3">
      <c r="A119" s="134"/>
      <c r="B119" s="133"/>
      <c r="C119" s="138"/>
      <c r="D119" s="134"/>
      <c r="E119" s="134"/>
      <c r="F119" s="135"/>
      <c r="G119" s="327"/>
    </row>
    <row r="120" spans="1:9" x14ac:dyDescent="0.3">
      <c r="A120" s="150">
        <v>1.5</v>
      </c>
      <c r="B120" s="133"/>
      <c r="C120" s="103" t="s">
        <v>489</v>
      </c>
      <c r="D120" s="134"/>
      <c r="E120" s="134"/>
      <c r="F120" s="135"/>
      <c r="G120" s="327"/>
    </row>
    <row r="121" spans="1:9" x14ac:dyDescent="0.3">
      <c r="A121" s="134"/>
      <c r="B121" s="133"/>
      <c r="C121" s="138"/>
      <c r="D121" s="134"/>
      <c r="E121" s="134"/>
      <c r="F121" s="135"/>
      <c r="G121" s="327"/>
    </row>
    <row r="122" spans="1:9" x14ac:dyDescent="0.3">
      <c r="A122" s="134" t="s">
        <v>490</v>
      </c>
      <c r="B122" s="133"/>
      <c r="C122" s="138" t="s">
        <v>491</v>
      </c>
      <c r="D122" s="134" t="s">
        <v>478</v>
      </c>
      <c r="E122" s="134">
        <v>40</v>
      </c>
      <c r="F122" s="135"/>
      <c r="G122" s="327">
        <f>E122*F122</f>
        <v>0</v>
      </c>
    </row>
    <row r="123" spans="1:9" x14ac:dyDescent="0.3">
      <c r="A123" s="134"/>
      <c r="B123" s="133"/>
      <c r="C123" s="138"/>
      <c r="D123" s="134"/>
      <c r="E123" s="134"/>
      <c r="F123" s="135"/>
      <c r="G123" s="327"/>
    </row>
    <row r="124" spans="1:9" x14ac:dyDescent="0.3">
      <c r="A124" s="134" t="s">
        <v>492</v>
      </c>
      <c r="B124" s="133"/>
      <c r="C124" s="138" t="s">
        <v>493</v>
      </c>
      <c r="D124" s="134" t="s">
        <v>478</v>
      </c>
      <c r="E124" s="134">
        <v>40</v>
      </c>
      <c r="F124" s="135"/>
      <c r="G124" s="327">
        <f>E124*F124</f>
        <v>0</v>
      </c>
    </row>
    <row r="125" spans="1:9" x14ac:dyDescent="0.3">
      <c r="A125" s="134"/>
      <c r="B125" s="133"/>
      <c r="C125" s="138"/>
      <c r="D125" s="134"/>
      <c r="E125" s="134"/>
      <c r="F125" s="135"/>
      <c r="G125" s="327"/>
    </row>
    <row r="126" spans="1:9" x14ac:dyDescent="0.3">
      <c r="A126" s="134" t="s">
        <v>494</v>
      </c>
      <c r="B126" s="133"/>
      <c r="C126" s="138" t="s">
        <v>495</v>
      </c>
      <c r="D126" s="134" t="s">
        <v>478</v>
      </c>
      <c r="E126" s="134">
        <v>40</v>
      </c>
      <c r="F126" s="135"/>
      <c r="G126" s="327">
        <f>E126*F126</f>
        <v>0</v>
      </c>
    </row>
    <row r="127" spans="1:9" x14ac:dyDescent="0.3">
      <c r="A127" s="134"/>
      <c r="B127" s="133"/>
      <c r="C127" s="138"/>
      <c r="D127" s="134"/>
      <c r="E127" s="134"/>
      <c r="F127" s="135"/>
      <c r="G127" s="327"/>
    </row>
    <row r="128" spans="1:9" ht="12.5" x14ac:dyDescent="0.25">
      <c r="A128" s="134" t="s">
        <v>496</v>
      </c>
      <c r="B128" s="133"/>
      <c r="C128" s="138" t="s">
        <v>497</v>
      </c>
      <c r="D128" s="134" t="s">
        <v>478</v>
      </c>
      <c r="E128" s="134">
        <v>40</v>
      </c>
      <c r="F128" s="135"/>
      <c r="G128" s="327">
        <f>E128*F128</f>
        <v>0</v>
      </c>
      <c r="H128" s="48"/>
      <c r="I128" s="155"/>
    </row>
    <row r="129" spans="1:9" ht="12.5" x14ac:dyDescent="0.25">
      <c r="A129" s="134"/>
      <c r="B129" s="133"/>
      <c r="C129" s="138"/>
      <c r="D129" s="134"/>
      <c r="E129" s="134"/>
      <c r="F129" s="135"/>
      <c r="G129" s="327"/>
      <c r="H129" s="48"/>
      <c r="I129" s="155"/>
    </row>
    <row r="130" spans="1:9" x14ac:dyDescent="0.3">
      <c r="A130" s="134" t="s">
        <v>498</v>
      </c>
      <c r="B130" s="133"/>
      <c r="C130" s="138" t="s">
        <v>499</v>
      </c>
      <c r="D130" s="134" t="s">
        <v>478</v>
      </c>
      <c r="E130" s="134">
        <v>40</v>
      </c>
      <c r="F130" s="135"/>
      <c r="G130" s="327">
        <f>E130*F130</f>
        <v>0</v>
      </c>
      <c r="I130" s="155"/>
    </row>
    <row r="131" spans="1:9" x14ac:dyDescent="0.3">
      <c r="A131" s="134"/>
      <c r="B131" s="133"/>
      <c r="C131" s="138"/>
      <c r="D131" s="134"/>
      <c r="E131" s="134"/>
      <c r="F131" s="135"/>
      <c r="G131" s="327"/>
      <c r="I131" s="155"/>
    </row>
    <row r="132" spans="1:9" x14ac:dyDescent="0.3">
      <c r="A132" s="134"/>
      <c r="B132" s="133"/>
      <c r="C132" s="138"/>
      <c r="D132" s="134"/>
      <c r="E132" s="134"/>
      <c r="F132" s="135"/>
      <c r="G132" s="327"/>
      <c r="I132" s="155"/>
    </row>
    <row r="133" spans="1:9" s="117" customFormat="1" ht="14.5" thickBot="1" x14ac:dyDescent="0.35">
      <c r="A133" s="134"/>
      <c r="B133" s="133"/>
      <c r="C133" s="138"/>
      <c r="D133" s="134"/>
      <c r="E133" s="134"/>
      <c r="F133" s="135"/>
      <c r="G133" s="327"/>
      <c r="H133" s="168"/>
      <c r="I133" s="169"/>
    </row>
    <row r="134" spans="1:9" s="117" customFormat="1" ht="15" thickBot="1" x14ac:dyDescent="0.4">
      <c r="A134" s="483" t="s">
        <v>273</v>
      </c>
      <c r="B134" s="483"/>
      <c r="C134" s="483"/>
      <c r="D134" s="483"/>
      <c r="E134" s="483"/>
      <c r="F134" s="483"/>
      <c r="G134" s="328">
        <f>SUM(G76:G133)</f>
        <v>0</v>
      </c>
      <c r="H134" s="170"/>
    </row>
    <row r="135" spans="1:9" s="172" customFormat="1" ht="14" x14ac:dyDescent="0.3">
      <c r="A135" s="484">
        <f>A71+1</f>
        <v>20</v>
      </c>
      <c r="B135" s="485"/>
      <c r="C135" s="485"/>
      <c r="D135" s="485"/>
      <c r="E135" s="485"/>
      <c r="F135" s="485"/>
      <c r="G135" s="486"/>
      <c r="H135" s="171"/>
    </row>
    <row r="136" spans="1:9" s="117" customFormat="1" ht="14.5" x14ac:dyDescent="0.35">
      <c r="A136" s="492" t="str">
        <f>A2</f>
        <v>CONSTRUCTION OF AMERSFOORT SEWERS</v>
      </c>
      <c r="B136" s="493"/>
      <c r="C136" s="493"/>
      <c r="D136" s="493"/>
      <c r="E136" s="493"/>
      <c r="F136" s="493"/>
      <c r="G136" s="494"/>
      <c r="H136" s="170"/>
    </row>
    <row r="137" spans="1:9" s="117" customFormat="1" ht="14.5" x14ac:dyDescent="0.35">
      <c r="A137" s="492" t="str">
        <f>A3</f>
        <v>CONTRACT NO: T21/2025</v>
      </c>
      <c r="B137" s="493"/>
      <c r="C137" s="493"/>
      <c r="D137" s="493"/>
      <c r="E137" s="493"/>
      <c r="F137" s="493"/>
      <c r="G137" s="494"/>
      <c r="H137" s="170"/>
    </row>
    <row r="138" spans="1:9" s="117" customFormat="1" ht="15" thickBot="1" x14ac:dyDescent="0.4">
      <c r="A138" s="498" t="str">
        <f>A4</f>
        <v>SECTION 1 : PRELIMINARY AND GENERAL</v>
      </c>
      <c r="B138" s="499"/>
      <c r="C138" s="499"/>
      <c r="D138" s="499"/>
      <c r="E138" s="499"/>
      <c r="F138" s="499"/>
      <c r="G138" s="500"/>
      <c r="H138" s="170"/>
    </row>
    <row r="139" spans="1:9" s="117" customFormat="1" ht="15" thickBot="1" x14ac:dyDescent="0.4">
      <c r="A139" s="143" t="s">
        <v>256</v>
      </c>
      <c r="B139" s="143" t="s">
        <v>257</v>
      </c>
      <c r="C139" s="143" t="s">
        <v>2</v>
      </c>
      <c r="D139" s="143" t="s">
        <v>3</v>
      </c>
      <c r="E139" s="143" t="s">
        <v>4</v>
      </c>
      <c r="F139" s="144" t="s">
        <v>5</v>
      </c>
      <c r="G139" s="325" t="s">
        <v>6</v>
      </c>
      <c r="H139" s="170"/>
    </row>
    <row r="140" spans="1:9" s="117" customFormat="1" ht="14.5" x14ac:dyDescent="0.35">
      <c r="A140" s="487" t="s">
        <v>274</v>
      </c>
      <c r="B140" s="488"/>
      <c r="C140" s="488"/>
      <c r="D140" s="488"/>
      <c r="E140" s="488"/>
      <c r="F140" s="488"/>
      <c r="G140" s="329">
        <f>G134</f>
        <v>0</v>
      </c>
      <c r="H140" s="170"/>
    </row>
    <row r="141" spans="1:9" ht="25.5" x14ac:dyDescent="0.3">
      <c r="A141" s="134" t="s">
        <v>500</v>
      </c>
      <c r="B141" s="133"/>
      <c r="C141" s="138" t="s">
        <v>501</v>
      </c>
      <c r="D141" s="134" t="s">
        <v>478</v>
      </c>
      <c r="E141" s="134">
        <v>40</v>
      </c>
      <c r="F141" s="135"/>
      <c r="G141" s="327">
        <f>E141*F141</f>
        <v>0</v>
      </c>
    </row>
    <row r="142" spans="1:9" x14ac:dyDescent="0.3">
      <c r="A142" s="147"/>
      <c r="B142" s="148"/>
      <c r="C142" s="103"/>
      <c r="D142" s="134"/>
      <c r="E142" s="134"/>
      <c r="F142" s="135"/>
      <c r="G142" s="327"/>
    </row>
    <row r="143" spans="1:9" x14ac:dyDescent="0.3">
      <c r="A143" s="134" t="s">
        <v>502</v>
      </c>
      <c r="B143" s="148"/>
      <c r="C143" s="138" t="s">
        <v>503</v>
      </c>
      <c r="D143" s="134" t="s">
        <v>478</v>
      </c>
      <c r="E143" s="134">
        <v>40</v>
      </c>
      <c r="F143" s="135"/>
      <c r="G143" s="327">
        <f>E143*F143</f>
        <v>0</v>
      </c>
    </row>
    <row r="144" spans="1:9" s="43" customFormat="1" ht="15" customHeight="1" x14ac:dyDescent="0.3">
      <c r="A144" s="147"/>
      <c r="B144" s="148"/>
      <c r="C144" s="138"/>
      <c r="D144" s="134"/>
      <c r="E144" s="134"/>
      <c r="F144" s="135"/>
      <c r="G144" s="327"/>
      <c r="H144" s="47"/>
    </row>
    <row r="145" spans="1:12" x14ac:dyDescent="0.3">
      <c r="A145" s="134" t="s">
        <v>504</v>
      </c>
      <c r="B145" s="148"/>
      <c r="C145" s="138" t="s">
        <v>505</v>
      </c>
      <c r="D145" s="134" t="s">
        <v>478</v>
      </c>
      <c r="E145" s="134">
        <v>40</v>
      </c>
      <c r="F145" s="135"/>
      <c r="G145" s="327">
        <f>E145*F145</f>
        <v>0</v>
      </c>
    </row>
    <row r="146" spans="1:12" x14ac:dyDescent="0.3">
      <c r="A146" s="134"/>
      <c r="B146" s="148"/>
      <c r="C146" s="138"/>
      <c r="D146" s="134"/>
      <c r="E146" s="134"/>
      <c r="F146" s="135"/>
      <c r="G146" s="327"/>
    </row>
    <row r="147" spans="1:12" x14ac:dyDescent="0.3">
      <c r="A147" s="134" t="s">
        <v>506</v>
      </c>
      <c r="B147" s="148"/>
      <c r="C147" s="138" t="s">
        <v>507</v>
      </c>
      <c r="D147" s="134" t="s">
        <v>478</v>
      </c>
      <c r="E147" s="134">
        <v>40</v>
      </c>
      <c r="F147" s="135"/>
      <c r="G147" s="327">
        <f>E147*F147</f>
        <v>0</v>
      </c>
    </row>
    <row r="148" spans="1:12" x14ac:dyDescent="0.3">
      <c r="A148" s="134"/>
      <c r="B148" s="148"/>
      <c r="C148" s="138"/>
      <c r="D148" s="134"/>
      <c r="E148" s="134"/>
      <c r="F148" s="135"/>
      <c r="G148" s="327"/>
    </row>
    <row r="149" spans="1:12" ht="25.5" x14ac:dyDescent="0.3">
      <c r="A149" s="134" t="s">
        <v>508</v>
      </c>
      <c r="B149" s="148"/>
      <c r="C149" s="138" t="s">
        <v>509</v>
      </c>
      <c r="D149" s="134" t="s">
        <v>478</v>
      </c>
      <c r="E149" s="134">
        <v>40</v>
      </c>
      <c r="F149" s="135"/>
      <c r="G149" s="327">
        <f>E149*F149</f>
        <v>0</v>
      </c>
    </row>
    <row r="150" spans="1:12" x14ac:dyDescent="0.3">
      <c r="A150" s="134"/>
      <c r="B150" s="133"/>
      <c r="C150" s="138"/>
      <c r="D150" s="134"/>
      <c r="E150" s="134"/>
      <c r="F150" s="135"/>
      <c r="G150" s="327"/>
      <c r="J150" s="136"/>
    </row>
    <row r="151" spans="1:12" x14ac:dyDescent="0.3">
      <c r="A151" s="150">
        <v>1.6</v>
      </c>
      <c r="B151" s="148"/>
      <c r="C151" s="103" t="s">
        <v>510</v>
      </c>
      <c r="D151" s="134"/>
      <c r="E151" s="134"/>
      <c r="F151" s="135"/>
      <c r="G151" s="327"/>
      <c r="K151" s="155"/>
      <c r="L151" s="322"/>
    </row>
    <row r="152" spans="1:12" x14ac:dyDescent="0.3">
      <c r="A152" s="134"/>
      <c r="B152" s="133"/>
      <c r="C152" s="138"/>
      <c r="D152" s="134"/>
      <c r="E152" s="134"/>
      <c r="F152" s="135"/>
      <c r="G152" s="327"/>
      <c r="K152" s="155"/>
      <c r="L152" s="322"/>
    </row>
    <row r="153" spans="1:12" ht="25" x14ac:dyDescent="0.3">
      <c r="A153" s="140" t="s">
        <v>511</v>
      </c>
      <c r="B153" s="156"/>
      <c r="C153" s="152" t="s">
        <v>512</v>
      </c>
      <c r="D153" s="134" t="s">
        <v>388</v>
      </c>
      <c r="E153" s="134">
        <v>1</v>
      </c>
      <c r="F153" s="135">
        <v>250000</v>
      </c>
      <c r="G153" s="327">
        <f>E153*F153</f>
        <v>250000</v>
      </c>
      <c r="I153" s="323"/>
      <c r="K153" s="155"/>
      <c r="L153" s="322"/>
    </row>
    <row r="154" spans="1:12" x14ac:dyDescent="0.3">
      <c r="A154" s="134"/>
      <c r="B154" s="133"/>
      <c r="C154" s="138"/>
      <c r="D154" s="134"/>
      <c r="E154" s="134"/>
      <c r="F154" s="135"/>
      <c r="G154" s="327"/>
      <c r="K154" s="155"/>
      <c r="L154" s="136"/>
    </row>
    <row r="155" spans="1:12" x14ac:dyDescent="0.3">
      <c r="A155" s="134" t="s">
        <v>513</v>
      </c>
      <c r="B155" s="133"/>
      <c r="C155" s="138" t="s">
        <v>571</v>
      </c>
      <c r="D155" s="134" t="s">
        <v>88</v>
      </c>
      <c r="E155" s="75">
        <f>G153</f>
        <v>250000</v>
      </c>
      <c r="F155" s="135"/>
      <c r="G155" s="327">
        <f>E155*F155</f>
        <v>0</v>
      </c>
      <c r="K155" s="155"/>
      <c r="L155" s="136"/>
    </row>
    <row r="156" spans="1:12" x14ac:dyDescent="0.3">
      <c r="A156" s="134"/>
      <c r="B156" s="148"/>
      <c r="C156" s="138"/>
      <c r="D156" s="134"/>
      <c r="E156" s="134"/>
      <c r="F156" s="135"/>
      <c r="G156" s="327"/>
      <c r="K156" s="155"/>
      <c r="L156" s="136"/>
    </row>
    <row r="157" spans="1:12" x14ac:dyDescent="0.3">
      <c r="A157" s="150">
        <v>1.7</v>
      </c>
      <c r="B157" s="133"/>
      <c r="C157" s="103" t="s">
        <v>514</v>
      </c>
      <c r="D157" s="134"/>
      <c r="E157" s="134"/>
      <c r="F157" s="135"/>
      <c r="G157" s="327"/>
      <c r="K157" s="155"/>
      <c r="L157" s="136"/>
    </row>
    <row r="158" spans="1:12" x14ac:dyDescent="0.3">
      <c r="A158" s="134"/>
      <c r="B158" s="133"/>
      <c r="C158" s="138"/>
      <c r="D158" s="134"/>
      <c r="E158" s="134"/>
      <c r="F158" s="135"/>
      <c r="G158" s="327"/>
      <c r="K158" s="155"/>
      <c r="L158" s="136"/>
    </row>
    <row r="159" spans="1:12" ht="12.5" x14ac:dyDescent="0.25">
      <c r="A159" s="134" t="s">
        <v>515</v>
      </c>
      <c r="B159" s="133"/>
      <c r="C159" s="138" t="s">
        <v>516</v>
      </c>
      <c r="D159" s="134" t="s">
        <v>388</v>
      </c>
      <c r="E159" s="134">
        <v>1</v>
      </c>
      <c r="F159" s="135">
        <v>135000</v>
      </c>
      <c r="G159" s="327">
        <f>E159*F159</f>
        <v>135000</v>
      </c>
      <c r="H159" s="48"/>
      <c r="K159" s="155"/>
      <c r="L159" s="136"/>
    </row>
    <row r="160" spans="1:12" x14ac:dyDescent="0.3">
      <c r="A160" s="150"/>
      <c r="B160" s="133"/>
      <c r="C160" s="103"/>
      <c r="D160" s="134"/>
      <c r="E160" s="134"/>
      <c r="F160" s="135"/>
      <c r="G160" s="327"/>
      <c r="K160" s="155"/>
      <c r="L160" s="136"/>
    </row>
    <row r="161" spans="1:10" x14ac:dyDescent="0.3">
      <c r="A161" s="134" t="s">
        <v>517</v>
      </c>
      <c r="B161" s="133"/>
      <c r="C161" s="138" t="s">
        <v>567</v>
      </c>
      <c r="D161" s="134" t="s">
        <v>88</v>
      </c>
      <c r="E161" s="75">
        <f>G159</f>
        <v>135000</v>
      </c>
      <c r="F161" s="135"/>
      <c r="G161" s="327">
        <f>E161*F161</f>
        <v>0</v>
      </c>
      <c r="J161" s="136"/>
    </row>
    <row r="162" spans="1:10" x14ac:dyDescent="0.3">
      <c r="A162" s="134"/>
      <c r="B162" s="133"/>
      <c r="C162" s="138"/>
      <c r="D162" s="134"/>
      <c r="E162" s="75"/>
      <c r="F162" s="135"/>
      <c r="G162" s="327"/>
      <c r="J162" s="136"/>
    </row>
    <row r="163" spans="1:10" x14ac:dyDescent="0.3">
      <c r="A163" s="150">
        <v>1.8</v>
      </c>
      <c r="B163" s="133"/>
      <c r="C163" s="103" t="s">
        <v>518</v>
      </c>
      <c r="D163" s="134"/>
      <c r="E163" s="134"/>
      <c r="F163" s="135"/>
      <c r="G163" s="327"/>
      <c r="J163" s="136"/>
    </row>
    <row r="164" spans="1:10" ht="12.5" x14ac:dyDescent="0.25">
      <c r="A164" s="134" t="s">
        <v>1059</v>
      </c>
      <c r="B164" s="133"/>
      <c r="C164" s="138" t="s">
        <v>549</v>
      </c>
      <c r="D164" s="134" t="s">
        <v>388</v>
      </c>
      <c r="E164" s="134">
        <v>1</v>
      </c>
      <c r="F164" s="135">
        <v>180000</v>
      </c>
      <c r="G164" s="327">
        <f>E164*F164</f>
        <v>180000</v>
      </c>
      <c r="H164" s="48"/>
    </row>
    <row r="165" spans="1:10" x14ac:dyDescent="0.3">
      <c r="A165" s="134"/>
      <c r="B165" s="133"/>
      <c r="C165" s="138"/>
      <c r="D165" s="134"/>
      <c r="E165" s="134"/>
      <c r="F165" s="135"/>
      <c r="G165" s="327"/>
    </row>
    <row r="166" spans="1:10" x14ac:dyDescent="0.3">
      <c r="A166" s="134" t="s">
        <v>1060</v>
      </c>
      <c r="B166" s="133"/>
      <c r="C166" s="138" t="s">
        <v>567</v>
      </c>
      <c r="D166" s="134" t="s">
        <v>88</v>
      </c>
      <c r="E166" s="75">
        <f>G164</f>
        <v>180000</v>
      </c>
      <c r="F166" s="135"/>
      <c r="G166" s="327">
        <f>E166*F166</f>
        <v>0</v>
      </c>
    </row>
    <row r="167" spans="1:10" x14ac:dyDescent="0.3">
      <c r="A167" s="134"/>
      <c r="B167" s="133"/>
      <c r="C167" s="138"/>
      <c r="D167" s="134"/>
      <c r="E167" s="134"/>
      <c r="F167" s="135"/>
      <c r="G167" s="327"/>
    </row>
    <row r="168" spans="1:10" x14ac:dyDescent="0.3">
      <c r="A168" s="150">
        <v>1.9</v>
      </c>
      <c r="B168" s="133"/>
      <c r="C168" s="103" t="s">
        <v>1532</v>
      </c>
      <c r="D168" s="134"/>
      <c r="E168" s="134"/>
      <c r="F168" s="135"/>
      <c r="G168" s="327"/>
    </row>
    <row r="169" spans="1:10" x14ac:dyDescent="0.3">
      <c r="A169" s="134"/>
      <c r="B169" s="133"/>
      <c r="C169" s="138"/>
      <c r="D169" s="134"/>
      <c r="E169" s="134"/>
      <c r="F169" s="135"/>
      <c r="G169" s="327"/>
    </row>
    <row r="170" spans="1:10" ht="12.5" x14ac:dyDescent="0.25">
      <c r="A170" s="134" t="s">
        <v>519</v>
      </c>
      <c r="B170" s="133"/>
      <c r="C170" s="138" t="s">
        <v>1533</v>
      </c>
      <c r="D170" s="134" t="s">
        <v>388</v>
      </c>
      <c r="E170" s="134">
        <v>1</v>
      </c>
      <c r="F170" s="135">
        <v>36000</v>
      </c>
      <c r="G170" s="327">
        <f>E170*F170</f>
        <v>36000</v>
      </c>
      <c r="H170" s="48"/>
    </row>
    <row r="171" spans="1:10" x14ac:dyDescent="0.3">
      <c r="A171" s="134"/>
      <c r="B171" s="133"/>
      <c r="C171" s="138"/>
      <c r="D171" s="134"/>
      <c r="E171" s="134"/>
      <c r="F171" s="135"/>
      <c r="G171" s="327"/>
    </row>
    <row r="172" spans="1:10" x14ac:dyDescent="0.3">
      <c r="A172" s="134" t="s">
        <v>1061</v>
      </c>
      <c r="B172" s="133"/>
      <c r="C172" s="138" t="s">
        <v>567</v>
      </c>
      <c r="D172" s="134" t="s">
        <v>88</v>
      </c>
      <c r="E172" s="75">
        <f>G170</f>
        <v>36000</v>
      </c>
      <c r="F172" s="135"/>
      <c r="G172" s="327">
        <f>E172*F172</f>
        <v>0</v>
      </c>
    </row>
    <row r="173" spans="1:10" x14ac:dyDescent="0.3">
      <c r="A173" s="134"/>
      <c r="B173" s="133"/>
      <c r="C173" s="138"/>
      <c r="D173" s="134"/>
      <c r="E173" s="134"/>
      <c r="F173" s="135"/>
      <c r="G173" s="327"/>
    </row>
    <row r="174" spans="1:10" x14ac:dyDescent="0.3">
      <c r="A174" s="132">
        <v>1.1000000000000001</v>
      </c>
      <c r="B174" s="133"/>
      <c r="C174" s="103" t="s">
        <v>520</v>
      </c>
      <c r="D174" s="134"/>
      <c r="E174" s="134"/>
      <c r="F174" s="135"/>
      <c r="G174" s="327"/>
      <c r="I174" s="155"/>
    </row>
    <row r="175" spans="1:10" x14ac:dyDescent="0.3">
      <c r="A175" s="134"/>
      <c r="B175" s="133"/>
      <c r="C175" s="138"/>
      <c r="D175" s="134"/>
      <c r="E175" s="134"/>
      <c r="F175" s="135"/>
      <c r="G175" s="327"/>
    </row>
    <row r="176" spans="1:10" x14ac:dyDescent="0.3">
      <c r="A176" s="134" t="s">
        <v>521</v>
      </c>
      <c r="B176" s="133"/>
      <c r="C176" s="138" t="s">
        <v>522</v>
      </c>
      <c r="D176" s="134" t="s">
        <v>388</v>
      </c>
      <c r="E176" s="134">
        <v>1</v>
      </c>
      <c r="F176" s="135">
        <v>360000</v>
      </c>
      <c r="G176" s="327">
        <f>E176*F176</f>
        <v>360000</v>
      </c>
    </row>
    <row r="177" spans="1:9" x14ac:dyDescent="0.3">
      <c r="A177" s="134"/>
      <c r="B177" s="133"/>
      <c r="C177" s="138"/>
      <c r="D177" s="134"/>
      <c r="E177" s="134"/>
      <c r="F177" s="135"/>
      <c r="G177" s="327"/>
    </row>
    <row r="178" spans="1:9" x14ac:dyDescent="0.3">
      <c r="A178" s="134" t="s">
        <v>523</v>
      </c>
      <c r="B178" s="133"/>
      <c r="C178" s="138" t="s">
        <v>567</v>
      </c>
      <c r="D178" s="134" t="s">
        <v>88</v>
      </c>
      <c r="E178" s="75">
        <f>G176</f>
        <v>360000</v>
      </c>
      <c r="F178" s="135"/>
      <c r="G178" s="327">
        <f>E178*F178</f>
        <v>0</v>
      </c>
    </row>
    <row r="179" spans="1:9" x14ac:dyDescent="0.3">
      <c r="A179" s="134"/>
      <c r="B179" s="133"/>
      <c r="C179" s="138"/>
      <c r="D179" s="134"/>
      <c r="E179" s="134"/>
      <c r="F179" s="135"/>
      <c r="G179" s="327"/>
    </row>
    <row r="180" spans="1:9" x14ac:dyDescent="0.3">
      <c r="A180" s="132">
        <v>1.1100000000000001</v>
      </c>
      <c r="B180" s="133"/>
      <c r="C180" s="103" t="s">
        <v>1534</v>
      </c>
      <c r="D180" s="134"/>
      <c r="E180" s="134"/>
      <c r="F180" s="135"/>
      <c r="G180" s="327"/>
      <c r="I180" s="155"/>
    </row>
    <row r="181" spans="1:9" x14ac:dyDescent="0.3">
      <c r="A181" s="134"/>
      <c r="B181" s="133"/>
      <c r="C181" s="138"/>
      <c r="D181" s="134"/>
      <c r="E181" s="134"/>
      <c r="F181" s="135"/>
      <c r="G181" s="327"/>
    </row>
    <row r="182" spans="1:9" x14ac:dyDescent="0.3">
      <c r="A182" s="134" t="s">
        <v>525</v>
      </c>
      <c r="B182" s="133"/>
      <c r="C182" s="138" t="s">
        <v>548</v>
      </c>
      <c r="D182" s="134" t="s">
        <v>388</v>
      </c>
      <c r="E182" s="134">
        <v>1</v>
      </c>
      <c r="F182" s="135">
        <v>540000</v>
      </c>
      <c r="G182" s="327">
        <f>E182*F182</f>
        <v>540000</v>
      </c>
    </row>
    <row r="183" spans="1:9" x14ac:dyDescent="0.3">
      <c r="A183" s="134"/>
      <c r="B183" s="133"/>
      <c r="C183" s="138"/>
      <c r="D183" s="134"/>
      <c r="E183" s="134"/>
      <c r="F183" s="135"/>
      <c r="G183" s="327"/>
      <c r="I183" s="157"/>
    </row>
    <row r="184" spans="1:9" x14ac:dyDescent="0.3">
      <c r="A184" s="134" t="s">
        <v>1098</v>
      </c>
      <c r="B184" s="133"/>
      <c r="C184" s="138" t="s">
        <v>567</v>
      </c>
      <c r="D184" s="134" t="s">
        <v>88</v>
      </c>
      <c r="E184" s="75">
        <f>G182</f>
        <v>540000</v>
      </c>
      <c r="F184" s="135"/>
      <c r="G184" s="327">
        <f>E184*F184</f>
        <v>0</v>
      </c>
    </row>
    <row r="185" spans="1:9" x14ac:dyDescent="0.3">
      <c r="A185" s="134"/>
      <c r="B185" s="133"/>
      <c r="C185" s="138"/>
      <c r="D185" s="134"/>
      <c r="E185" s="134"/>
      <c r="F185" s="135"/>
      <c r="G185" s="327"/>
    </row>
    <row r="186" spans="1:9" ht="22.9" customHeight="1" x14ac:dyDescent="0.3">
      <c r="A186" s="158">
        <v>1.1200000000000001</v>
      </c>
      <c r="B186" s="156"/>
      <c r="C186" s="159" t="s">
        <v>524</v>
      </c>
      <c r="D186" s="140"/>
      <c r="E186" s="140"/>
      <c r="F186" s="141"/>
      <c r="G186" s="327"/>
    </row>
    <row r="187" spans="1:9" x14ac:dyDescent="0.3">
      <c r="A187" s="134"/>
      <c r="B187" s="133"/>
      <c r="C187" s="138"/>
      <c r="D187" s="134"/>
      <c r="E187" s="134"/>
      <c r="F187" s="135"/>
      <c r="G187" s="327"/>
    </row>
    <row r="188" spans="1:9" ht="25" x14ac:dyDescent="0.25">
      <c r="A188" s="134" t="s">
        <v>529</v>
      </c>
      <c r="B188" s="133"/>
      <c r="C188" s="152" t="s">
        <v>526</v>
      </c>
      <c r="D188" s="134" t="s">
        <v>388</v>
      </c>
      <c r="E188" s="134">
        <v>1</v>
      </c>
      <c r="F188" s="135">
        <v>540000</v>
      </c>
      <c r="G188" s="327">
        <f>E188*F188</f>
        <v>540000</v>
      </c>
      <c r="H188" s="48"/>
    </row>
    <row r="189" spans="1:9" x14ac:dyDescent="0.3">
      <c r="A189" s="134"/>
      <c r="B189" s="133"/>
      <c r="C189" s="138"/>
      <c r="D189" s="134"/>
      <c r="E189" s="134"/>
      <c r="F189" s="135"/>
      <c r="G189" s="327"/>
      <c r="I189" s="157"/>
    </row>
    <row r="190" spans="1:9" x14ac:dyDescent="0.3">
      <c r="A190" s="134" t="s">
        <v>530</v>
      </c>
      <c r="B190" s="133"/>
      <c r="C190" s="138" t="s">
        <v>567</v>
      </c>
      <c r="D190" s="134" t="s">
        <v>88</v>
      </c>
      <c r="E190" s="75">
        <f>G188</f>
        <v>540000</v>
      </c>
      <c r="F190" s="135"/>
      <c r="G190" s="327">
        <f>E190*F190</f>
        <v>0</v>
      </c>
    </row>
    <row r="191" spans="1:9" x14ac:dyDescent="0.3">
      <c r="A191" s="134"/>
      <c r="B191" s="133"/>
      <c r="C191" s="138"/>
      <c r="D191" s="134"/>
      <c r="E191" s="134"/>
      <c r="F191" s="135"/>
      <c r="G191" s="327"/>
    </row>
    <row r="192" spans="1:9" x14ac:dyDescent="0.3">
      <c r="A192" s="140" t="s">
        <v>572</v>
      </c>
      <c r="B192" s="156"/>
      <c r="C192" s="152" t="s">
        <v>527</v>
      </c>
      <c r="D192" s="134" t="s">
        <v>388</v>
      </c>
      <c r="E192" s="134">
        <v>1</v>
      </c>
      <c r="F192" s="135">
        <v>360000</v>
      </c>
      <c r="G192" s="327">
        <f>E192*F192</f>
        <v>360000</v>
      </c>
    </row>
    <row r="193" spans="1:11" x14ac:dyDescent="0.3">
      <c r="A193" s="134"/>
      <c r="B193" s="133"/>
      <c r="C193" s="138"/>
      <c r="D193" s="134"/>
      <c r="E193" s="134"/>
      <c r="F193" s="135"/>
      <c r="G193" s="327"/>
      <c r="I193" s="157"/>
    </row>
    <row r="194" spans="1:11" x14ac:dyDescent="0.3">
      <c r="A194" s="134" t="s">
        <v>573</v>
      </c>
      <c r="B194" s="133"/>
      <c r="C194" s="138" t="s">
        <v>567</v>
      </c>
      <c r="D194" s="134" t="s">
        <v>88</v>
      </c>
      <c r="E194" s="75">
        <f>G192</f>
        <v>360000</v>
      </c>
      <c r="F194" s="135"/>
      <c r="G194" s="327">
        <f>E194*F194</f>
        <v>0</v>
      </c>
    </row>
    <row r="195" spans="1:11" x14ac:dyDescent="0.3">
      <c r="A195" s="134"/>
      <c r="B195" s="133"/>
      <c r="C195" s="138"/>
      <c r="D195" s="134"/>
      <c r="E195" s="134"/>
      <c r="F195" s="135"/>
      <c r="G195" s="327"/>
    </row>
    <row r="196" spans="1:11" x14ac:dyDescent="0.3">
      <c r="A196" s="132">
        <v>1.1299999999999999</v>
      </c>
      <c r="B196" s="133"/>
      <c r="C196" s="103" t="s">
        <v>528</v>
      </c>
      <c r="D196" s="134"/>
      <c r="E196" s="134"/>
      <c r="F196" s="135"/>
      <c r="G196" s="327"/>
    </row>
    <row r="197" spans="1:11" x14ac:dyDescent="0.3">
      <c r="A197" s="134"/>
      <c r="B197" s="133"/>
      <c r="C197" s="138"/>
      <c r="D197" s="134"/>
      <c r="E197" s="134"/>
      <c r="F197" s="135"/>
      <c r="G197" s="327"/>
    </row>
    <row r="198" spans="1:11" ht="37.5" x14ac:dyDescent="0.3">
      <c r="A198" s="140" t="s">
        <v>532</v>
      </c>
      <c r="B198" s="156"/>
      <c r="C198" s="152" t="s">
        <v>561</v>
      </c>
      <c r="D198" s="134" t="s">
        <v>388</v>
      </c>
      <c r="E198" s="134">
        <v>1</v>
      </c>
      <c r="F198" s="135">
        <v>270000</v>
      </c>
      <c r="G198" s="327">
        <f>E198*F198</f>
        <v>270000</v>
      </c>
    </row>
    <row r="199" spans="1:11" x14ac:dyDescent="0.3">
      <c r="A199" s="134"/>
      <c r="B199" s="133"/>
      <c r="C199" s="138"/>
      <c r="D199" s="134"/>
      <c r="E199" s="134"/>
      <c r="F199" s="135"/>
      <c r="G199" s="327"/>
    </row>
    <row r="200" spans="1:11" ht="13.5" thickBot="1" x14ac:dyDescent="0.35">
      <c r="A200" s="134" t="s">
        <v>574</v>
      </c>
      <c r="B200" s="133"/>
      <c r="C200" s="138" t="s">
        <v>567</v>
      </c>
      <c r="D200" s="134" t="s">
        <v>88</v>
      </c>
      <c r="E200" s="75">
        <f>G198</f>
        <v>270000</v>
      </c>
      <c r="F200" s="135"/>
      <c r="G200" s="327">
        <f>E200*F200</f>
        <v>0</v>
      </c>
    </row>
    <row r="201" spans="1:11" s="117" customFormat="1" ht="15" thickBot="1" x14ac:dyDescent="0.4">
      <c r="A201" s="483" t="s">
        <v>273</v>
      </c>
      <c r="B201" s="483"/>
      <c r="C201" s="483"/>
      <c r="D201" s="483"/>
      <c r="E201" s="483"/>
      <c r="F201" s="483"/>
      <c r="G201" s="328">
        <f>SUM(G140:G200)*H201</f>
        <v>0</v>
      </c>
      <c r="H201" s="170">
        <v>0</v>
      </c>
      <c r="I201" s="137"/>
      <c r="J201" s="137"/>
      <c r="K201" s="137"/>
    </row>
    <row r="202" spans="1:11" s="172" customFormat="1" ht="14" x14ac:dyDescent="0.3">
      <c r="A202" s="484">
        <f>A135+1</f>
        <v>21</v>
      </c>
      <c r="B202" s="485"/>
      <c r="C202" s="485"/>
      <c r="D202" s="485"/>
      <c r="E202" s="485"/>
      <c r="F202" s="485"/>
      <c r="G202" s="486"/>
      <c r="H202" s="171"/>
      <c r="I202" s="117"/>
      <c r="J202" s="117"/>
      <c r="K202" s="117"/>
    </row>
    <row r="203" spans="1:11" s="117" customFormat="1" ht="14.5" x14ac:dyDescent="0.35">
      <c r="A203" s="492" t="str">
        <f>A72</f>
        <v>CONSTRUCTION OF AMERSFOORT SEWERS</v>
      </c>
      <c r="B203" s="493"/>
      <c r="C203" s="493"/>
      <c r="D203" s="493"/>
      <c r="E203" s="493"/>
      <c r="F203" s="493"/>
      <c r="G203" s="494"/>
      <c r="H203" s="170"/>
      <c r="I203" s="172"/>
      <c r="J203" s="172"/>
      <c r="K203" s="172"/>
    </row>
    <row r="204" spans="1:11" s="117" customFormat="1" ht="14.5" x14ac:dyDescent="0.35">
      <c r="A204" s="492" t="str">
        <f t="shared" ref="A204:A205" si="1">A73</f>
        <v>CONTRACT NO: T21/2025</v>
      </c>
      <c r="B204" s="493"/>
      <c r="C204" s="493"/>
      <c r="D204" s="493"/>
      <c r="E204" s="493"/>
      <c r="F204" s="493"/>
      <c r="G204" s="494"/>
      <c r="H204" s="170"/>
    </row>
    <row r="205" spans="1:11" s="117" customFormat="1" ht="15" thickBot="1" x14ac:dyDescent="0.4">
      <c r="A205" s="492" t="str">
        <f t="shared" si="1"/>
        <v>SECTION 1 : PRELIMINARY AND GENERAL</v>
      </c>
      <c r="B205" s="493"/>
      <c r="C205" s="493"/>
      <c r="D205" s="493"/>
      <c r="E205" s="493"/>
      <c r="F205" s="493"/>
      <c r="G205" s="494"/>
      <c r="H205" s="170"/>
    </row>
    <row r="206" spans="1:11" s="117" customFormat="1" ht="15" thickBot="1" x14ac:dyDescent="0.4">
      <c r="A206" s="143" t="s">
        <v>256</v>
      </c>
      <c r="B206" s="143" t="s">
        <v>257</v>
      </c>
      <c r="C206" s="143" t="s">
        <v>2</v>
      </c>
      <c r="D206" s="143" t="s">
        <v>3</v>
      </c>
      <c r="E206" s="143" t="s">
        <v>4</v>
      </c>
      <c r="F206" s="144" t="s">
        <v>5</v>
      </c>
      <c r="G206" s="325" t="s">
        <v>6</v>
      </c>
      <c r="H206" s="170"/>
    </row>
    <row r="207" spans="1:11" s="117" customFormat="1" ht="14.5" x14ac:dyDescent="0.35">
      <c r="A207" s="487" t="s">
        <v>274</v>
      </c>
      <c r="B207" s="488"/>
      <c r="C207" s="488"/>
      <c r="D207" s="488"/>
      <c r="E207" s="488"/>
      <c r="F207" s="488"/>
      <c r="G207" s="329">
        <f>G201</f>
        <v>0</v>
      </c>
      <c r="H207" s="170"/>
    </row>
    <row r="208" spans="1:11" ht="14" x14ac:dyDescent="0.3">
      <c r="A208" s="134"/>
      <c r="B208" s="133"/>
      <c r="C208" s="138"/>
      <c r="D208" s="134"/>
      <c r="E208" s="134"/>
      <c r="F208" s="135"/>
      <c r="G208" s="327"/>
      <c r="I208" s="117"/>
      <c r="J208" s="117"/>
      <c r="K208" s="117"/>
    </row>
    <row r="209" spans="1:12" x14ac:dyDescent="0.3">
      <c r="A209" s="158">
        <v>1.1399999999999999</v>
      </c>
      <c r="B209" s="148"/>
      <c r="C209" s="103" t="s">
        <v>531</v>
      </c>
      <c r="D209" s="134"/>
      <c r="E209" s="134"/>
      <c r="F209" s="135"/>
      <c r="G209" s="327"/>
    </row>
    <row r="210" spans="1:12" s="151" customFormat="1" x14ac:dyDescent="0.3">
      <c r="A210" s="140"/>
      <c r="B210" s="133"/>
      <c r="C210" s="138"/>
      <c r="D210" s="134"/>
      <c r="E210" s="134"/>
      <c r="F210" s="135"/>
      <c r="G210" s="327"/>
      <c r="H210" s="142"/>
      <c r="I210" s="137"/>
      <c r="J210" s="137"/>
      <c r="K210" s="137"/>
      <c r="L210" s="137"/>
    </row>
    <row r="211" spans="1:12" s="151" customFormat="1" x14ac:dyDescent="0.3">
      <c r="A211" s="140" t="s">
        <v>535</v>
      </c>
      <c r="B211" s="133"/>
      <c r="C211" s="138" t="s">
        <v>533</v>
      </c>
      <c r="D211" s="134" t="s">
        <v>7</v>
      </c>
      <c r="E211" s="134">
        <v>1</v>
      </c>
      <c r="F211" s="135"/>
      <c r="G211" s="327">
        <f>E211*F211</f>
        <v>0</v>
      </c>
      <c r="H211" s="142"/>
      <c r="I211" s="137"/>
      <c r="J211" s="137"/>
      <c r="K211" s="137"/>
      <c r="L211" s="137"/>
    </row>
    <row r="212" spans="1:12" s="43" customFormat="1" ht="15" customHeight="1" x14ac:dyDescent="0.3">
      <c r="A212" s="140"/>
      <c r="B212" s="133"/>
      <c r="C212" s="138"/>
      <c r="D212" s="134"/>
      <c r="E212" s="134"/>
      <c r="F212" s="135"/>
      <c r="G212" s="327"/>
      <c r="H212" s="47"/>
      <c r="I212" s="137"/>
      <c r="J212" s="137"/>
      <c r="K212" s="137"/>
    </row>
    <row r="213" spans="1:12" s="151" customFormat="1" x14ac:dyDescent="0.3">
      <c r="A213" s="158">
        <v>1.1499999999999999</v>
      </c>
      <c r="B213" s="148"/>
      <c r="C213" s="103" t="s">
        <v>534</v>
      </c>
      <c r="D213" s="134"/>
      <c r="E213" s="134"/>
      <c r="F213" s="135"/>
      <c r="G213" s="327"/>
      <c r="H213" s="142"/>
      <c r="I213" s="43"/>
      <c r="J213" s="43"/>
      <c r="K213" s="43"/>
      <c r="L213" s="137"/>
    </row>
    <row r="214" spans="1:12" s="151" customFormat="1" x14ac:dyDescent="0.3">
      <c r="A214" s="140"/>
      <c r="B214" s="133"/>
      <c r="C214" s="138"/>
      <c r="D214" s="134"/>
      <c r="E214" s="134"/>
      <c r="F214" s="135"/>
      <c r="G214" s="327"/>
      <c r="H214" s="142"/>
      <c r="I214" s="137"/>
      <c r="J214" s="137"/>
      <c r="K214" s="137"/>
      <c r="L214" s="137"/>
    </row>
    <row r="215" spans="1:12" s="151" customFormat="1" ht="37.5" x14ac:dyDescent="0.3">
      <c r="A215" s="140" t="s">
        <v>575</v>
      </c>
      <c r="B215" s="152"/>
      <c r="C215" s="156" t="s">
        <v>536</v>
      </c>
      <c r="D215" s="139" t="s">
        <v>537</v>
      </c>
      <c r="E215" s="134">
        <v>100</v>
      </c>
      <c r="F215" s="135"/>
      <c r="G215" s="327">
        <f>E215*F215</f>
        <v>0</v>
      </c>
      <c r="H215" s="142"/>
      <c r="I215" s="137"/>
      <c r="J215" s="137"/>
      <c r="K215" s="137"/>
      <c r="L215" s="137"/>
    </row>
    <row r="216" spans="1:12" s="151" customFormat="1" x14ac:dyDescent="0.3">
      <c r="A216" s="140"/>
      <c r="B216" s="133"/>
      <c r="C216" s="138"/>
      <c r="D216" s="134"/>
      <c r="E216" s="134"/>
      <c r="F216" s="135"/>
      <c r="G216" s="327"/>
      <c r="H216" s="142"/>
      <c r="I216" s="137"/>
      <c r="J216" s="137"/>
      <c r="K216" s="137"/>
      <c r="L216" s="137"/>
    </row>
    <row r="217" spans="1:12" s="151" customFormat="1" x14ac:dyDescent="0.3">
      <c r="A217" s="140" t="s">
        <v>576</v>
      </c>
      <c r="B217" s="133"/>
      <c r="C217" s="138" t="s">
        <v>1062</v>
      </c>
      <c r="D217" s="134" t="s">
        <v>538</v>
      </c>
      <c r="E217" s="134">
        <v>1</v>
      </c>
      <c r="F217" s="135">
        <v>100000</v>
      </c>
      <c r="G217" s="327">
        <f>E217*F217</f>
        <v>100000</v>
      </c>
      <c r="H217" s="142"/>
      <c r="I217" s="137"/>
      <c r="J217" s="137"/>
      <c r="K217" s="137"/>
      <c r="L217" s="137"/>
    </row>
    <row r="218" spans="1:12" s="151" customFormat="1" x14ac:dyDescent="0.3">
      <c r="A218" s="140"/>
      <c r="B218" s="133"/>
      <c r="C218" s="138"/>
      <c r="D218" s="134"/>
      <c r="E218" s="134"/>
      <c r="F218" s="135"/>
      <c r="G218" s="327"/>
      <c r="H218" s="142"/>
      <c r="I218" s="137"/>
      <c r="J218" s="137"/>
      <c r="K218" s="137"/>
      <c r="L218" s="137"/>
    </row>
    <row r="219" spans="1:12" s="151" customFormat="1" x14ac:dyDescent="0.3">
      <c r="A219" s="140" t="s">
        <v>577</v>
      </c>
      <c r="B219" s="133"/>
      <c r="C219" s="138" t="s">
        <v>568</v>
      </c>
      <c r="D219" s="134" t="s">
        <v>88</v>
      </c>
      <c r="E219" s="160">
        <f>G217</f>
        <v>100000</v>
      </c>
      <c r="F219" s="135"/>
      <c r="G219" s="327">
        <f>E219*F219</f>
        <v>0</v>
      </c>
      <c r="H219" s="142"/>
      <c r="I219" s="137"/>
      <c r="J219" s="137"/>
      <c r="K219" s="137"/>
      <c r="L219" s="137"/>
    </row>
    <row r="220" spans="1:12" s="151" customFormat="1" x14ac:dyDescent="0.3">
      <c r="A220" s="140"/>
      <c r="B220" s="133"/>
      <c r="C220" s="138"/>
      <c r="D220" s="134"/>
      <c r="E220" s="134"/>
      <c r="F220" s="135"/>
      <c r="G220" s="327"/>
      <c r="H220" s="142"/>
      <c r="I220" s="137"/>
      <c r="J220" s="137"/>
      <c r="K220" s="137"/>
      <c r="L220" s="137"/>
    </row>
    <row r="221" spans="1:12" s="151" customFormat="1" x14ac:dyDescent="0.3">
      <c r="A221" s="140" t="s">
        <v>578</v>
      </c>
      <c r="B221" s="133"/>
      <c r="C221" s="138" t="s">
        <v>539</v>
      </c>
      <c r="D221" s="134" t="s">
        <v>7</v>
      </c>
      <c r="E221" s="140">
        <v>1</v>
      </c>
      <c r="F221" s="135"/>
      <c r="G221" s="327"/>
      <c r="H221" s="142"/>
      <c r="I221" s="137"/>
      <c r="J221" s="137"/>
      <c r="K221" s="137"/>
      <c r="L221" s="137"/>
    </row>
    <row r="222" spans="1:12" s="151" customFormat="1" x14ac:dyDescent="0.3">
      <c r="A222" s="140"/>
      <c r="B222" s="133"/>
      <c r="C222" s="138"/>
      <c r="D222" s="134"/>
      <c r="E222" s="134"/>
      <c r="F222" s="135"/>
      <c r="G222" s="327"/>
      <c r="H222" s="142"/>
      <c r="I222" s="137"/>
      <c r="J222" s="137"/>
      <c r="K222" s="137"/>
      <c r="L222" s="137"/>
    </row>
    <row r="223" spans="1:12" s="151" customFormat="1" ht="37.5" x14ac:dyDescent="0.3">
      <c r="A223" s="140" t="s">
        <v>579</v>
      </c>
      <c r="B223" s="156"/>
      <c r="C223" s="152" t="s">
        <v>540</v>
      </c>
      <c r="D223" s="140" t="s">
        <v>388</v>
      </c>
      <c r="E223" s="140">
        <v>1</v>
      </c>
      <c r="F223" s="141">
        <v>31500</v>
      </c>
      <c r="G223" s="330">
        <f>E223*F223</f>
        <v>31500</v>
      </c>
      <c r="H223" s="142"/>
      <c r="I223" s="137"/>
      <c r="J223" s="137"/>
      <c r="K223" s="137"/>
      <c r="L223" s="137"/>
    </row>
    <row r="224" spans="1:12" s="151" customFormat="1" x14ac:dyDescent="0.3">
      <c r="A224" s="140"/>
      <c r="B224" s="133"/>
      <c r="C224" s="138"/>
      <c r="D224" s="134"/>
      <c r="E224" s="134"/>
      <c r="F224" s="135"/>
      <c r="G224" s="327"/>
      <c r="H224" s="142"/>
      <c r="I224" s="137"/>
      <c r="J224" s="137"/>
      <c r="K224" s="137"/>
      <c r="L224" s="137"/>
    </row>
    <row r="225" spans="1:12" s="151" customFormat="1" x14ac:dyDescent="0.3">
      <c r="A225" s="140" t="s">
        <v>580</v>
      </c>
      <c r="B225" s="133"/>
      <c r="C225" s="138" t="s">
        <v>569</v>
      </c>
      <c r="D225" s="134" t="s">
        <v>88</v>
      </c>
      <c r="E225" s="161">
        <f>G223</f>
        <v>31500</v>
      </c>
      <c r="F225" s="135"/>
      <c r="G225" s="327">
        <f>E225*F225</f>
        <v>0</v>
      </c>
      <c r="H225" s="142"/>
      <c r="I225" s="137"/>
      <c r="J225" s="137"/>
      <c r="K225" s="137"/>
      <c r="L225" s="137"/>
    </row>
    <row r="226" spans="1:12" s="151" customFormat="1" x14ac:dyDescent="0.3">
      <c r="A226" s="134"/>
      <c r="B226" s="133"/>
      <c r="C226" s="138"/>
      <c r="D226" s="134"/>
      <c r="E226" s="134"/>
      <c r="F226" s="135"/>
      <c r="G226" s="327"/>
      <c r="H226" s="142"/>
      <c r="I226" s="137"/>
      <c r="J226" s="137"/>
      <c r="K226" s="137"/>
      <c r="L226" s="137"/>
    </row>
    <row r="227" spans="1:12" s="151" customFormat="1" x14ac:dyDescent="0.3">
      <c r="A227" s="147" t="s">
        <v>541</v>
      </c>
      <c r="B227" s="153">
        <v>8.5</v>
      </c>
      <c r="C227" s="159" t="s">
        <v>558</v>
      </c>
      <c r="D227" s="134"/>
      <c r="E227" s="161"/>
      <c r="F227" s="135"/>
      <c r="G227" s="327"/>
      <c r="H227" s="142"/>
      <c r="I227" s="137"/>
      <c r="J227" s="137"/>
      <c r="K227" s="137"/>
      <c r="L227" s="137"/>
    </row>
    <row r="228" spans="1:12" s="151" customFormat="1" x14ac:dyDescent="0.3">
      <c r="A228" s="147"/>
      <c r="B228" s="148"/>
      <c r="C228" s="162"/>
      <c r="D228" s="134"/>
      <c r="E228" s="161"/>
      <c r="F228" s="135"/>
      <c r="G228" s="327"/>
      <c r="H228" s="142"/>
      <c r="I228" s="137"/>
      <c r="J228" s="137"/>
      <c r="K228" s="137"/>
      <c r="L228" s="137"/>
    </row>
    <row r="229" spans="1:12" ht="25" x14ac:dyDescent="0.25">
      <c r="A229" s="134" t="s">
        <v>542</v>
      </c>
      <c r="B229" s="133"/>
      <c r="C229" s="163" t="s">
        <v>559</v>
      </c>
      <c r="D229" s="140" t="s">
        <v>388</v>
      </c>
      <c r="E229" s="140">
        <v>1</v>
      </c>
      <c r="F229" s="141">
        <v>150000</v>
      </c>
      <c r="G229" s="330">
        <f t="shared" ref="G229" si="2">E229*F229</f>
        <v>150000</v>
      </c>
      <c r="H229" s="136"/>
    </row>
    <row r="230" spans="1:12" ht="12.5" x14ac:dyDescent="0.25">
      <c r="A230" s="134"/>
      <c r="B230" s="133"/>
      <c r="C230" s="163"/>
      <c r="D230" s="140"/>
      <c r="E230" s="140"/>
      <c r="F230" s="141"/>
      <c r="G230" s="330"/>
      <c r="H230" s="136"/>
    </row>
    <row r="231" spans="1:12" ht="12.5" x14ac:dyDescent="0.25">
      <c r="A231" s="134"/>
      <c r="B231" s="133"/>
      <c r="C231" s="163"/>
      <c r="D231" s="140"/>
      <c r="E231" s="140"/>
      <c r="F231" s="141"/>
      <c r="G231" s="330"/>
      <c r="H231" s="136"/>
    </row>
    <row r="232" spans="1:12" ht="12.5" x14ac:dyDescent="0.25">
      <c r="A232" s="134"/>
      <c r="B232" s="133"/>
      <c r="C232" s="163"/>
      <c r="D232" s="140"/>
      <c r="E232" s="140"/>
      <c r="F232" s="141"/>
      <c r="G232" s="330"/>
      <c r="H232" s="136"/>
    </row>
    <row r="233" spans="1:12" ht="12.5" x14ac:dyDescent="0.25">
      <c r="A233" s="134"/>
      <c r="B233" s="133"/>
      <c r="C233" s="163"/>
      <c r="D233" s="140"/>
      <c r="E233" s="140"/>
      <c r="F233" s="141"/>
      <c r="G233" s="330"/>
      <c r="H233" s="136"/>
    </row>
    <row r="234" spans="1:12" ht="12.5" x14ac:dyDescent="0.25">
      <c r="A234" s="134"/>
      <c r="B234" s="133"/>
      <c r="C234" s="163"/>
      <c r="D234" s="140"/>
      <c r="E234" s="140"/>
      <c r="F234" s="141"/>
      <c r="G234" s="330"/>
      <c r="H234" s="136"/>
    </row>
    <row r="235" spans="1:12" ht="12.5" x14ac:dyDescent="0.25">
      <c r="A235" s="134"/>
      <c r="B235" s="133"/>
      <c r="C235" s="163"/>
      <c r="D235" s="140"/>
      <c r="E235" s="140"/>
      <c r="F235" s="141"/>
      <c r="G235" s="330"/>
      <c r="H235" s="136"/>
    </row>
    <row r="236" spans="1:12" ht="12.5" x14ac:dyDescent="0.25">
      <c r="A236" s="134"/>
      <c r="B236" s="133"/>
      <c r="C236" s="163"/>
      <c r="D236" s="140"/>
      <c r="E236" s="140"/>
      <c r="F236" s="141"/>
      <c r="G236" s="330"/>
      <c r="H236" s="136"/>
    </row>
    <row r="237" spans="1:12" ht="12.5" x14ac:dyDescent="0.25">
      <c r="A237" s="134"/>
      <c r="B237" s="133"/>
      <c r="C237" s="163"/>
      <c r="D237" s="140"/>
      <c r="E237" s="140"/>
      <c r="F237" s="141"/>
      <c r="G237" s="330"/>
      <c r="H237" s="136"/>
    </row>
    <row r="238" spans="1:12" ht="12.5" x14ac:dyDescent="0.25">
      <c r="A238" s="134"/>
      <c r="B238" s="133"/>
      <c r="C238" s="163"/>
      <c r="D238" s="140"/>
      <c r="E238" s="140"/>
      <c r="F238" s="141"/>
      <c r="G238" s="330"/>
      <c r="H238" s="136"/>
    </row>
    <row r="239" spans="1:12" ht="12.5" x14ac:dyDescent="0.25">
      <c r="A239" s="134"/>
      <c r="B239" s="133"/>
      <c r="C239" s="163"/>
      <c r="D239" s="140"/>
      <c r="E239" s="140"/>
      <c r="F239" s="141"/>
      <c r="G239" s="330"/>
      <c r="H239" s="136"/>
    </row>
    <row r="240" spans="1:12" ht="12.5" x14ac:dyDescent="0.25">
      <c r="A240" s="134"/>
      <c r="B240" s="133"/>
      <c r="C240" s="163"/>
      <c r="D240" s="140"/>
      <c r="E240" s="140"/>
      <c r="F240" s="141"/>
      <c r="G240" s="330"/>
      <c r="H240" s="136"/>
    </row>
    <row r="241" spans="1:8" ht="12.5" x14ac:dyDescent="0.25">
      <c r="A241" s="134"/>
      <c r="B241" s="133"/>
      <c r="C241" s="163"/>
      <c r="D241" s="140"/>
      <c r="E241" s="140"/>
      <c r="F241" s="141"/>
      <c r="G241" s="330"/>
      <c r="H241" s="136"/>
    </row>
    <row r="242" spans="1:8" ht="12.5" x14ac:dyDescent="0.25">
      <c r="A242" s="134"/>
      <c r="B242" s="133"/>
      <c r="C242" s="163"/>
      <c r="D242" s="140"/>
      <c r="E242" s="140"/>
      <c r="F242" s="141"/>
      <c r="G242" s="330"/>
      <c r="H242" s="136"/>
    </row>
    <row r="243" spans="1:8" ht="12.5" x14ac:dyDescent="0.25">
      <c r="A243" s="134"/>
      <c r="B243" s="133"/>
      <c r="C243" s="163"/>
      <c r="D243" s="140"/>
      <c r="E243" s="140"/>
      <c r="F243" s="141"/>
      <c r="G243" s="330"/>
      <c r="H243" s="136"/>
    </row>
    <row r="244" spans="1:8" ht="12.5" x14ac:dyDescent="0.25">
      <c r="A244" s="134"/>
      <c r="B244" s="133"/>
      <c r="C244" s="163"/>
      <c r="D244" s="140"/>
      <c r="E244" s="140"/>
      <c r="F244" s="141"/>
      <c r="G244" s="330"/>
      <c r="H244" s="136"/>
    </row>
    <row r="245" spans="1:8" ht="12.5" x14ac:dyDescent="0.25">
      <c r="A245" s="134"/>
      <c r="B245" s="133"/>
      <c r="C245" s="163"/>
      <c r="D245" s="140"/>
      <c r="E245" s="140"/>
      <c r="F245" s="141"/>
      <c r="G245" s="330"/>
      <c r="H245" s="136"/>
    </row>
    <row r="246" spans="1:8" ht="12.5" x14ac:dyDescent="0.25">
      <c r="A246" s="134"/>
      <c r="B246" s="133"/>
      <c r="C246" s="163"/>
      <c r="D246" s="140"/>
      <c r="E246" s="140"/>
      <c r="F246" s="141"/>
      <c r="G246" s="330"/>
      <c r="H246" s="136"/>
    </row>
    <row r="247" spans="1:8" ht="12.5" x14ac:dyDescent="0.25">
      <c r="A247" s="134"/>
      <c r="B247" s="133"/>
      <c r="C247" s="163"/>
      <c r="D247" s="140"/>
      <c r="E247" s="140"/>
      <c r="F247" s="141"/>
      <c r="G247" s="330"/>
      <c r="H247" s="136"/>
    </row>
    <row r="248" spans="1:8" ht="12.5" x14ac:dyDescent="0.25">
      <c r="A248" s="134"/>
      <c r="B248" s="133"/>
      <c r="C248" s="163"/>
      <c r="D248" s="140"/>
      <c r="E248" s="140"/>
      <c r="F248" s="141"/>
      <c r="G248" s="330"/>
      <c r="H248" s="136"/>
    </row>
    <row r="249" spans="1:8" ht="12.5" x14ac:dyDescent="0.25">
      <c r="A249" s="134"/>
      <c r="B249" s="133"/>
      <c r="C249" s="163"/>
      <c r="D249" s="140"/>
      <c r="E249" s="140"/>
      <c r="F249" s="141"/>
      <c r="G249" s="330"/>
      <c r="H249" s="136"/>
    </row>
    <row r="250" spans="1:8" ht="12.5" x14ac:dyDescent="0.25">
      <c r="A250" s="134"/>
      <c r="B250" s="133"/>
      <c r="C250" s="163"/>
      <c r="D250" s="140"/>
      <c r="E250" s="140"/>
      <c r="F250" s="141"/>
      <c r="G250" s="330"/>
      <c r="H250" s="136"/>
    </row>
    <row r="251" spans="1:8" ht="12.5" x14ac:dyDescent="0.25">
      <c r="A251" s="134"/>
      <c r="B251" s="133"/>
      <c r="C251" s="163"/>
      <c r="D251" s="140"/>
      <c r="E251" s="140"/>
      <c r="F251" s="141"/>
      <c r="G251" s="330"/>
      <c r="H251" s="136"/>
    </row>
    <row r="252" spans="1:8" ht="12.5" x14ac:dyDescent="0.25">
      <c r="A252" s="134"/>
      <c r="B252" s="133"/>
      <c r="C252" s="163"/>
      <c r="D252" s="140"/>
      <c r="E252" s="140"/>
      <c r="F252" s="141"/>
      <c r="G252" s="330"/>
      <c r="H252" s="136"/>
    </row>
    <row r="253" spans="1:8" ht="12.5" x14ac:dyDescent="0.25">
      <c r="A253" s="134"/>
      <c r="B253" s="133"/>
      <c r="C253" s="163"/>
      <c r="D253" s="140"/>
      <c r="E253" s="140"/>
      <c r="F253" s="141"/>
      <c r="G253" s="330"/>
      <c r="H253" s="136"/>
    </row>
    <row r="254" spans="1:8" ht="12.5" x14ac:dyDescent="0.25">
      <c r="A254" s="134"/>
      <c r="B254" s="133"/>
      <c r="C254" s="163"/>
      <c r="D254" s="140"/>
      <c r="E254" s="140"/>
      <c r="F254" s="141"/>
      <c r="G254" s="330"/>
      <c r="H254" s="136"/>
    </row>
    <row r="255" spans="1:8" ht="12.5" x14ac:dyDescent="0.25">
      <c r="A255" s="134"/>
      <c r="B255" s="133"/>
      <c r="C255" s="163"/>
      <c r="D255" s="140"/>
      <c r="E255" s="140"/>
      <c r="F255" s="141"/>
      <c r="G255" s="330"/>
      <c r="H255" s="136"/>
    </row>
    <row r="256" spans="1:8" ht="12.5" x14ac:dyDescent="0.25">
      <c r="A256" s="134"/>
      <c r="B256" s="133"/>
      <c r="C256" s="163"/>
      <c r="D256" s="140"/>
      <c r="E256" s="140"/>
      <c r="F256" s="141"/>
      <c r="G256" s="330"/>
      <c r="H256" s="136"/>
    </row>
    <row r="257" spans="1:11" ht="12.5" x14ac:dyDescent="0.25">
      <c r="A257" s="134"/>
      <c r="B257" s="133"/>
      <c r="C257" s="163"/>
      <c r="D257" s="140"/>
      <c r="E257" s="140"/>
      <c r="F257" s="141"/>
      <c r="G257" s="330"/>
      <c r="H257" s="136"/>
    </row>
    <row r="258" spans="1:11" ht="12.5" x14ac:dyDescent="0.25">
      <c r="A258" s="134"/>
      <c r="B258" s="133"/>
      <c r="C258" s="163"/>
      <c r="D258" s="140"/>
      <c r="E258" s="140"/>
      <c r="F258" s="141"/>
      <c r="G258" s="330"/>
      <c r="H258" s="136"/>
    </row>
    <row r="259" spans="1:11" ht="12.5" x14ac:dyDescent="0.25">
      <c r="A259" s="134"/>
      <c r="B259" s="133"/>
      <c r="C259" s="163"/>
      <c r="D259" s="140"/>
      <c r="E259" s="140"/>
      <c r="F259" s="141"/>
      <c r="G259" s="330"/>
      <c r="H259" s="136"/>
    </row>
    <row r="260" spans="1:11" ht="12.5" x14ac:dyDescent="0.25">
      <c r="A260" s="134"/>
      <c r="B260" s="133"/>
      <c r="C260" s="163"/>
      <c r="D260" s="140"/>
      <c r="E260" s="140"/>
      <c r="F260" s="141"/>
      <c r="G260" s="330"/>
      <c r="H260" s="136"/>
    </row>
    <row r="261" spans="1:11" ht="12.5" x14ac:dyDescent="0.25">
      <c r="A261" s="134"/>
      <c r="B261" s="133"/>
      <c r="C261" s="163"/>
      <c r="D261" s="140"/>
      <c r="E261" s="140"/>
      <c r="F261" s="141"/>
      <c r="G261" s="330"/>
      <c r="H261" s="136"/>
    </row>
    <row r="262" spans="1:11" ht="12.5" x14ac:dyDescent="0.25">
      <c r="A262" s="134"/>
      <c r="B262" s="133"/>
      <c r="C262" s="163"/>
      <c r="D262" s="140"/>
      <c r="E262" s="140"/>
      <c r="F262" s="141"/>
      <c r="G262" s="330"/>
      <c r="H262" s="136"/>
    </row>
    <row r="263" spans="1:11" ht="12.5" x14ac:dyDescent="0.25">
      <c r="A263" s="134"/>
      <c r="B263" s="133"/>
      <c r="C263" s="163"/>
      <c r="D263" s="140"/>
      <c r="E263" s="140"/>
      <c r="F263" s="141"/>
      <c r="G263" s="330"/>
      <c r="H263" s="136"/>
    </row>
    <row r="264" spans="1:11" ht="12.5" x14ac:dyDescent="0.25">
      <c r="A264" s="134"/>
      <c r="B264" s="133"/>
      <c r="C264" s="163"/>
      <c r="D264" s="140"/>
      <c r="E264" s="140"/>
      <c r="F264" s="141"/>
      <c r="G264" s="330"/>
      <c r="H264" s="136"/>
    </row>
    <row r="265" spans="1:11" thickBot="1" x14ac:dyDescent="0.3">
      <c r="A265" s="134"/>
      <c r="B265" s="133"/>
      <c r="C265" s="163"/>
      <c r="D265" s="140"/>
      <c r="E265" s="140"/>
      <c r="F265" s="141"/>
      <c r="G265" s="330"/>
      <c r="H265" s="136"/>
    </row>
    <row r="266" spans="1:11" s="173" customFormat="1" ht="18.75" customHeight="1" thickBot="1" x14ac:dyDescent="0.4">
      <c r="A266" s="483" t="s">
        <v>543</v>
      </c>
      <c r="B266" s="483"/>
      <c r="C266" s="483"/>
      <c r="D266" s="483"/>
      <c r="E266" s="483"/>
      <c r="F266" s="483"/>
      <c r="G266" s="328">
        <f>SUM(G207:G265)*H201</f>
        <v>0</v>
      </c>
      <c r="H266" s="170"/>
      <c r="I266" s="137"/>
      <c r="J266" s="137"/>
      <c r="K266" s="137"/>
    </row>
    <row r="267" spans="1:11" ht="14.5" x14ac:dyDescent="0.35">
      <c r="I267" s="117"/>
      <c r="J267" s="117"/>
      <c r="K267" s="173"/>
    </row>
  </sheetData>
  <mergeCells count="23">
    <mergeCell ref="A266:F266"/>
    <mergeCell ref="A72:G72"/>
    <mergeCell ref="A73:G73"/>
    <mergeCell ref="A74:G74"/>
    <mergeCell ref="A76:F76"/>
    <mergeCell ref="A134:F134"/>
    <mergeCell ref="A135:G135"/>
    <mergeCell ref="A136:G136"/>
    <mergeCell ref="A137:G137"/>
    <mergeCell ref="A138:G138"/>
    <mergeCell ref="A207:F207"/>
    <mergeCell ref="A201:F201"/>
    <mergeCell ref="A202:G202"/>
    <mergeCell ref="A203:G203"/>
    <mergeCell ref="A204:G204"/>
    <mergeCell ref="A205:G205"/>
    <mergeCell ref="A1:G1"/>
    <mergeCell ref="A4:G4"/>
    <mergeCell ref="A70:F70"/>
    <mergeCell ref="A71:G71"/>
    <mergeCell ref="A140:F140"/>
    <mergeCell ref="A2:G2"/>
    <mergeCell ref="A3:G3"/>
  </mergeCells>
  <phoneticPr fontId="18" type="noConversion"/>
  <printOptions horizontalCentered="1"/>
  <pageMargins left="0.7" right="0.7" top="0.75" bottom="0.75" header="0.3" footer="0.3"/>
  <pageSetup paperSize="9" scale="69" fitToHeight="0" orientation="portrait" r:id="rId1"/>
  <headerFooter alignWithMargins="0"/>
  <rowBreaks count="3" manualBreakCount="3">
    <brk id="70" max="6" man="1"/>
    <brk id="134" max="6" man="1"/>
    <brk id="201"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8"/>
  <sheetViews>
    <sheetView view="pageBreakPreview" topLeftCell="C252" zoomScale="80" zoomScaleNormal="100" zoomScaleSheetLayoutView="80" workbookViewId="0">
      <selection activeCell="I338" sqref="I338"/>
    </sheetView>
  </sheetViews>
  <sheetFormatPr defaultColWidth="9.1796875" defaultRowHeight="12.5" x14ac:dyDescent="0.25"/>
  <cols>
    <col min="1" max="1" width="8.54296875" style="79" customWidth="1"/>
    <col min="2" max="2" width="12.26953125" style="13" customWidth="1"/>
    <col min="3" max="3" width="45.7265625" style="13" customWidth="1"/>
    <col min="4" max="4" width="6.7265625" style="13" customWidth="1"/>
    <col min="5" max="5" width="7.26953125" style="13" customWidth="1"/>
    <col min="6" max="6" width="11.7265625" style="13" bestFit="1" customWidth="1"/>
    <col min="7" max="7" width="16.54296875" style="332" bestFit="1" customWidth="1"/>
    <col min="8" max="8" width="11" style="13" bestFit="1" customWidth="1"/>
    <col min="9" max="9" width="9.1796875" style="13"/>
    <col min="10" max="10" width="21" style="13" bestFit="1" customWidth="1"/>
    <col min="11" max="11" width="27.26953125" style="13" customWidth="1"/>
    <col min="12" max="12" width="21" style="13" bestFit="1" customWidth="1"/>
    <col min="13" max="13" width="11" style="19" bestFit="1" customWidth="1"/>
    <col min="14" max="14" width="9.1796875" style="13"/>
    <col min="15" max="15" width="27.1796875" style="13" bestFit="1" customWidth="1"/>
    <col min="16" max="16" width="9.1796875" style="13"/>
    <col min="17" max="17" width="11" style="13" bestFit="1" customWidth="1"/>
    <col min="18" max="18" width="9.1796875" style="13"/>
    <col min="19" max="19" width="14.54296875" style="13" customWidth="1"/>
    <col min="20" max="21" width="12.81640625" style="13" bestFit="1" customWidth="1"/>
    <col min="22" max="22" width="6.81640625" style="13" bestFit="1" customWidth="1"/>
    <col min="23" max="23" width="22.81640625" style="13" bestFit="1" customWidth="1"/>
    <col min="24" max="24" width="11" style="19" bestFit="1" customWidth="1"/>
    <col min="25" max="25" width="7.7265625" style="13" bestFit="1" customWidth="1"/>
    <col min="26" max="26" width="13.453125" style="13" bestFit="1" customWidth="1"/>
    <col min="27" max="16384" width="9.1796875" style="13"/>
  </cols>
  <sheetData>
    <row r="1" spans="1:24" s="61" customFormat="1" ht="14" x14ac:dyDescent="0.3">
      <c r="A1" s="538">
        <f>'Sec 1 P&amp;G'!A202+1</f>
        <v>22</v>
      </c>
      <c r="B1" s="539"/>
      <c r="C1" s="539"/>
      <c r="D1" s="539"/>
      <c r="E1" s="539"/>
      <c r="F1" s="539"/>
      <c r="G1" s="540"/>
      <c r="M1" s="62"/>
      <c r="X1" s="62"/>
    </row>
    <row r="2" spans="1:24" s="61" customFormat="1" ht="14" x14ac:dyDescent="0.3">
      <c r="A2" s="513" t="s">
        <v>142</v>
      </c>
      <c r="B2" s="513"/>
      <c r="C2" s="513"/>
      <c r="D2" s="513"/>
      <c r="E2" s="513"/>
      <c r="F2" s="513"/>
      <c r="G2" s="513"/>
      <c r="M2" s="62"/>
      <c r="X2" s="62"/>
    </row>
    <row r="3" spans="1:24" s="61" customFormat="1" ht="14" x14ac:dyDescent="0.3">
      <c r="A3" s="517" t="str">
        <f>'Sec 1 P&amp;G'!A3</f>
        <v>CONTRACT NO: T21/2025</v>
      </c>
      <c r="B3" s="517"/>
      <c r="C3" s="517"/>
      <c r="D3" s="518"/>
      <c r="E3" s="517"/>
      <c r="F3" s="517"/>
      <c r="G3" s="517"/>
      <c r="M3" s="62"/>
      <c r="X3" s="62"/>
    </row>
    <row r="4" spans="1:24" s="61" customFormat="1" ht="14.5" thickBot="1" x14ac:dyDescent="0.35">
      <c r="A4" s="531" t="str">
        <f>C7</f>
        <v>SECTION 2: SEWER RETICULATION</v>
      </c>
      <c r="B4" s="531"/>
      <c r="C4" s="531"/>
      <c r="D4" s="531"/>
      <c r="E4" s="531"/>
      <c r="F4" s="531"/>
      <c r="G4" s="531"/>
      <c r="M4" s="62"/>
      <c r="X4" s="62"/>
    </row>
    <row r="5" spans="1:24" x14ac:dyDescent="0.25">
      <c r="A5" s="509" t="s">
        <v>0</v>
      </c>
      <c r="B5" s="511" t="s">
        <v>1</v>
      </c>
      <c r="C5" s="511" t="s">
        <v>2</v>
      </c>
      <c r="D5" s="502" t="s">
        <v>3</v>
      </c>
      <c r="E5" s="502" t="s">
        <v>4</v>
      </c>
      <c r="F5" s="502" t="s">
        <v>5</v>
      </c>
      <c r="G5" s="507" t="s">
        <v>6</v>
      </c>
      <c r="M5" s="174"/>
      <c r="X5" s="174"/>
    </row>
    <row r="6" spans="1:24" ht="13" thickBot="1" x14ac:dyDescent="0.3">
      <c r="A6" s="510"/>
      <c r="B6" s="512"/>
      <c r="C6" s="512"/>
      <c r="D6" s="503"/>
      <c r="E6" s="503"/>
      <c r="F6" s="503"/>
      <c r="G6" s="508"/>
      <c r="M6" s="174"/>
      <c r="X6" s="174"/>
    </row>
    <row r="7" spans="1:24" ht="13" x14ac:dyDescent="0.25">
      <c r="A7" s="65"/>
      <c r="B7" s="3"/>
      <c r="C7" s="3" t="s">
        <v>1090</v>
      </c>
      <c r="D7" s="31"/>
      <c r="E7" s="31"/>
      <c r="F7" s="31"/>
      <c r="G7" s="412"/>
      <c r="M7" s="174"/>
      <c r="X7" s="174"/>
    </row>
    <row r="8" spans="1:24" ht="6.75" customHeight="1" x14ac:dyDescent="0.25">
      <c r="A8" s="65"/>
      <c r="B8" s="3"/>
      <c r="C8" s="3"/>
      <c r="D8" s="31"/>
      <c r="E8" s="31"/>
      <c r="F8" s="31"/>
      <c r="G8" s="412"/>
      <c r="M8" s="174"/>
      <c r="X8" s="174"/>
    </row>
    <row r="9" spans="1:24" ht="26" x14ac:dyDescent="0.25">
      <c r="A9" s="65" t="s">
        <v>581</v>
      </c>
      <c r="B9" s="3" t="s">
        <v>121</v>
      </c>
      <c r="C9" s="3" t="s">
        <v>585</v>
      </c>
      <c r="D9" s="2"/>
      <c r="E9" s="2"/>
      <c r="F9" s="2"/>
      <c r="G9" s="413"/>
      <c r="M9" s="174"/>
      <c r="X9" s="174"/>
    </row>
    <row r="10" spans="1:24" ht="8.25" customHeight="1" x14ac:dyDescent="0.25">
      <c r="A10" s="65"/>
      <c r="B10" s="3"/>
      <c r="C10" s="2"/>
      <c r="D10" s="2"/>
      <c r="E10" s="2"/>
      <c r="F10" s="2"/>
      <c r="G10" s="413"/>
      <c r="M10" s="174"/>
      <c r="X10" s="174"/>
    </row>
    <row r="11" spans="1:24" ht="13" x14ac:dyDescent="0.25">
      <c r="A11" s="65" t="s">
        <v>114</v>
      </c>
      <c r="B11" s="3"/>
      <c r="C11" s="3" t="s">
        <v>122</v>
      </c>
      <c r="D11" s="2"/>
      <c r="E11" s="2"/>
      <c r="F11" s="2"/>
      <c r="G11" s="413"/>
      <c r="M11" s="174"/>
      <c r="X11" s="174"/>
    </row>
    <row r="12" spans="1:24" ht="13" x14ac:dyDescent="0.25">
      <c r="A12" s="65"/>
      <c r="B12" s="3"/>
      <c r="C12" s="2"/>
      <c r="D12" s="2"/>
      <c r="E12" s="2"/>
      <c r="F12" s="2"/>
      <c r="G12" s="413"/>
      <c r="M12" s="174"/>
      <c r="X12" s="174"/>
    </row>
    <row r="13" spans="1:24" ht="13" x14ac:dyDescent="0.3">
      <c r="A13" s="73" t="s">
        <v>545</v>
      </c>
      <c r="B13" s="3" t="s">
        <v>96</v>
      </c>
      <c r="C13" s="2" t="s">
        <v>124</v>
      </c>
      <c r="D13" s="4" t="s">
        <v>17</v>
      </c>
      <c r="E13" s="4">
        <v>14100</v>
      </c>
      <c r="F13" s="2"/>
      <c r="G13" s="413">
        <f>E13*F13</f>
        <v>0</v>
      </c>
      <c r="K13" s="14"/>
      <c r="L13" s="174"/>
      <c r="M13" s="174"/>
      <c r="X13" s="174"/>
    </row>
    <row r="14" spans="1:24" ht="13" x14ac:dyDescent="0.25">
      <c r="A14" s="73"/>
      <c r="B14" s="3"/>
      <c r="C14" s="2"/>
      <c r="D14" s="4"/>
      <c r="E14" s="4"/>
      <c r="F14" s="2"/>
      <c r="G14" s="413"/>
      <c r="L14" s="174"/>
      <c r="M14" s="174"/>
      <c r="X14" s="174"/>
    </row>
    <row r="15" spans="1:24" ht="13" x14ac:dyDescent="0.25">
      <c r="A15" s="73" t="s">
        <v>583</v>
      </c>
      <c r="B15" s="3" t="s">
        <v>125</v>
      </c>
      <c r="C15" s="2" t="s">
        <v>550</v>
      </c>
      <c r="D15" s="4" t="s">
        <v>17</v>
      </c>
      <c r="E15" s="2">
        <v>14100</v>
      </c>
      <c r="F15" s="2"/>
      <c r="G15" s="413">
        <f>E15*F15</f>
        <v>0</v>
      </c>
      <c r="H15" s="451"/>
      <c r="L15" s="174"/>
      <c r="M15" s="174"/>
      <c r="X15" s="174"/>
    </row>
    <row r="16" spans="1:24" ht="13" x14ac:dyDescent="0.25">
      <c r="A16" s="73"/>
      <c r="B16" s="3"/>
      <c r="C16" s="2"/>
      <c r="D16" s="4"/>
      <c r="E16" s="4"/>
      <c r="F16" s="2"/>
      <c r="G16" s="413"/>
      <c r="L16" s="174"/>
      <c r="M16" s="174"/>
      <c r="X16" s="174"/>
    </row>
    <row r="17" spans="1:24" ht="25" x14ac:dyDescent="0.25">
      <c r="A17" s="73" t="s">
        <v>584</v>
      </c>
      <c r="B17" s="3"/>
      <c r="C17" s="2" t="s">
        <v>544</v>
      </c>
      <c r="D17" s="4" t="s">
        <v>155</v>
      </c>
      <c r="E17" s="4">
        <v>280</v>
      </c>
      <c r="F17" s="2"/>
      <c r="G17" s="413">
        <f>E17*F17</f>
        <v>0</v>
      </c>
      <c r="L17" s="174"/>
      <c r="M17" s="174"/>
      <c r="X17" s="174"/>
    </row>
    <row r="18" spans="1:24" ht="13" x14ac:dyDescent="0.25">
      <c r="A18" s="65"/>
      <c r="B18" s="3"/>
      <c r="C18" s="2"/>
      <c r="D18" s="4"/>
      <c r="E18" s="4"/>
      <c r="F18" s="2"/>
      <c r="G18" s="413"/>
      <c r="L18" s="174"/>
      <c r="M18" s="174"/>
      <c r="X18" s="174"/>
    </row>
    <row r="19" spans="1:24" ht="13" x14ac:dyDescent="0.25">
      <c r="A19" s="65" t="s">
        <v>582</v>
      </c>
      <c r="B19" s="3"/>
      <c r="C19" s="3" t="s">
        <v>94</v>
      </c>
      <c r="D19" s="4"/>
      <c r="E19" s="4"/>
      <c r="F19" s="2"/>
      <c r="G19" s="413"/>
      <c r="M19" s="174"/>
      <c r="X19" s="174"/>
    </row>
    <row r="20" spans="1:24" ht="13" x14ac:dyDescent="0.25">
      <c r="A20" s="65"/>
      <c r="B20" s="3"/>
      <c r="C20" s="2"/>
      <c r="D20" s="4"/>
      <c r="E20" s="4"/>
      <c r="F20" s="2"/>
      <c r="G20" s="413"/>
      <c r="M20" s="174"/>
      <c r="X20" s="174"/>
    </row>
    <row r="21" spans="1:24" ht="75" x14ac:dyDescent="0.25">
      <c r="A21" s="65"/>
      <c r="B21" s="3" t="s">
        <v>99</v>
      </c>
      <c r="C21" s="2" t="s">
        <v>1058</v>
      </c>
      <c r="D21" s="4"/>
      <c r="E21" s="4"/>
      <c r="F21" s="2"/>
      <c r="G21" s="413"/>
      <c r="M21" s="174"/>
      <c r="X21" s="174"/>
    </row>
    <row r="22" spans="1:24" ht="6.75" customHeight="1" x14ac:dyDescent="0.25">
      <c r="A22" s="65"/>
      <c r="B22" s="3"/>
      <c r="C22" s="2"/>
      <c r="D22" s="4"/>
      <c r="E22" s="4"/>
      <c r="F22" s="2"/>
      <c r="G22" s="413"/>
      <c r="M22" s="174"/>
      <c r="X22" s="174"/>
    </row>
    <row r="23" spans="1:24" ht="23.25" customHeight="1" x14ac:dyDescent="0.25">
      <c r="A23" s="73" t="s">
        <v>546</v>
      </c>
      <c r="B23" s="3" t="s">
        <v>586</v>
      </c>
      <c r="C23" s="5" t="s">
        <v>127</v>
      </c>
      <c r="D23" s="4" t="s">
        <v>17</v>
      </c>
      <c r="E23" s="4">
        <v>50</v>
      </c>
      <c r="F23" s="2"/>
      <c r="G23" s="413">
        <f>E23*F23</f>
        <v>0</v>
      </c>
      <c r="M23" s="174"/>
      <c r="X23" s="174"/>
    </row>
    <row r="24" spans="1:24" ht="13" x14ac:dyDescent="0.25">
      <c r="A24" s="65"/>
      <c r="B24" s="3"/>
      <c r="C24" s="2"/>
      <c r="D24" s="4"/>
      <c r="E24" s="4"/>
      <c r="F24" s="2"/>
      <c r="G24" s="413"/>
      <c r="M24" s="174"/>
      <c r="X24" s="174"/>
    </row>
    <row r="25" spans="1:24" ht="64.5" customHeight="1" x14ac:dyDescent="0.3">
      <c r="A25" s="73"/>
      <c r="B25" s="3" t="s">
        <v>99</v>
      </c>
      <c r="C25" s="2" t="s">
        <v>671</v>
      </c>
      <c r="D25" s="4"/>
      <c r="E25" s="4"/>
      <c r="F25" s="2"/>
      <c r="G25" s="413"/>
      <c r="K25" s="14"/>
      <c r="M25" s="174"/>
      <c r="X25" s="174"/>
    </row>
    <row r="26" spans="1:24" ht="5.25" customHeight="1" x14ac:dyDescent="0.25">
      <c r="A26" s="73"/>
      <c r="B26" s="3"/>
      <c r="C26" s="2"/>
      <c r="D26" s="4"/>
      <c r="E26" s="4"/>
      <c r="F26" s="2"/>
      <c r="G26" s="413"/>
      <c r="M26" s="174"/>
      <c r="X26" s="174"/>
    </row>
    <row r="27" spans="1:24" ht="13" x14ac:dyDescent="0.25">
      <c r="A27" s="73" t="s">
        <v>129</v>
      </c>
      <c r="B27" s="3"/>
      <c r="C27" s="5" t="s">
        <v>127</v>
      </c>
      <c r="D27" s="4" t="s">
        <v>17</v>
      </c>
      <c r="E27" s="4">
        <v>1270</v>
      </c>
      <c r="F27" s="2"/>
      <c r="G27" s="413">
        <f>E27*F27</f>
        <v>0</v>
      </c>
      <c r="H27" s="451"/>
      <c r="L27" s="175"/>
      <c r="M27" s="174"/>
      <c r="X27" s="174"/>
    </row>
    <row r="28" spans="1:24" ht="13" x14ac:dyDescent="0.25">
      <c r="A28" s="73"/>
      <c r="B28" s="3"/>
      <c r="C28" s="2"/>
      <c r="D28" s="4"/>
      <c r="E28" s="4"/>
      <c r="F28" s="2"/>
      <c r="G28" s="413"/>
      <c r="M28" s="174"/>
      <c r="X28" s="174"/>
    </row>
    <row r="29" spans="1:24" ht="13" x14ac:dyDescent="0.25">
      <c r="A29" s="73" t="s">
        <v>589</v>
      </c>
      <c r="B29" s="3"/>
      <c r="C29" s="5" t="s">
        <v>672</v>
      </c>
      <c r="D29" s="4" t="s">
        <v>17</v>
      </c>
      <c r="E29" s="4">
        <v>11561</v>
      </c>
      <c r="F29" s="2"/>
      <c r="G29" s="413">
        <f>E29*F29</f>
        <v>0</v>
      </c>
      <c r="H29" s="451"/>
      <c r="L29" s="175"/>
      <c r="M29" s="174"/>
      <c r="X29" s="174"/>
    </row>
    <row r="30" spans="1:24" ht="13" x14ac:dyDescent="0.25">
      <c r="A30" s="73"/>
      <c r="B30" s="3"/>
      <c r="C30" s="2"/>
      <c r="D30" s="4"/>
      <c r="E30" s="4"/>
      <c r="F30" s="2"/>
      <c r="G30" s="413"/>
      <c r="M30" s="174"/>
      <c r="X30" s="174"/>
    </row>
    <row r="31" spans="1:24" ht="37.5" x14ac:dyDescent="0.25">
      <c r="A31" s="73" t="s">
        <v>590</v>
      </c>
      <c r="B31" s="1"/>
      <c r="C31" s="9" t="s">
        <v>565</v>
      </c>
      <c r="D31" s="8" t="s">
        <v>17</v>
      </c>
      <c r="E31" s="8">
        <v>1270</v>
      </c>
      <c r="F31" s="20"/>
      <c r="G31" s="413">
        <f>E31*F31</f>
        <v>0</v>
      </c>
      <c r="H31" s="451"/>
      <c r="L31" s="175"/>
      <c r="M31" s="174"/>
      <c r="X31" s="174"/>
    </row>
    <row r="32" spans="1:24" ht="13" x14ac:dyDescent="0.25">
      <c r="A32" s="73"/>
      <c r="B32" s="1"/>
      <c r="C32" s="9"/>
      <c r="D32" s="8"/>
      <c r="E32" s="8"/>
      <c r="F32" s="20"/>
      <c r="G32" s="443"/>
      <c r="M32" s="174"/>
      <c r="X32" s="174"/>
    </row>
    <row r="33" spans="1:24" ht="37.5" x14ac:dyDescent="0.25">
      <c r="A33" s="73" t="s">
        <v>591</v>
      </c>
      <c r="B33" s="1"/>
      <c r="C33" s="9" t="s">
        <v>566</v>
      </c>
      <c r="D33" s="8" t="s">
        <v>17</v>
      </c>
      <c r="E33" s="8">
        <v>1270</v>
      </c>
      <c r="F33" s="20"/>
      <c r="G33" s="413">
        <f>E33*F33</f>
        <v>0</v>
      </c>
      <c r="H33" s="451"/>
      <c r="L33" s="175"/>
      <c r="M33" s="174"/>
      <c r="X33" s="174"/>
    </row>
    <row r="34" spans="1:24" ht="13" x14ac:dyDescent="0.25">
      <c r="A34" s="65"/>
      <c r="B34" s="1"/>
      <c r="C34" s="9"/>
      <c r="D34" s="8"/>
      <c r="E34" s="8"/>
      <c r="F34" s="20"/>
      <c r="G34" s="443"/>
      <c r="M34" s="174"/>
      <c r="X34" s="174"/>
    </row>
    <row r="35" spans="1:24" x14ac:dyDescent="0.25">
      <c r="A35" s="70"/>
      <c r="B35" s="23" t="s">
        <v>130</v>
      </c>
      <c r="C35" s="24" t="s">
        <v>551</v>
      </c>
      <c r="D35" s="22"/>
      <c r="E35" s="22"/>
      <c r="F35" s="25"/>
      <c r="G35" s="415"/>
      <c r="M35" s="174"/>
      <c r="X35" s="174"/>
    </row>
    <row r="36" spans="1:24" x14ac:dyDescent="0.25">
      <c r="A36" s="70"/>
      <c r="B36" s="23"/>
      <c r="C36" s="24"/>
      <c r="D36" s="22"/>
      <c r="E36" s="22"/>
      <c r="F36" s="25"/>
      <c r="G36" s="444"/>
      <c r="M36" s="174"/>
      <c r="X36" s="174"/>
    </row>
    <row r="37" spans="1:24" x14ac:dyDescent="0.25">
      <c r="A37" s="70" t="s">
        <v>592</v>
      </c>
      <c r="B37" s="23"/>
      <c r="C37" s="24" t="s">
        <v>554</v>
      </c>
      <c r="D37" s="22" t="s">
        <v>131</v>
      </c>
      <c r="E37" s="22">
        <v>5710</v>
      </c>
      <c r="F37" s="25"/>
      <c r="G37" s="413">
        <f>E37*F37</f>
        <v>0</v>
      </c>
      <c r="H37" s="451"/>
      <c r="I37" s="175"/>
      <c r="M37" s="174"/>
      <c r="X37" s="174"/>
    </row>
    <row r="38" spans="1:24" x14ac:dyDescent="0.25">
      <c r="A38" s="70"/>
      <c r="B38" s="23"/>
      <c r="C38" s="24"/>
      <c r="D38" s="22"/>
      <c r="E38" s="22"/>
      <c r="F38" s="25"/>
      <c r="G38" s="415"/>
      <c r="I38" s="175"/>
      <c r="M38" s="174"/>
      <c r="X38" s="174"/>
    </row>
    <row r="39" spans="1:24" x14ac:dyDescent="0.25">
      <c r="A39" s="70" t="s">
        <v>593</v>
      </c>
      <c r="B39" s="23"/>
      <c r="C39" s="24" t="s">
        <v>555</v>
      </c>
      <c r="D39" s="22" t="s">
        <v>131</v>
      </c>
      <c r="E39" s="22">
        <v>1192</v>
      </c>
      <c r="F39" s="25"/>
      <c r="G39" s="413">
        <f>E39*F39</f>
        <v>0</v>
      </c>
      <c r="H39" s="451"/>
      <c r="I39" s="175"/>
      <c r="M39" s="174"/>
      <c r="X39" s="174"/>
    </row>
    <row r="40" spans="1:24" x14ac:dyDescent="0.25">
      <c r="A40" s="70"/>
      <c r="B40" s="23"/>
      <c r="C40" s="24"/>
      <c r="D40" s="22"/>
      <c r="E40" s="22"/>
      <c r="F40" s="25"/>
      <c r="G40" s="415"/>
      <c r="I40" s="175"/>
      <c r="M40" s="174"/>
      <c r="X40" s="174"/>
    </row>
    <row r="41" spans="1:24" x14ac:dyDescent="0.25">
      <c r="A41" s="70" t="s">
        <v>594</v>
      </c>
      <c r="B41" s="23"/>
      <c r="C41" s="24" t="s">
        <v>552</v>
      </c>
      <c r="D41" s="22" t="s">
        <v>131</v>
      </c>
      <c r="E41" s="22">
        <v>6610</v>
      </c>
      <c r="F41" s="25"/>
      <c r="G41" s="413">
        <f>E41*F41</f>
        <v>0</v>
      </c>
      <c r="I41" s="175"/>
      <c r="M41" s="174"/>
      <c r="X41" s="174"/>
    </row>
    <row r="42" spans="1:24" x14ac:dyDescent="0.25">
      <c r="A42" s="70"/>
      <c r="B42" s="23"/>
      <c r="C42" s="24"/>
      <c r="D42" s="22"/>
      <c r="E42" s="22"/>
      <c r="F42" s="25"/>
      <c r="G42" s="415"/>
      <c r="I42" s="175"/>
      <c r="M42" s="174"/>
      <c r="X42" s="174"/>
    </row>
    <row r="43" spans="1:24" x14ac:dyDescent="0.25">
      <c r="A43" s="70" t="s">
        <v>595</v>
      </c>
      <c r="B43" s="23"/>
      <c r="C43" s="24" t="s">
        <v>553</v>
      </c>
      <c r="D43" s="22" t="s">
        <v>131</v>
      </c>
      <c r="E43" s="22">
        <v>2835</v>
      </c>
      <c r="F43" s="25"/>
      <c r="G43" s="413">
        <f>E43*F43</f>
        <v>0</v>
      </c>
      <c r="I43" s="175"/>
      <c r="M43" s="174"/>
      <c r="X43" s="174"/>
    </row>
    <row r="44" spans="1:24" x14ac:dyDescent="0.25">
      <c r="A44" s="70"/>
      <c r="B44" s="23"/>
      <c r="C44" s="24"/>
      <c r="D44" s="22"/>
      <c r="E44" s="22"/>
      <c r="F44" s="25"/>
      <c r="G44" s="415"/>
      <c r="I44" s="175"/>
      <c r="M44" s="174"/>
      <c r="X44" s="174"/>
    </row>
    <row r="45" spans="1:24" ht="25" x14ac:dyDescent="0.25">
      <c r="A45" s="70" t="s">
        <v>596</v>
      </c>
      <c r="B45" s="23" t="s">
        <v>132</v>
      </c>
      <c r="C45" s="24" t="s">
        <v>133</v>
      </c>
      <c r="D45" s="22" t="s">
        <v>131</v>
      </c>
      <c r="E45" s="22">
        <v>6610</v>
      </c>
      <c r="F45" s="25"/>
      <c r="G45" s="413">
        <f>E45*F45</f>
        <v>0</v>
      </c>
      <c r="M45" s="174"/>
      <c r="X45" s="174"/>
    </row>
    <row r="46" spans="1:24" x14ac:dyDescent="0.25">
      <c r="A46" s="70"/>
      <c r="B46" s="23"/>
      <c r="C46" s="24"/>
      <c r="D46" s="22"/>
      <c r="E46" s="22"/>
      <c r="F46" s="25"/>
      <c r="G46" s="415"/>
      <c r="M46" s="174"/>
      <c r="X46" s="174"/>
    </row>
    <row r="47" spans="1:24" ht="13" thickBot="1" x14ac:dyDescent="0.3">
      <c r="A47" s="70" t="s">
        <v>597</v>
      </c>
      <c r="B47" s="23"/>
      <c r="C47" s="24" t="s">
        <v>134</v>
      </c>
      <c r="D47" s="22" t="s">
        <v>131</v>
      </c>
      <c r="E47" s="22">
        <v>380</v>
      </c>
      <c r="F47" s="25"/>
      <c r="G47" s="413">
        <f>E47*F47</f>
        <v>0</v>
      </c>
      <c r="H47" s="451"/>
      <c r="M47" s="174"/>
      <c r="X47" s="174"/>
    </row>
    <row r="48" spans="1:24" s="61" customFormat="1" ht="20.25" customHeight="1" thickBot="1" x14ac:dyDescent="0.35">
      <c r="A48" s="504" t="s">
        <v>8</v>
      </c>
      <c r="B48" s="505"/>
      <c r="C48" s="505"/>
      <c r="D48" s="505"/>
      <c r="E48" s="505"/>
      <c r="F48" s="506"/>
      <c r="G48" s="468">
        <f>SUM(G12:G47)</f>
        <v>0</v>
      </c>
      <c r="M48" s="62"/>
      <c r="X48" s="62"/>
    </row>
    <row r="49" spans="1:26" s="61" customFormat="1" ht="14" x14ac:dyDescent="0.3">
      <c r="A49" s="538">
        <f>A1+1</f>
        <v>23</v>
      </c>
      <c r="B49" s="539"/>
      <c r="C49" s="539"/>
      <c r="D49" s="539"/>
      <c r="E49" s="539"/>
      <c r="F49" s="539"/>
      <c r="G49" s="540"/>
      <c r="M49" s="62"/>
      <c r="X49" s="62"/>
    </row>
    <row r="50" spans="1:26" s="61" customFormat="1" ht="14" x14ac:dyDescent="0.3">
      <c r="A50" s="513" t="str">
        <f>A2</f>
        <v>CONSTRUCTION OF AMERSFOORT SEWERS</v>
      </c>
      <c r="B50" s="513"/>
      <c r="C50" s="513"/>
      <c r="D50" s="513"/>
      <c r="E50" s="513"/>
      <c r="F50" s="513"/>
      <c r="G50" s="513"/>
      <c r="M50" s="62"/>
      <c r="X50" s="62"/>
    </row>
    <row r="51" spans="1:26" s="61" customFormat="1" ht="14" x14ac:dyDescent="0.3">
      <c r="A51" s="517" t="str">
        <f>A3</f>
        <v>CONTRACT NO: T21/2025</v>
      </c>
      <c r="B51" s="517"/>
      <c r="C51" s="517"/>
      <c r="D51" s="518"/>
      <c r="E51" s="517"/>
      <c r="F51" s="517"/>
      <c r="G51" s="517"/>
      <c r="M51" s="62"/>
      <c r="X51" s="62"/>
    </row>
    <row r="52" spans="1:26" s="61" customFormat="1" ht="14.5" thickBot="1" x14ac:dyDescent="0.35">
      <c r="A52" s="531" t="str">
        <f>A4</f>
        <v>SECTION 2: SEWER RETICULATION</v>
      </c>
      <c r="B52" s="531"/>
      <c r="C52" s="531"/>
      <c r="D52" s="531"/>
      <c r="E52" s="531"/>
      <c r="F52" s="531"/>
      <c r="G52" s="531"/>
      <c r="M52" s="62"/>
      <c r="X52" s="62"/>
    </row>
    <row r="53" spans="1:26" s="61" customFormat="1" ht="14.5" thickBot="1" x14ac:dyDescent="0.35">
      <c r="A53" s="514" t="s">
        <v>9</v>
      </c>
      <c r="B53" s="515"/>
      <c r="C53" s="515"/>
      <c r="D53" s="515"/>
      <c r="E53" s="515"/>
      <c r="F53" s="516"/>
      <c r="G53" s="468">
        <f>SUM(G13:G47)</f>
        <v>0</v>
      </c>
      <c r="M53" s="62"/>
      <c r="X53" s="62"/>
    </row>
    <row r="54" spans="1:26" ht="13" x14ac:dyDescent="0.25">
      <c r="A54" s="65"/>
      <c r="B54" s="1"/>
      <c r="C54" s="9"/>
      <c r="D54" s="8"/>
      <c r="E54" s="8"/>
      <c r="F54" s="20"/>
      <c r="G54" s="443"/>
      <c r="K54" s="452"/>
      <c r="L54" s="452"/>
      <c r="M54" s="452"/>
      <c r="N54" s="452"/>
      <c r="O54" s="452"/>
      <c r="P54" s="452"/>
      <c r="Q54" s="452"/>
      <c r="R54" s="452"/>
      <c r="S54" s="452"/>
      <c r="X54" s="13"/>
      <c r="Z54" s="174"/>
    </row>
    <row r="55" spans="1:26" ht="13" x14ac:dyDescent="0.3">
      <c r="A55" s="71" t="s">
        <v>135</v>
      </c>
      <c r="B55" s="34"/>
      <c r="C55" s="36" t="s">
        <v>598</v>
      </c>
      <c r="D55" s="22"/>
      <c r="E55" s="22"/>
      <c r="F55" s="25"/>
      <c r="G55" s="415"/>
      <c r="K55" s="452"/>
      <c r="L55" s="452"/>
      <c r="M55" s="452"/>
      <c r="N55" s="452"/>
      <c r="O55" s="452"/>
      <c r="P55" s="452"/>
      <c r="Q55" s="452"/>
      <c r="R55" s="452"/>
      <c r="S55" s="452"/>
      <c r="X55" s="13"/>
      <c r="Z55" s="174"/>
    </row>
    <row r="56" spans="1:26" ht="13" x14ac:dyDescent="0.3">
      <c r="A56" s="70"/>
      <c r="B56" s="23"/>
      <c r="C56" s="24" t="s">
        <v>599</v>
      </c>
      <c r="D56" s="22"/>
      <c r="E56" s="22"/>
      <c r="F56" s="25"/>
      <c r="G56" s="415"/>
      <c r="J56" s="14"/>
      <c r="K56" s="14"/>
      <c r="L56" s="14"/>
      <c r="M56" s="14"/>
      <c r="N56" s="14"/>
      <c r="O56" s="453"/>
      <c r="P56" s="14"/>
      <c r="Q56" s="14"/>
      <c r="R56" s="14"/>
      <c r="S56" s="14"/>
      <c r="T56" s="14"/>
      <c r="U56" s="14"/>
      <c r="X56" s="13"/>
      <c r="Z56" s="174"/>
    </row>
    <row r="57" spans="1:26" x14ac:dyDescent="0.25">
      <c r="A57" s="70" t="s">
        <v>136</v>
      </c>
      <c r="B57" s="23" t="s">
        <v>137</v>
      </c>
      <c r="C57" s="24" t="s">
        <v>138</v>
      </c>
      <c r="D57" s="22" t="s">
        <v>131</v>
      </c>
      <c r="E57" s="22">
        <v>7815</v>
      </c>
      <c r="F57" s="25"/>
      <c r="G57" s="415">
        <f>E57*F57</f>
        <v>0</v>
      </c>
      <c r="H57" s="451"/>
      <c r="I57" s="175"/>
      <c r="M57" s="13"/>
      <c r="O57" s="174"/>
      <c r="P57" s="175"/>
      <c r="Q57" s="175"/>
      <c r="R57" s="175"/>
      <c r="S57" s="451"/>
      <c r="T57" s="451"/>
      <c r="U57" s="451"/>
      <c r="X57" s="13"/>
      <c r="Z57" s="174"/>
    </row>
    <row r="58" spans="1:26" x14ac:dyDescent="0.25">
      <c r="A58" s="70"/>
      <c r="B58" s="23"/>
      <c r="C58" s="24"/>
      <c r="D58" s="22"/>
      <c r="E58" s="22"/>
      <c r="F58" s="25"/>
      <c r="G58" s="415"/>
      <c r="I58" s="175"/>
      <c r="J58" s="454"/>
      <c r="M58" s="13"/>
      <c r="O58" s="174"/>
      <c r="P58" s="175"/>
      <c r="Q58" s="175"/>
      <c r="R58" s="175"/>
      <c r="T58" s="451"/>
      <c r="U58" s="451"/>
      <c r="X58" s="13"/>
      <c r="Z58" s="174"/>
    </row>
    <row r="59" spans="1:26" ht="45" customHeight="1" x14ac:dyDescent="0.25">
      <c r="A59" s="70" t="s">
        <v>139</v>
      </c>
      <c r="B59" s="23" t="s">
        <v>140</v>
      </c>
      <c r="C59" s="67" t="s">
        <v>141</v>
      </c>
      <c r="D59" s="22" t="s">
        <v>131</v>
      </c>
      <c r="E59" s="22">
        <v>1565</v>
      </c>
      <c r="F59" s="25"/>
      <c r="G59" s="415">
        <f>E59*F59</f>
        <v>0</v>
      </c>
      <c r="H59" s="451"/>
      <c r="I59" s="175"/>
      <c r="M59" s="13"/>
      <c r="O59" s="174"/>
      <c r="P59" s="175"/>
      <c r="Q59" s="175"/>
      <c r="R59" s="175"/>
      <c r="T59" s="451"/>
      <c r="U59" s="451"/>
      <c r="X59" s="451"/>
      <c r="Z59" s="174"/>
    </row>
    <row r="60" spans="1:26" ht="13" x14ac:dyDescent="0.3">
      <c r="A60" s="65"/>
      <c r="B60" s="1"/>
      <c r="C60" s="9"/>
      <c r="D60" s="8"/>
      <c r="E60" s="8"/>
      <c r="F60" s="20"/>
      <c r="G60" s="442"/>
      <c r="I60" s="175"/>
      <c r="M60" s="13"/>
      <c r="O60" s="174"/>
      <c r="S60" s="14"/>
      <c r="T60" s="475"/>
      <c r="U60" s="475"/>
      <c r="X60" s="13"/>
      <c r="Z60" s="174"/>
    </row>
    <row r="61" spans="1:26" ht="45" customHeight="1" x14ac:dyDescent="0.25">
      <c r="A61" s="70" t="s">
        <v>139</v>
      </c>
      <c r="B61" s="23" t="s">
        <v>140</v>
      </c>
      <c r="C61" s="67" t="s">
        <v>556</v>
      </c>
      <c r="D61" s="22" t="s">
        <v>131</v>
      </c>
      <c r="E61" s="22">
        <v>6250</v>
      </c>
      <c r="F61" s="25"/>
      <c r="G61" s="415">
        <f>E61*F61</f>
        <v>0</v>
      </c>
      <c r="H61" s="451"/>
      <c r="I61" s="175"/>
      <c r="M61" s="13"/>
      <c r="O61" s="174"/>
      <c r="P61" s="175"/>
      <c r="Q61" s="175"/>
      <c r="R61" s="175"/>
      <c r="T61" s="451"/>
      <c r="U61" s="451"/>
      <c r="X61" s="451"/>
      <c r="Z61" s="174"/>
    </row>
    <row r="62" spans="1:26" x14ac:dyDescent="0.25">
      <c r="A62" s="70"/>
      <c r="B62" s="23"/>
      <c r="C62" s="67"/>
      <c r="D62" s="22"/>
      <c r="E62" s="22"/>
      <c r="F62" s="25"/>
      <c r="G62" s="415"/>
      <c r="H62" s="451"/>
      <c r="I62" s="175"/>
      <c r="M62" s="13"/>
      <c r="O62" s="174"/>
      <c r="P62" s="175"/>
      <c r="Q62" s="175"/>
      <c r="R62" s="175"/>
      <c r="T62" s="451"/>
      <c r="U62" s="451"/>
      <c r="X62" s="451"/>
      <c r="Z62" s="174"/>
    </row>
    <row r="63" spans="1:26" ht="13" x14ac:dyDescent="0.3">
      <c r="A63" s="71" t="s">
        <v>150</v>
      </c>
      <c r="B63" s="74"/>
      <c r="C63" s="36" t="s">
        <v>149</v>
      </c>
      <c r="D63" s="22"/>
      <c r="E63" s="22"/>
      <c r="F63" s="75"/>
      <c r="G63" s="446"/>
      <c r="I63" s="175"/>
      <c r="M63" s="13"/>
      <c r="O63" s="174"/>
      <c r="X63" s="13"/>
      <c r="Z63" s="174"/>
    </row>
    <row r="64" spans="1:26" ht="13" x14ac:dyDescent="0.3">
      <c r="A64" s="65"/>
      <c r="B64" s="1"/>
      <c r="C64" s="9"/>
      <c r="D64" s="8"/>
      <c r="E64" s="8"/>
      <c r="F64" s="20"/>
      <c r="G64" s="442"/>
      <c r="J64" s="14"/>
      <c r="K64" s="14"/>
      <c r="L64" s="14"/>
      <c r="M64" s="14"/>
      <c r="N64" s="14"/>
      <c r="O64" s="453"/>
      <c r="P64" s="14"/>
      <c r="Q64" s="14"/>
      <c r="R64" s="14"/>
      <c r="S64" s="14"/>
      <c r="T64" s="14"/>
      <c r="U64" s="14"/>
      <c r="X64" s="13"/>
      <c r="Z64" s="174"/>
    </row>
    <row r="65" spans="1:27" ht="13" x14ac:dyDescent="0.25">
      <c r="A65" s="65"/>
      <c r="B65" s="1" t="s">
        <v>147</v>
      </c>
      <c r="C65" s="9" t="s">
        <v>146</v>
      </c>
      <c r="D65" s="8"/>
      <c r="E65" s="8"/>
      <c r="F65" s="20"/>
      <c r="G65" s="442"/>
      <c r="M65" s="13"/>
      <c r="O65" s="174"/>
      <c r="P65" s="451"/>
      <c r="Q65" s="451"/>
      <c r="R65" s="451"/>
      <c r="X65" s="13"/>
      <c r="Z65" s="174"/>
    </row>
    <row r="66" spans="1:27" ht="13" x14ac:dyDescent="0.25">
      <c r="A66" s="65"/>
      <c r="B66" s="1"/>
      <c r="C66" s="9"/>
      <c r="D66" s="8"/>
      <c r="E66" s="8"/>
      <c r="F66" s="20"/>
      <c r="G66" s="442"/>
      <c r="J66" s="454"/>
      <c r="M66" s="13"/>
      <c r="O66" s="174"/>
      <c r="X66" s="13"/>
      <c r="Z66" s="174"/>
    </row>
    <row r="67" spans="1:27" ht="13" x14ac:dyDescent="0.25">
      <c r="A67" s="73" t="s">
        <v>148</v>
      </c>
      <c r="B67" s="1"/>
      <c r="C67" s="9" t="s">
        <v>145</v>
      </c>
      <c r="D67" s="8" t="s">
        <v>20</v>
      </c>
      <c r="E67" s="8">
        <v>50</v>
      </c>
      <c r="F67" s="20"/>
      <c r="G67" s="415">
        <f>E67*F67</f>
        <v>0</v>
      </c>
      <c r="M67" s="13"/>
      <c r="O67" s="174"/>
      <c r="X67" s="13"/>
      <c r="Z67" s="174"/>
    </row>
    <row r="68" spans="1:27" ht="13" x14ac:dyDescent="0.25">
      <c r="A68" s="73"/>
      <c r="B68" s="3"/>
      <c r="C68" s="5"/>
      <c r="D68" s="4"/>
      <c r="E68" s="4"/>
      <c r="F68" s="2"/>
      <c r="G68" s="413"/>
      <c r="M68" s="13"/>
      <c r="O68" s="174"/>
      <c r="X68" s="13"/>
      <c r="Z68" s="174"/>
    </row>
    <row r="69" spans="1:27" ht="13" x14ac:dyDescent="0.25">
      <c r="A69" s="73" t="s">
        <v>151</v>
      </c>
      <c r="B69" s="3"/>
      <c r="C69" s="5" t="s">
        <v>144</v>
      </c>
      <c r="D69" s="4" t="s">
        <v>20</v>
      </c>
      <c r="E69" s="4">
        <v>50</v>
      </c>
      <c r="F69" s="2"/>
      <c r="G69" s="415">
        <f>E69*F69</f>
        <v>0</v>
      </c>
      <c r="M69" s="452"/>
      <c r="N69" s="452"/>
      <c r="O69" s="452"/>
      <c r="P69" s="452"/>
      <c r="Q69" s="452"/>
      <c r="R69" s="452"/>
      <c r="S69" s="452"/>
      <c r="X69" s="13"/>
      <c r="Z69" s="174"/>
    </row>
    <row r="70" spans="1:27" s="176" customFormat="1" ht="13" x14ac:dyDescent="0.25">
      <c r="A70" s="73"/>
      <c r="B70" s="3"/>
      <c r="C70" s="5"/>
      <c r="D70" s="4"/>
      <c r="E70" s="4"/>
      <c r="F70" s="2"/>
      <c r="G70" s="413"/>
      <c r="H70" s="455"/>
      <c r="I70" s="455"/>
      <c r="J70" s="455"/>
      <c r="K70" s="455"/>
      <c r="L70" s="455"/>
      <c r="M70" s="455"/>
      <c r="N70" s="455"/>
      <c r="O70" s="455"/>
      <c r="P70" s="455"/>
      <c r="Q70" s="455"/>
      <c r="R70" s="455"/>
      <c r="S70" s="455"/>
      <c r="T70" s="455"/>
      <c r="U70" s="455"/>
      <c r="V70" s="455"/>
      <c r="W70" s="455"/>
      <c r="X70" s="455"/>
      <c r="Y70" s="455"/>
      <c r="Z70" s="455"/>
      <c r="AA70" s="455"/>
    </row>
    <row r="71" spans="1:27" ht="13" x14ac:dyDescent="0.25">
      <c r="A71" s="73" t="s">
        <v>600</v>
      </c>
      <c r="B71" s="3"/>
      <c r="C71" s="5" t="s">
        <v>143</v>
      </c>
      <c r="D71" s="4" t="s">
        <v>20</v>
      </c>
      <c r="E71" s="4">
        <v>10</v>
      </c>
      <c r="F71" s="2"/>
      <c r="G71" s="415">
        <f>E71*F71</f>
        <v>0</v>
      </c>
      <c r="M71" s="452"/>
      <c r="N71" s="452"/>
      <c r="O71" s="452"/>
      <c r="P71" s="452"/>
      <c r="Q71" s="452"/>
      <c r="R71" s="452"/>
      <c r="S71" s="452"/>
      <c r="X71" s="13"/>
      <c r="Z71" s="174"/>
    </row>
    <row r="72" spans="1:27" ht="13" x14ac:dyDescent="0.25">
      <c r="A72" s="73"/>
      <c r="B72" s="3"/>
      <c r="C72" s="5"/>
      <c r="D72" s="4"/>
      <c r="E72" s="4"/>
      <c r="F72" s="2"/>
      <c r="G72" s="413"/>
      <c r="M72" s="174"/>
      <c r="N72" s="452"/>
      <c r="O72" s="452"/>
      <c r="P72" s="452"/>
      <c r="Q72" s="452"/>
      <c r="R72" s="452"/>
      <c r="S72" s="452"/>
      <c r="X72" s="13"/>
      <c r="Z72" s="174"/>
    </row>
    <row r="73" spans="1:27" ht="13" x14ac:dyDescent="0.25">
      <c r="A73" s="73"/>
      <c r="B73" s="1" t="s">
        <v>152</v>
      </c>
      <c r="C73" s="9" t="s">
        <v>153</v>
      </c>
      <c r="D73" s="8"/>
      <c r="E73" s="8"/>
      <c r="F73" s="20"/>
      <c r="G73" s="443"/>
      <c r="M73" s="174"/>
      <c r="N73" s="452"/>
      <c r="O73" s="452"/>
      <c r="P73" s="452"/>
      <c r="Q73" s="452"/>
      <c r="X73" s="174"/>
    </row>
    <row r="74" spans="1:27" x14ac:dyDescent="0.25">
      <c r="A74" s="70"/>
      <c r="B74" s="23"/>
      <c r="C74" s="24"/>
      <c r="D74" s="22"/>
      <c r="E74" s="22"/>
      <c r="F74" s="25"/>
      <c r="G74" s="415"/>
      <c r="M74" s="174"/>
      <c r="N74" s="452"/>
      <c r="O74" s="452"/>
      <c r="P74" s="452"/>
      <c r="Q74" s="452"/>
      <c r="X74" s="174"/>
    </row>
    <row r="75" spans="1:27" x14ac:dyDescent="0.25">
      <c r="A75" s="80" t="s">
        <v>601</v>
      </c>
      <c r="B75" s="23"/>
      <c r="C75" s="24" t="s">
        <v>154</v>
      </c>
      <c r="D75" s="22" t="s">
        <v>155</v>
      </c>
      <c r="E75" s="22">
        <v>20</v>
      </c>
      <c r="F75" s="25"/>
      <c r="G75" s="415">
        <f>E75*F75</f>
        <v>0</v>
      </c>
      <c r="M75" s="174"/>
      <c r="N75" s="452"/>
      <c r="O75" s="452"/>
      <c r="P75" s="452"/>
      <c r="Q75" s="452"/>
      <c r="X75" s="174"/>
    </row>
    <row r="76" spans="1:27" x14ac:dyDescent="0.25">
      <c r="A76" s="70"/>
      <c r="B76" s="23"/>
      <c r="C76" s="24"/>
      <c r="D76" s="22"/>
      <c r="E76" s="22"/>
      <c r="F76" s="25"/>
      <c r="G76" s="415"/>
      <c r="M76" s="174"/>
      <c r="N76" s="452"/>
      <c r="O76" s="452"/>
      <c r="P76" s="452"/>
      <c r="Q76" s="452"/>
      <c r="X76" s="174"/>
    </row>
    <row r="77" spans="1:27" s="14" customFormat="1" ht="13" x14ac:dyDescent="0.3">
      <c r="A77" s="71" t="s">
        <v>156</v>
      </c>
      <c r="B77" s="34" t="s">
        <v>106</v>
      </c>
      <c r="C77" s="36" t="s">
        <v>105</v>
      </c>
      <c r="D77" s="35"/>
      <c r="E77" s="35"/>
      <c r="F77" s="81"/>
      <c r="G77" s="469"/>
      <c r="M77" s="453"/>
      <c r="N77" s="476"/>
      <c r="O77" s="476"/>
      <c r="P77" s="476"/>
      <c r="Q77" s="476"/>
      <c r="X77" s="453"/>
    </row>
    <row r="78" spans="1:27" x14ac:dyDescent="0.25">
      <c r="A78" s="70"/>
      <c r="B78" s="23"/>
      <c r="C78" s="24"/>
      <c r="D78" s="22"/>
      <c r="E78" s="22"/>
      <c r="F78" s="25"/>
      <c r="G78" s="415"/>
      <c r="M78" s="174"/>
      <c r="N78" s="452"/>
      <c r="O78" s="452"/>
      <c r="P78" s="452"/>
      <c r="Q78" s="452"/>
      <c r="X78" s="174"/>
    </row>
    <row r="79" spans="1:27" x14ac:dyDescent="0.25">
      <c r="A79" s="80"/>
      <c r="B79" s="23" t="s">
        <v>158</v>
      </c>
      <c r="C79" s="24" t="s">
        <v>159</v>
      </c>
      <c r="D79" s="22"/>
      <c r="E79" s="22"/>
      <c r="F79" s="25"/>
      <c r="G79" s="415"/>
      <c r="K79" s="527"/>
      <c r="L79" s="527"/>
      <c r="M79" s="174"/>
      <c r="N79" s="452"/>
      <c r="O79" s="452"/>
      <c r="P79" s="452"/>
      <c r="Q79" s="452"/>
      <c r="X79" s="174"/>
    </row>
    <row r="80" spans="1:27" x14ac:dyDescent="0.25">
      <c r="A80" s="70"/>
      <c r="B80" s="23"/>
      <c r="C80" s="24"/>
      <c r="D80" s="22"/>
      <c r="E80" s="22"/>
      <c r="F80" s="25"/>
      <c r="G80" s="415"/>
      <c r="K80" s="456"/>
      <c r="L80" s="457"/>
      <c r="M80" s="174"/>
      <c r="N80" s="452"/>
      <c r="O80" s="452"/>
      <c r="P80" s="452"/>
      <c r="Q80" s="452"/>
      <c r="X80" s="174"/>
    </row>
    <row r="81" spans="1:24" x14ac:dyDescent="0.25">
      <c r="A81" s="70" t="s">
        <v>157</v>
      </c>
      <c r="B81" s="23"/>
      <c r="C81" s="24" t="s">
        <v>160</v>
      </c>
      <c r="D81" s="22" t="s">
        <v>161</v>
      </c>
      <c r="E81" s="22">
        <v>3857</v>
      </c>
      <c r="F81" s="25"/>
      <c r="G81" s="415">
        <f>E81*F81</f>
        <v>0</v>
      </c>
      <c r="K81" s="456"/>
      <c r="L81" s="457"/>
      <c r="M81" s="174"/>
      <c r="N81" s="452"/>
      <c r="O81" s="452"/>
      <c r="P81" s="452"/>
      <c r="Q81" s="452"/>
      <c r="X81" s="174"/>
    </row>
    <row r="82" spans="1:24" x14ac:dyDescent="0.25">
      <c r="A82" s="70"/>
      <c r="B82" s="23"/>
      <c r="C82" s="24"/>
      <c r="D82" s="22"/>
      <c r="E82" s="22"/>
      <c r="F82" s="25"/>
      <c r="G82" s="415"/>
      <c r="K82" s="458"/>
      <c r="M82" s="174"/>
      <c r="N82" s="452"/>
      <c r="O82" s="452"/>
      <c r="P82" s="452"/>
      <c r="Q82" s="452"/>
      <c r="X82" s="174"/>
    </row>
    <row r="83" spans="1:24" x14ac:dyDescent="0.25">
      <c r="A83" s="70" t="s">
        <v>165</v>
      </c>
      <c r="B83" s="23"/>
      <c r="C83" s="24" t="s">
        <v>162</v>
      </c>
      <c r="D83" s="22" t="s">
        <v>161</v>
      </c>
      <c r="E83" s="22">
        <v>3857</v>
      </c>
      <c r="F83" s="25"/>
      <c r="G83" s="415">
        <f>E83*F83</f>
        <v>0</v>
      </c>
      <c r="L83" s="174"/>
      <c r="M83" s="174"/>
      <c r="N83" s="452"/>
      <c r="O83" s="452"/>
      <c r="P83" s="452"/>
      <c r="Q83" s="452"/>
      <c r="X83" s="174"/>
    </row>
    <row r="84" spans="1:24" x14ac:dyDescent="0.25">
      <c r="A84" s="70"/>
      <c r="B84" s="23"/>
      <c r="C84" s="24"/>
      <c r="D84" s="22"/>
      <c r="E84" s="22"/>
      <c r="F84" s="25"/>
      <c r="G84" s="415"/>
      <c r="L84" s="174"/>
      <c r="M84" s="174"/>
      <c r="N84" s="452"/>
      <c r="O84" s="452"/>
      <c r="P84" s="452"/>
      <c r="Q84" s="452"/>
      <c r="X84" s="174"/>
    </row>
    <row r="85" spans="1:24" x14ac:dyDescent="0.25">
      <c r="A85" s="70" t="s">
        <v>602</v>
      </c>
      <c r="B85" s="23"/>
      <c r="C85" s="24" t="s">
        <v>163</v>
      </c>
      <c r="D85" s="22" t="s">
        <v>164</v>
      </c>
      <c r="E85" s="22">
        <v>1</v>
      </c>
      <c r="F85" s="25">
        <v>10000</v>
      </c>
      <c r="G85" s="415">
        <f>E85*F85</f>
        <v>10000</v>
      </c>
      <c r="M85" s="174"/>
      <c r="N85" s="452"/>
      <c r="O85" s="452"/>
      <c r="P85" s="452"/>
      <c r="Q85" s="452"/>
      <c r="X85" s="174"/>
    </row>
    <row r="86" spans="1:24" ht="13" x14ac:dyDescent="0.25">
      <c r="A86" s="65"/>
      <c r="B86" s="3"/>
      <c r="C86" s="2"/>
      <c r="D86" s="4"/>
      <c r="E86" s="4"/>
      <c r="F86" s="2"/>
      <c r="G86" s="413"/>
      <c r="M86" s="174"/>
      <c r="N86" s="452"/>
      <c r="O86" s="452"/>
      <c r="P86" s="452"/>
      <c r="Q86" s="452"/>
      <c r="X86" s="174"/>
    </row>
    <row r="87" spans="1:24" x14ac:dyDescent="0.25">
      <c r="A87" s="70" t="s">
        <v>602</v>
      </c>
      <c r="B87" s="23"/>
      <c r="C87" s="24" t="s">
        <v>188</v>
      </c>
      <c r="D87" s="22" t="s">
        <v>88</v>
      </c>
      <c r="E87" s="22"/>
      <c r="F87" s="27"/>
      <c r="G87" s="415">
        <f>F87*G85</f>
        <v>0</v>
      </c>
      <c r="M87" s="174"/>
      <c r="N87" s="452"/>
      <c r="O87" s="452"/>
      <c r="P87" s="452"/>
      <c r="Q87" s="452"/>
      <c r="X87" s="174"/>
    </row>
    <row r="88" spans="1:24" ht="13" x14ac:dyDescent="0.25">
      <c r="A88" s="65"/>
      <c r="B88" s="3"/>
      <c r="C88" s="2"/>
      <c r="D88" s="4"/>
      <c r="E88" s="4"/>
      <c r="F88" s="2"/>
      <c r="G88" s="413"/>
      <c r="M88" s="174"/>
      <c r="N88" s="452"/>
      <c r="O88" s="452"/>
      <c r="P88" s="452"/>
      <c r="Q88" s="452"/>
      <c r="X88" s="174"/>
    </row>
    <row r="89" spans="1:24" ht="13" x14ac:dyDescent="0.25">
      <c r="A89" s="65"/>
      <c r="B89" s="3"/>
      <c r="C89" s="2"/>
      <c r="D89" s="4"/>
      <c r="E89" s="4"/>
      <c r="F89" s="2"/>
      <c r="G89" s="413"/>
      <c r="M89" s="174"/>
      <c r="N89" s="452"/>
      <c r="O89" s="452"/>
      <c r="P89" s="452"/>
      <c r="Q89" s="452"/>
      <c r="X89" s="174"/>
    </row>
    <row r="90" spans="1:24" ht="13" x14ac:dyDescent="0.25">
      <c r="A90" s="65"/>
      <c r="B90" s="3"/>
      <c r="C90" s="2"/>
      <c r="D90" s="4"/>
      <c r="E90" s="4"/>
      <c r="F90" s="2"/>
      <c r="G90" s="413"/>
      <c r="M90" s="174"/>
      <c r="N90" s="452"/>
      <c r="O90" s="452"/>
      <c r="P90" s="452"/>
      <c r="Q90" s="452"/>
      <c r="X90" s="174"/>
    </row>
    <row r="91" spans="1:24" ht="13" x14ac:dyDescent="0.25">
      <c r="A91" s="65"/>
      <c r="B91" s="3"/>
      <c r="C91" s="2"/>
      <c r="D91" s="4"/>
      <c r="E91" s="4"/>
      <c r="F91" s="2"/>
      <c r="G91" s="413"/>
      <c r="M91" s="174"/>
      <c r="N91" s="452"/>
      <c r="O91" s="452"/>
      <c r="P91" s="452"/>
      <c r="Q91" s="452"/>
      <c r="X91" s="174"/>
    </row>
    <row r="92" spans="1:24" ht="13" x14ac:dyDescent="0.25">
      <c r="A92" s="65"/>
      <c r="B92" s="3"/>
      <c r="C92" s="2"/>
      <c r="D92" s="4"/>
      <c r="E92" s="4"/>
      <c r="F92" s="2"/>
      <c r="G92" s="413"/>
      <c r="M92" s="174"/>
      <c r="N92" s="452"/>
      <c r="O92" s="452"/>
      <c r="P92" s="452"/>
      <c r="Q92" s="452"/>
      <c r="X92" s="174"/>
    </row>
    <row r="93" spans="1:24" ht="13" x14ac:dyDescent="0.25">
      <c r="A93" s="65"/>
      <c r="B93" s="3"/>
      <c r="C93" s="2"/>
      <c r="D93" s="4"/>
      <c r="E93" s="4"/>
      <c r="F93" s="2"/>
      <c r="G93" s="413"/>
      <c r="M93" s="174"/>
      <c r="N93" s="452"/>
      <c r="O93" s="452"/>
      <c r="P93" s="452"/>
      <c r="Q93" s="452"/>
      <c r="X93" s="174"/>
    </row>
    <row r="94" spans="1:24" ht="13" x14ac:dyDescent="0.25">
      <c r="A94" s="65"/>
      <c r="B94" s="3"/>
      <c r="C94" s="2"/>
      <c r="D94" s="4"/>
      <c r="E94" s="4"/>
      <c r="F94" s="2"/>
      <c r="G94" s="413"/>
      <c r="M94" s="174"/>
      <c r="N94" s="452"/>
      <c r="O94" s="452"/>
      <c r="P94" s="452"/>
      <c r="Q94" s="452"/>
      <c r="X94" s="174"/>
    </row>
    <row r="95" spans="1:24" ht="13" x14ac:dyDescent="0.25">
      <c r="A95" s="65"/>
      <c r="B95" s="3"/>
      <c r="C95" s="2"/>
      <c r="D95" s="4"/>
      <c r="E95" s="4"/>
      <c r="F95" s="2"/>
      <c r="G95" s="413"/>
      <c r="M95" s="174"/>
      <c r="N95" s="452"/>
      <c r="O95" s="452"/>
      <c r="P95" s="452"/>
      <c r="Q95" s="452"/>
      <c r="X95" s="174"/>
    </row>
    <row r="96" spans="1:24" ht="13" x14ac:dyDescent="0.25">
      <c r="A96" s="65"/>
      <c r="B96" s="3"/>
      <c r="C96" s="2"/>
      <c r="D96" s="4"/>
      <c r="E96" s="4"/>
      <c r="F96" s="2"/>
      <c r="G96" s="413"/>
      <c r="M96" s="174"/>
      <c r="N96" s="452"/>
      <c r="O96" s="452"/>
      <c r="P96" s="452"/>
      <c r="Q96" s="452"/>
      <c r="X96" s="174"/>
    </row>
    <row r="97" spans="1:24" ht="13" x14ac:dyDescent="0.25">
      <c r="A97" s="65"/>
      <c r="B97" s="3"/>
      <c r="C97" s="2"/>
      <c r="D97" s="4"/>
      <c r="E97" s="4"/>
      <c r="F97" s="2"/>
      <c r="G97" s="413"/>
      <c r="M97" s="174"/>
      <c r="N97" s="452"/>
      <c r="O97" s="452"/>
      <c r="P97" s="452"/>
      <c r="Q97" s="452"/>
      <c r="X97" s="174"/>
    </row>
    <row r="98" spans="1:24" ht="13" x14ac:dyDescent="0.25">
      <c r="A98" s="65"/>
      <c r="B98" s="3"/>
      <c r="C98" s="2"/>
      <c r="D98" s="4"/>
      <c r="E98" s="4"/>
      <c r="F98" s="2"/>
      <c r="G98" s="413"/>
      <c r="M98" s="174"/>
      <c r="N98" s="452"/>
      <c r="O98" s="452"/>
      <c r="P98" s="452"/>
      <c r="Q98" s="452"/>
      <c r="X98" s="174"/>
    </row>
    <row r="99" spans="1:24" ht="13" x14ac:dyDescent="0.25">
      <c r="A99" s="65"/>
      <c r="B99" s="3"/>
      <c r="C99" s="2"/>
      <c r="D99" s="4"/>
      <c r="E99" s="4"/>
      <c r="F99" s="2"/>
      <c r="G99" s="413"/>
      <c r="M99" s="174"/>
      <c r="N99" s="452"/>
      <c r="O99" s="452"/>
      <c r="P99" s="452"/>
      <c r="Q99" s="452"/>
      <c r="X99" s="174"/>
    </row>
    <row r="100" spans="1:24" ht="13" x14ac:dyDescent="0.25">
      <c r="A100" s="65"/>
      <c r="B100" s="3"/>
      <c r="C100" s="2"/>
      <c r="D100" s="4"/>
      <c r="E100" s="4"/>
      <c r="F100" s="2"/>
      <c r="G100" s="413"/>
      <c r="M100" s="174"/>
      <c r="N100" s="452"/>
      <c r="O100" s="452"/>
      <c r="P100" s="452"/>
      <c r="Q100" s="452"/>
      <c r="X100" s="174"/>
    </row>
    <row r="101" spans="1:24" ht="13" x14ac:dyDescent="0.25">
      <c r="A101" s="65"/>
      <c r="B101" s="3"/>
      <c r="C101" s="2"/>
      <c r="D101" s="4"/>
      <c r="E101" s="4"/>
      <c r="F101" s="2"/>
      <c r="G101" s="413"/>
      <c r="M101" s="174"/>
      <c r="N101" s="452"/>
      <c r="O101" s="452"/>
      <c r="P101" s="452"/>
      <c r="Q101" s="452"/>
      <c r="X101" s="174"/>
    </row>
    <row r="102" spans="1:24" ht="13" x14ac:dyDescent="0.25">
      <c r="A102" s="65"/>
      <c r="B102" s="3"/>
      <c r="C102" s="2"/>
      <c r="D102" s="4"/>
      <c r="E102" s="4"/>
      <c r="F102" s="2"/>
      <c r="G102" s="413"/>
      <c r="M102" s="174"/>
      <c r="N102" s="452"/>
      <c r="O102" s="452"/>
      <c r="P102" s="452"/>
      <c r="Q102" s="452"/>
      <c r="X102" s="174"/>
    </row>
    <row r="103" spans="1:24" ht="13" x14ac:dyDescent="0.25">
      <c r="A103" s="65"/>
      <c r="B103" s="3"/>
      <c r="C103" s="2"/>
      <c r="D103" s="4"/>
      <c r="E103" s="4"/>
      <c r="F103" s="2"/>
      <c r="G103" s="413"/>
      <c r="M103" s="174"/>
      <c r="N103" s="452"/>
      <c r="O103" s="452"/>
      <c r="P103" s="452"/>
      <c r="Q103" s="452"/>
      <c r="X103" s="174"/>
    </row>
    <row r="104" spans="1:24" ht="13" x14ac:dyDescent="0.25">
      <c r="A104" s="65"/>
      <c r="B104" s="3"/>
      <c r="C104" s="2"/>
      <c r="D104" s="4"/>
      <c r="E104" s="4"/>
      <c r="F104" s="2"/>
      <c r="G104" s="413"/>
      <c r="M104" s="174"/>
      <c r="N104" s="452"/>
      <c r="O104" s="452"/>
      <c r="P104" s="452"/>
      <c r="Q104" s="452"/>
      <c r="X104" s="174"/>
    </row>
    <row r="105" spans="1:24" ht="13" x14ac:dyDescent="0.25">
      <c r="A105" s="65"/>
      <c r="B105" s="3"/>
      <c r="C105" s="2"/>
      <c r="D105" s="4"/>
      <c r="E105" s="4"/>
      <c r="F105" s="2"/>
      <c r="G105" s="413"/>
      <c r="M105" s="174"/>
      <c r="N105" s="452"/>
      <c r="O105" s="452"/>
      <c r="P105" s="452"/>
      <c r="Q105" s="452"/>
      <c r="X105" s="174"/>
    </row>
    <row r="106" spans="1:24" ht="13.5" thickBot="1" x14ac:dyDescent="0.3">
      <c r="A106" s="65"/>
      <c r="B106" s="3"/>
      <c r="C106" s="2"/>
      <c r="D106" s="4"/>
      <c r="E106" s="4"/>
      <c r="F106" s="2"/>
      <c r="G106" s="413"/>
      <c r="M106" s="174"/>
      <c r="N106" s="452"/>
      <c r="O106" s="452"/>
      <c r="P106" s="452"/>
      <c r="Q106" s="452"/>
      <c r="X106" s="174"/>
    </row>
    <row r="107" spans="1:24" s="61" customFormat="1" ht="14.5" thickBot="1" x14ac:dyDescent="0.35">
      <c r="A107" s="514" t="s">
        <v>8</v>
      </c>
      <c r="B107" s="515"/>
      <c r="C107" s="515"/>
      <c r="D107" s="515"/>
      <c r="E107" s="515"/>
      <c r="F107" s="516"/>
      <c r="G107" s="377">
        <f>SUM(G53:G106)*'Sec 1 P&amp;G'!H201</f>
        <v>0</v>
      </c>
      <c r="M107" s="62"/>
      <c r="X107" s="62"/>
    </row>
    <row r="108" spans="1:24" s="61" customFormat="1" ht="14" x14ac:dyDescent="0.3">
      <c r="A108" s="538">
        <f>A49+1</f>
        <v>24</v>
      </c>
      <c r="B108" s="539"/>
      <c r="C108" s="539"/>
      <c r="D108" s="539"/>
      <c r="E108" s="539"/>
      <c r="F108" s="539"/>
      <c r="G108" s="540"/>
      <c r="M108" s="62"/>
      <c r="X108" s="62"/>
    </row>
    <row r="109" spans="1:24" s="61" customFormat="1" ht="14" x14ac:dyDescent="0.3">
      <c r="A109" s="513" t="str">
        <f>$A$2</f>
        <v>CONSTRUCTION OF AMERSFOORT SEWERS</v>
      </c>
      <c r="B109" s="513"/>
      <c r="C109" s="513"/>
      <c r="D109" s="513"/>
      <c r="E109" s="513"/>
      <c r="F109" s="513"/>
      <c r="G109" s="513"/>
      <c r="M109" s="62"/>
      <c r="X109" s="62"/>
    </row>
    <row r="110" spans="1:24" s="61" customFormat="1" ht="14" x14ac:dyDescent="0.3">
      <c r="A110" s="517" t="str">
        <f>$A$3</f>
        <v>CONTRACT NO: T21/2025</v>
      </c>
      <c r="B110" s="517"/>
      <c r="C110" s="517"/>
      <c r="D110" s="518"/>
      <c r="E110" s="517"/>
      <c r="F110" s="517"/>
      <c r="G110" s="517"/>
      <c r="M110" s="62"/>
      <c r="X110" s="62"/>
    </row>
    <row r="111" spans="1:24" s="61" customFormat="1" ht="14.5" thickBot="1" x14ac:dyDescent="0.35">
      <c r="A111" s="531" t="str">
        <f>A52</f>
        <v>SECTION 2: SEWER RETICULATION</v>
      </c>
      <c r="B111" s="531"/>
      <c r="C111" s="531"/>
      <c r="D111" s="531"/>
      <c r="E111" s="531"/>
      <c r="F111" s="531"/>
      <c r="G111" s="531"/>
      <c r="M111" s="62"/>
      <c r="X111" s="62"/>
    </row>
    <row r="112" spans="1:24" s="61" customFormat="1" ht="14.5" thickBot="1" x14ac:dyDescent="0.35">
      <c r="A112" s="514" t="s">
        <v>9</v>
      </c>
      <c r="B112" s="515"/>
      <c r="C112" s="515"/>
      <c r="D112" s="515"/>
      <c r="E112" s="515"/>
      <c r="F112" s="516"/>
      <c r="G112" s="420">
        <f>G107</f>
        <v>0</v>
      </c>
      <c r="M112" s="62"/>
      <c r="X112" s="62"/>
    </row>
    <row r="113" spans="1:24" ht="13" x14ac:dyDescent="0.25">
      <c r="A113" s="65"/>
      <c r="B113" s="3"/>
      <c r="C113" s="3"/>
      <c r="D113" s="4"/>
      <c r="E113" s="4"/>
      <c r="F113" s="2"/>
      <c r="G113" s="414"/>
      <c r="M113" s="174"/>
      <c r="X113" s="174"/>
    </row>
    <row r="114" spans="1:24" ht="13" x14ac:dyDescent="0.25">
      <c r="A114" s="65"/>
      <c r="B114" s="3" t="s">
        <v>208</v>
      </c>
      <c r="C114" s="3" t="s">
        <v>209</v>
      </c>
      <c r="D114" s="4"/>
      <c r="E114" s="4"/>
      <c r="F114" s="11"/>
      <c r="G114" s="425"/>
      <c r="H114" s="459"/>
      <c r="J114" s="460"/>
      <c r="M114" s="13"/>
      <c r="X114" s="174"/>
    </row>
    <row r="115" spans="1:24" ht="13" x14ac:dyDescent="0.25">
      <c r="A115" s="65"/>
      <c r="B115" s="3"/>
      <c r="C115" s="3" t="s">
        <v>564</v>
      </c>
      <c r="D115" s="4"/>
      <c r="E115" s="4"/>
      <c r="F115" s="11"/>
      <c r="G115" s="425"/>
      <c r="H115" s="459"/>
      <c r="J115" s="530"/>
      <c r="K115" s="530"/>
      <c r="M115" s="13"/>
      <c r="X115" s="174"/>
    </row>
    <row r="116" spans="1:24" ht="13" x14ac:dyDescent="0.25">
      <c r="A116" s="65" t="s">
        <v>603</v>
      </c>
      <c r="B116" s="3" t="s">
        <v>210</v>
      </c>
      <c r="C116" s="3" t="s">
        <v>118</v>
      </c>
      <c r="D116" s="31"/>
      <c r="E116" s="31"/>
      <c r="F116" s="32"/>
      <c r="G116" s="412"/>
      <c r="H116" s="459"/>
      <c r="J116" s="460"/>
      <c r="M116" s="13"/>
      <c r="X116" s="174"/>
    </row>
    <row r="117" spans="1:24" ht="13" x14ac:dyDescent="0.25">
      <c r="A117" s="65"/>
      <c r="B117" s="3"/>
      <c r="C117" s="2"/>
      <c r="D117" s="4"/>
      <c r="E117" s="4"/>
      <c r="F117" s="11"/>
      <c r="G117" s="425"/>
      <c r="H117" s="459"/>
      <c r="J117" s="460"/>
      <c r="K117" s="459"/>
      <c r="M117" s="13"/>
      <c r="X117" s="174"/>
    </row>
    <row r="118" spans="1:24" ht="37.5" x14ac:dyDescent="0.25">
      <c r="A118" s="65"/>
      <c r="B118" s="3" t="s">
        <v>16</v>
      </c>
      <c r="C118" s="2" t="s">
        <v>663</v>
      </c>
      <c r="D118" s="4"/>
      <c r="E118" s="4"/>
      <c r="F118" s="11"/>
      <c r="G118" s="425"/>
      <c r="H118" s="459"/>
      <c r="J118" s="460"/>
      <c r="M118" s="13"/>
      <c r="X118" s="174"/>
    </row>
    <row r="119" spans="1:24" x14ac:dyDescent="0.25">
      <c r="A119" s="73"/>
      <c r="B119" s="2"/>
      <c r="C119" s="5"/>
      <c r="D119" s="4"/>
      <c r="E119" s="4"/>
      <c r="F119" s="11"/>
      <c r="G119" s="425"/>
      <c r="H119" s="459"/>
      <c r="J119" s="460"/>
      <c r="M119" s="13"/>
      <c r="X119" s="174"/>
    </row>
    <row r="120" spans="1:24" x14ac:dyDescent="0.25">
      <c r="A120" s="73" t="s">
        <v>172</v>
      </c>
      <c r="B120" s="2"/>
      <c r="C120" s="2" t="s">
        <v>212</v>
      </c>
      <c r="D120" s="4" t="s">
        <v>17</v>
      </c>
      <c r="E120" s="4">
        <v>450</v>
      </c>
      <c r="F120" s="11"/>
      <c r="G120" s="425">
        <f>E120*F120</f>
        <v>0</v>
      </c>
      <c r="H120" s="459"/>
      <c r="J120" s="460"/>
      <c r="M120" s="13"/>
      <c r="X120" s="174"/>
    </row>
    <row r="121" spans="1:24" ht="13" x14ac:dyDescent="0.3">
      <c r="A121" s="73"/>
      <c r="B121" s="2"/>
      <c r="C121" s="3"/>
      <c r="D121" s="4"/>
      <c r="E121" s="4"/>
      <c r="F121" s="11"/>
      <c r="G121" s="425"/>
      <c r="H121" s="459"/>
      <c r="J121" s="461"/>
      <c r="K121" s="462"/>
      <c r="M121" s="13"/>
      <c r="X121" s="174"/>
    </row>
    <row r="122" spans="1:24" x14ac:dyDescent="0.25">
      <c r="A122" s="73" t="s">
        <v>174</v>
      </c>
      <c r="B122" s="2"/>
      <c r="C122" s="2" t="s">
        <v>213</v>
      </c>
      <c r="D122" s="4" t="s">
        <v>17</v>
      </c>
      <c r="E122" s="4">
        <v>14098</v>
      </c>
      <c r="F122" s="11"/>
      <c r="G122" s="425">
        <f>E122*F122</f>
        <v>0</v>
      </c>
      <c r="H122" s="459"/>
      <c r="J122" s="460"/>
      <c r="M122" s="13"/>
      <c r="X122" s="174"/>
    </row>
    <row r="123" spans="1:24" x14ac:dyDescent="0.25">
      <c r="A123" s="73"/>
      <c r="B123" s="2"/>
      <c r="C123" s="2"/>
      <c r="D123" s="4"/>
      <c r="E123" s="4"/>
      <c r="F123" s="11"/>
      <c r="G123" s="425"/>
      <c r="H123" s="459"/>
      <c r="J123" s="460"/>
      <c r="M123" s="13"/>
      <c r="X123" s="174"/>
    </row>
    <row r="124" spans="1:24" x14ac:dyDescent="0.25">
      <c r="A124" s="73" t="s">
        <v>604</v>
      </c>
      <c r="B124" s="2"/>
      <c r="C124" s="2" t="s">
        <v>664</v>
      </c>
      <c r="D124" s="4" t="s">
        <v>17</v>
      </c>
      <c r="E124" s="4">
        <v>500</v>
      </c>
      <c r="F124" s="11"/>
      <c r="G124" s="425">
        <f>E124*F124</f>
        <v>0</v>
      </c>
      <c r="H124" s="459"/>
      <c r="J124" s="460"/>
      <c r="M124" s="13"/>
      <c r="X124" s="174"/>
    </row>
    <row r="125" spans="1:24" x14ac:dyDescent="0.25">
      <c r="A125" s="73"/>
      <c r="B125" s="2"/>
      <c r="C125" s="2"/>
      <c r="D125" s="4"/>
      <c r="E125" s="4"/>
      <c r="F125" s="11"/>
      <c r="G125" s="425"/>
      <c r="H125" s="459"/>
      <c r="J125" s="460"/>
      <c r="M125" s="13"/>
      <c r="X125" s="174"/>
    </row>
    <row r="126" spans="1:24" x14ac:dyDescent="0.25">
      <c r="A126" s="73"/>
      <c r="B126" s="2" t="s">
        <v>19</v>
      </c>
      <c r="C126" s="2" t="s">
        <v>214</v>
      </c>
      <c r="D126" s="4"/>
      <c r="E126" s="4"/>
      <c r="F126" s="11"/>
      <c r="G126" s="425"/>
      <c r="H126" s="459"/>
      <c r="J126" s="460"/>
      <c r="M126" s="13"/>
      <c r="X126" s="174"/>
    </row>
    <row r="127" spans="1:24" x14ac:dyDescent="0.25">
      <c r="A127" s="73"/>
      <c r="B127" s="2"/>
      <c r="C127" s="5"/>
      <c r="D127" s="4"/>
      <c r="E127" s="4"/>
      <c r="F127" s="11"/>
      <c r="G127" s="425"/>
      <c r="H127" s="459"/>
      <c r="J127" s="530"/>
      <c r="K127" s="530"/>
      <c r="L127" s="530"/>
      <c r="M127" s="13"/>
      <c r="X127" s="174"/>
    </row>
    <row r="128" spans="1:24" x14ac:dyDescent="0.25">
      <c r="A128" s="73" t="s">
        <v>665</v>
      </c>
      <c r="B128" s="2"/>
      <c r="C128" s="2" t="s">
        <v>215</v>
      </c>
      <c r="D128" s="4" t="s">
        <v>20</v>
      </c>
      <c r="E128" s="4">
        <v>282</v>
      </c>
      <c r="F128" s="11"/>
      <c r="G128" s="425">
        <f>E128*F128</f>
        <v>0</v>
      </c>
      <c r="H128" s="463"/>
      <c r="J128" s="460"/>
      <c r="K128" s="459"/>
      <c r="L128" s="459"/>
      <c r="M128" s="13"/>
      <c r="X128" s="174"/>
    </row>
    <row r="129" spans="1:24" x14ac:dyDescent="0.25">
      <c r="A129" s="73"/>
      <c r="B129" s="2"/>
      <c r="C129" s="5"/>
      <c r="D129" s="4"/>
      <c r="E129" s="4"/>
      <c r="F129" s="11"/>
      <c r="G129" s="425"/>
      <c r="H129" s="459"/>
      <c r="J129" s="460"/>
      <c r="K129" s="174"/>
      <c r="L129" s="451"/>
      <c r="M129" s="13"/>
      <c r="X129" s="174"/>
    </row>
    <row r="130" spans="1:24" x14ac:dyDescent="0.25">
      <c r="A130" s="73" t="s">
        <v>666</v>
      </c>
      <c r="B130" s="2"/>
      <c r="C130" s="2" t="s">
        <v>216</v>
      </c>
      <c r="D130" s="4" t="s">
        <v>20</v>
      </c>
      <c r="E130" s="4">
        <v>141</v>
      </c>
      <c r="F130" s="11"/>
      <c r="G130" s="425">
        <f>E130*F130</f>
        <v>0</v>
      </c>
      <c r="H130" s="463"/>
      <c r="J130" s="460"/>
      <c r="K130" s="174"/>
      <c r="L130" s="451"/>
      <c r="M130" s="13"/>
      <c r="X130" s="174"/>
    </row>
    <row r="131" spans="1:24" x14ac:dyDescent="0.25">
      <c r="A131" s="73"/>
      <c r="B131" s="2"/>
      <c r="C131" s="5"/>
      <c r="D131" s="4"/>
      <c r="E131" s="4"/>
      <c r="F131" s="11"/>
      <c r="G131" s="425"/>
      <c r="H131" s="459"/>
      <c r="J131" s="460"/>
      <c r="M131" s="13"/>
      <c r="X131" s="174"/>
    </row>
    <row r="132" spans="1:24" ht="26" x14ac:dyDescent="0.25">
      <c r="A132" s="65" t="s">
        <v>605</v>
      </c>
      <c r="B132" s="3" t="s">
        <v>217</v>
      </c>
      <c r="C132" s="2" t="s">
        <v>119</v>
      </c>
      <c r="D132" s="4"/>
      <c r="E132" s="4"/>
      <c r="F132" s="11"/>
      <c r="G132" s="425"/>
      <c r="H132" s="459"/>
      <c r="J132" s="460"/>
      <c r="M132" s="13"/>
      <c r="X132" s="174"/>
    </row>
    <row r="133" spans="1:24" ht="13" x14ac:dyDescent="0.25">
      <c r="A133" s="65"/>
      <c r="B133" s="3"/>
      <c r="C133" s="28"/>
      <c r="D133" s="4"/>
      <c r="E133" s="4"/>
      <c r="F133" s="11"/>
      <c r="G133" s="425"/>
      <c r="H133" s="459"/>
      <c r="J133" s="460"/>
      <c r="M133" s="13"/>
      <c r="X133" s="174"/>
    </row>
    <row r="134" spans="1:24" ht="25" x14ac:dyDescent="0.25">
      <c r="A134" s="65"/>
      <c r="B134" s="3"/>
      <c r="C134" s="29" t="s">
        <v>563</v>
      </c>
      <c r="D134" s="4"/>
      <c r="E134" s="4"/>
      <c r="F134" s="11"/>
      <c r="G134" s="425"/>
      <c r="H134" s="459"/>
      <c r="J134" s="460"/>
      <c r="M134" s="13"/>
      <c r="X134" s="174"/>
    </row>
    <row r="135" spans="1:24" ht="13" x14ac:dyDescent="0.25">
      <c r="A135" s="65"/>
      <c r="B135" s="3"/>
      <c r="C135" s="29"/>
      <c r="D135" s="4"/>
      <c r="E135" s="4"/>
      <c r="F135" s="11"/>
      <c r="G135" s="425"/>
      <c r="H135" s="459"/>
      <c r="J135" s="460"/>
      <c r="M135" s="13"/>
      <c r="X135" s="174"/>
    </row>
    <row r="136" spans="1:24" ht="13" x14ac:dyDescent="0.25">
      <c r="A136" s="73" t="s">
        <v>178</v>
      </c>
      <c r="B136" s="3"/>
      <c r="C136" s="29" t="s">
        <v>218</v>
      </c>
      <c r="D136" s="4" t="s">
        <v>20</v>
      </c>
      <c r="E136" s="4">
        <v>24</v>
      </c>
      <c r="F136" s="11"/>
      <c r="G136" s="425">
        <f>E136*F136</f>
        <v>0</v>
      </c>
      <c r="H136" s="459"/>
      <c r="J136" s="460"/>
      <c r="M136" s="13"/>
      <c r="X136" s="174"/>
    </row>
    <row r="137" spans="1:24" ht="13" x14ac:dyDescent="0.25">
      <c r="A137" s="73"/>
      <c r="B137" s="3"/>
      <c r="C137" s="28"/>
      <c r="D137" s="4"/>
      <c r="E137" s="4"/>
      <c r="F137" s="11"/>
      <c r="G137" s="425"/>
      <c r="H137" s="459"/>
      <c r="J137" s="460"/>
      <c r="M137" s="13"/>
      <c r="X137" s="174"/>
    </row>
    <row r="138" spans="1:24" ht="13" x14ac:dyDescent="0.25">
      <c r="A138" s="73" t="s">
        <v>180</v>
      </c>
      <c r="B138" s="3"/>
      <c r="C138" s="28" t="s">
        <v>219</v>
      </c>
      <c r="D138" s="4" t="s">
        <v>20</v>
      </c>
      <c r="E138" s="4">
        <v>206</v>
      </c>
      <c r="F138" s="11"/>
      <c r="G138" s="425">
        <f>E138*F138</f>
        <v>0</v>
      </c>
      <c r="H138" s="459"/>
      <c r="J138" s="460"/>
      <c r="M138" s="13"/>
      <c r="X138" s="174"/>
    </row>
    <row r="139" spans="1:24" ht="13" x14ac:dyDescent="0.25">
      <c r="A139" s="73"/>
      <c r="B139" s="3"/>
      <c r="C139" s="28"/>
      <c r="D139" s="4"/>
      <c r="E139" s="4"/>
      <c r="F139" s="11"/>
      <c r="G139" s="425"/>
      <c r="H139" s="459"/>
      <c r="J139" s="460"/>
      <c r="M139" s="13"/>
      <c r="X139" s="174"/>
    </row>
    <row r="140" spans="1:24" ht="13" x14ac:dyDescent="0.25">
      <c r="A140" s="73" t="s">
        <v>606</v>
      </c>
      <c r="B140" s="3"/>
      <c r="C140" s="28" t="s">
        <v>220</v>
      </c>
      <c r="D140" s="4" t="s">
        <v>20</v>
      </c>
      <c r="E140" s="4">
        <v>24</v>
      </c>
      <c r="F140" s="11"/>
      <c r="G140" s="425">
        <f>E140*F140</f>
        <v>0</v>
      </c>
      <c r="H140" s="459"/>
      <c r="J140" s="460"/>
      <c r="M140" s="13"/>
      <c r="X140" s="174"/>
    </row>
    <row r="141" spans="1:24" ht="13" x14ac:dyDescent="0.25">
      <c r="A141" s="73"/>
      <c r="B141" s="3"/>
      <c r="C141" s="28"/>
      <c r="D141" s="4"/>
      <c r="E141" s="4"/>
      <c r="F141" s="11"/>
      <c r="G141" s="425"/>
      <c r="H141" s="459"/>
      <c r="J141" s="460"/>
      <c r="M141" s="13"/>
      <c r="X141" s="174"/>
    </row>
    <row r="142" spans="1:24" ht="13" x14ac:dyDescent="0.25">
      <c r="A142" s="73" t="s">
        <v>607</v>
      </c>
      <c r="B142" s="3"/>
      <c r="C142" s="28" t="s">
        <v>221</v>
      </c>
      <c r="D142" s="4" t="s">
        <v>20</v>
      </c>
      <c r="E142" s="4">
        <v>3</v>
      </c>
      <c r="F142" s="11"/>
      <c r="G142" s="425">
        <f>E142*F142</f>
        <v>0</v>
      </c>
      <c r="H142" s="459"/>
      <c r="J142" s="460"/>
      <c r="M142" s="13"/>
      <c r="X142" s="174"/>
    </row>
    <row r="143" spans="1:24" ht="13" x14ac:dyDescent="0.25">
      <c r="A143" s="73"/>
      <c r="B143" s="3"/>
      <c r="C143" s="28"/>
      <c r="D143" s="4"/>
      <c r="E143" s="4"/>
      <c r="F143" s="11"/>
      <c r="G143" s="425"/>
      <c r="H143" s="459"/>
      <c r="J143" s="460"/>
      <c r="M143" s="13"/>
      <c r="X143" s="174"/>
    </row>
    <row r="144" spans="1:24" ht="13" x14ac:dyDescent="0.25">
      <c r="A144" s="73" t="s">
        <v>608</v>
      </c>
      <c r="B144" s="3"/>
      <c r="C144" s="28" t="s">
        <v>222</v>
      </c>
      <c r="D144" s="4" t="s">
        <v>20</v>
      </c>
      <c r="E144" s="4">
        <v>3</v>
      </c>
      <c r="F144" s="11"/>
      <c r="G144" s="425">
        <f>E144*F144</f>
        <v>0</v>
      </c>
      <c r="H144" s="459"/>
      <c r="J144" s="460"/>
      <c r="M144" s="13"/>
      <c r="X144" s="174"/>
    </row>
    <row r="145" spans="1:24" ht="13" x14ac:dyDescent="0.25">
      <c r="A145" s="73"/>
      <c r="B145" s="3"/>
      <c r="C145" s="29"/>
      <c r="D145" s="4"/>
      <c r="E145" s="4"/>
      <c r="F145" s="11"/>
      <c r="G145" s="425"/>
      <c r="H145" s="459"/>
      <c r="J145" s="460"/>
      <c r="M145" s="13"/>
      <c r="X145" s="174"/>
    </row>
    <row r="146" spans="1:24" ht="37.5" x14ac:dyDescent="0.25">
      <c r="A146" s="73"/>
      <c r="B146" s="3" t="s">
        <v>21</v>
      </c>
      <c r="C146" s="2" t="s">
        <v>562</v>
      </c>
      <c r="D146" s="4"/>
      <c r="E146" s="4"/>
      <c r="F146" s="11"/>
      <c r="G146" s="425"/>
      <c r="H146" s="459"/>
      <c r="J146" s="460"/>
      <c r="M146" s="13"/>
      <c r="X146" s="174"/>
    </row>
    <row r="147" spans="1:24" ht="13" x14ac:dyDescent="0.25">
      <c r="A147" s="73"/>
      <c r="B147" s="3"/>
      <c r="C147" s="2"/>
      <c r="D147" s="4"/>
      <c r="E147" s="4"/>
      <c r="F147" s="11"/>
      <c r="G147" s="425"/>
      <c r="H147" s="459"/>
      <c r="J147" s="460"/>
      <c r="M147" s="13"/>
      <c r="X147" s="174"/>
    </row>
    <row r="148" spans="1:24" ht="13" x14ac:dyDescent="0.25">
      <c r="A148" s="73" t="s">
        <v>609</v>
      </c>
      <c r="B148" s="3"/>
      <c r="C148" s="2" t="s">
        <v>223</v>
      </c>
      <c r="D148" s="4" t="s">
        <v>20</v>
      </c>
      <c r="E148" s="4">
        <v>4</v>
      </c>
      <c r="F148" s="11"/>
      <c r="G148" s="425">
        <f>E148*F148</f>
        <v>0</v>
      </c>
      <c r="H148" s="459"/>
      <c r="J148" s="460"/>
      <c r="M148" s="13"/>
      <c r="X148" s="174"/>
    </row>
    <row r="149" spans="1:24" ht="13" x14ac:dyDescent="0.25">
      <c r="A149" s="73"/>
      <c r="B149" s="3"/>
      <c r="C149" s="2"/>
      <c r="D149" s="4"/>
      <c r="E149" s="4"/>
      <c r="F149" s="11"/>
      <c r="G149" s="425"/>
      <c r="H149" s="459"/>
      <c r="J149" s="460"/>
      <c r="M149" s="13"/>
      <c r="X149" s="174"/>
    </row>
    <row r="150" spans="1:24" ht="13" x14ac:dyDescent="0.25">
      <c r="A150" s="73" t="s">
        <v>610</v>
      </c>
      <c r="B150" s="3"/>
      <c r="C150" s="2" t="s">
        <v>224</v>
      </c>
      <c r="D150" s="4" t="s">
        <v>20</v>
      </c>
      <c r="E150" s="4">
        <v>2</v>
      </c>
      <c r="F150" s="11"/>
      <c r="G150" s="425">
        <f>E150*F150</f>
        <v>0</v>
      </c>
      <c r="H150" s="459"/>
      <c r="J150" s="460"/>
      <c r="M150" s="13"/>
      <c r="X150" s="174"/>
    </row>
    <row r="151" spans="1:24" ht="13" x14ac:dyDescent="0.25">
      <c r="A151" s="73"/>
      <c r="B151" s="3"/>
      <c r="C151" s="2"/>
      <c r="D151" s="4"/>
      <c r="E151" s="4"/>
      <c r="F151" s="11"/>
      <c r="G151" s="425"/>
      <c r="H151" s="459"/>
      <c r="J151" s="460"/>
      <c r="M151" s="13"/>
      <c r="X151" s="174"/>
    </row>
    <row r="152" spans="1:24" ht="13" x14ac:dyDescent="0.25">
      <c r="A152" s="73" t="s">
        <v>611</v>
      </c>
      <c r="B152" s="3"/>
      <c r="C152" s="2" t="s">
        <v>225</v>
      </c>
      <c r="D152" s="4" t="s">
        <v>20</v>
      </c>
      <c r="E152" s="4">
        <v>2</v>
      </c>
      <c r="F152" s="11"/>
      <c r="G152" s="425">
        <f>E152*F152</f>
        <v>0</v>
      </c>
      <c r="H152" s="459"/>
      <c r="J152" s="460"/>
      <c r="M152" s="13"/>
      <c r="X152" s="174"/>
    </row>
    <row r="153" spans="1:24" ht="13" x14ac:dyDescent="0.25">
      <c r="A153" s="73"/>
      <c r="B153" s="3"/>
      <c r="C153" s="2"/>
      <c r="D153" s="4"/>
      <c r="E153" s="4"/>
      <c r="F153" s="11"/>
      <c r="G153" s="425"/>
      <c r="H153" s="459"/>
      <c r="J153" s="460"/>
      <c r="M153" s="13"/>
      <c r="X153" s="174"/>
    </row>
    <row r="154" spans="1:24" ht="13" x14ac:dyDescent="0.25">
      <c r="A154" s="73" t="s">
        <v>613</v>
      </c>
      <c r="B154" s="3"/>
      <c r="C154" s="2" t="s">
        <v>226</v>
      </c>
      <c r="D154" s="4" t="s">
        <v>20</v>
      </c>
      <c r="E154" s="4">
        <v>2</v>
      </c>
      <c r="F154" s="11"/>
      <c r="G154" s="425">
        <f>E154*F154</f>
        <v>0</v>
      </c>
      <c r="H154" s="459"/>
      <c r="J154" s="460"/>
      <c r="M154" s="13"/>
      <c r="X154" s="174"/>
    </row>
    <row r="155" spans="1:24" ht="13" x14ac:dyDescent="0.25">
      <c r="A155" s="73"/>
      <c r="B155" s="3"/>
      <c r="C155" s="2"/>
      <c r="D155" s="4"/>
      <c r="E155" s="4"/>
      <c r="F155" s="11"/>
      <c r="G155" s="425"/>
      <c r="H155" s="459"/>
      <c r="J155" s="460"/>
      <c r="M155" s="13"/>
      <c r="X155" s="174"/>
    </row>
    <row r="156" spans="1:24" ht="13" x14ac:dyDescent="0.25">
      <c r="A156" s="73" t="s">
        <v>614</v>
      </c>
      <c r="B156" s="3"/>
      <c r="C156" s="2" t="s">
        <v>227</v>
      </c>
      <c r="D156" s="4" t="s">
        <v>20</v>
      </c>
      <c r="E156" s="4">
        <v>2</v>
      </c>
      <c r="F156" s="11"/>
      <c r="G156" s="425">
        <f>E156*F156</f>
        <v>0</v>
      </c>
      <c r="H156" s="459"/>
      <c r="J156" s="460"/>
      <c r="M156" s="13"/>
      <c r="X156" s="174"/>
    </row>
    <row r="157" spans="1:24" ht="13" x14ac:dyDescent="0.25">
      <c r="A157" s="73"/>
      <c r="B157" s="3"/>
      <c r="C157" s="2"/>
      <c r="D157" s="4"/>
      <c r="E157" s="4"/>
      <c r="F157" s="11"/>
      <c r="G157" s="425"/>
      <c r="H157" s="459"/>
      <c r="J157" s="460"/>
      <c r="M157" s="13"/>
      <c r="X157" s="174"/>
    </row>
    <row r="158" spans="1:24" ht="13" x14ac:dyDescent="0.25">
      <c r="A158" s="73"/>
      <c r="B158" s="3"/>
      <c r="C158" s="2"/>
      <c r="D158" s="4"/>
      <c r="E158" s="4"/>
      <c r="F158" s="11"/>
      <c r="G158" s="425"/>
      <c r="H158" s="459"/>
      <c r="J158" s="460"/>
      <c r="M158" s="13"/>
      <c r="X158" s="174"/>
    </row>
    <row r="159" spans="1:24" ht="13" x14ac:dyDescent="0.25">
      <c r="A159" s="73"/>
      <c r="B159" s="3"/>
      <c r="C159" s="2"/>
      <c r="D159" s="4"/>
      <c r="E159" s="4"/>
      <c r="F159" s="11"/>
      <c r="G159" s="425"/>
      <c r="H159" s="459"/>
      <c r="J159" s="460"/>
      <c r="M159" s="13"/>
      <c r="X159" s="174"/>
    </row>
    <row r="160" spans="1:24" ht="13" x14ac:dyDescent="0.25">
      <c r="A160" s="73"/>
      <c r="B160" s="3"/>
      <c r="C160" s="2"/>
      <c r="D160" s="4"/>
      <c r="E160" s="4"/>
      <c r="F160" s="11"/>
      <c r="G160" s="425"/>
      <c r="H160" s="459"/>
      <c r="J160" s="460"/>
      <c r="M160" s="13"/>
      <c r="X160" s="174"/>
    </row>
    <row r="161" spans="1:24" ht="13" x14ac:dyDescent="0.25">
      <c r="A161" s="73"/>
      <c r="B161" s="3"/>
      <c r="C161" s="2"/>
      <c r="D161" s="4"/>
      <c r="E161" s="4"/>
      <c r="F161" s="11"/>
      <c r="G161" s="425"/>
      <c r="H161" s="459"/>
      <c r="J161" s="460"/>
      <c r="M161" s="13"/>
      <c r="X161" s="174"/>
    </row>
    <row r="162" spans="1:24" ht="13" x14ac:dyDescent="0.25">
      <c r="A162" s="73"/>
      <c r="B162" s="3"/>
      <c r="C162" s="2"/>
      <c r="D162" s="4"/>
      <c r="E162" s="4"/>
      <c r="F162" s="11"/>
      <c r="G162" s="425"/>
      <c r="H162" s="459"/>
      <c r="J162" s="460"/>
      <c r="M162" s="13"/>
      <c r="X162" s="174"/>
    </row>
    <row r="163" spans="1:24" ht="13" x14ac:dyDescent="0.25">
      <c r="A163" s="73"/>
      <c r="B163" s="3"/>
      <c r="C163" s="2"/>
      <c r="D163" s="4"/>
      <c r="E163" s="4"/>
      <c r="F163" s="11"/>
      <c r="G163" s="425"/>
      <c r="H163" s="459"/>
      <c r="J163" s="460"/>
      <c r="M163" s="13"/>
      <c r="X163" s="174"/>
    </row>
    <row r="164" spans="1:24" ht="13" x14ac:dyDescent="0.25">
      <c r="A164" s="73"/>
      <c r="B164" s="3"/>
      <c r="C164" s="2"/>
      <c r="D164" s="4"/>
      <c r="E164" s="4"/>
      <c r="F164" s="11"/>
      <c r="G164" s="425"/>
      <c r="H164" s="459"/>
      <c r="J164" s="460"/>
      <c r="M164" s="13"/>
      <c r="X164" s="174"/>
    </row>
    <row r="165" spans="1:24" s="61" customFormat="1" ht="14.5" thickBot="1" x14ac:dyDescent="0.35">
      <c r="A165" s="99"/>
      <c r="B165" s="96"/>
      <c r="C165" s="95"/>
      <c r="D165" s="94"/>
      <c r="E165" s="94"/>
      <c r="F165" s="178"/>
      <c r="G165" s="470"/>
      <c r="H165" s="179"/>
      <c r="J165" s="477"/>
      <c r="X165" s="62"/>
    </row>
    <row r="166" spans="1:24" s="61" customFormat="1" ht="14.5" thickBot="1" x14ac:dyDescent="0.35">
      <c r="A166" s="514" t="s">
        <v>8</v>
      </c>
      <c r="B166" s="515"/>
      <c r="C166" s="515"/>
      <c r="D166" s="515"/>
      <c r="E166" s="515"/>
      <c r="F166" s="516"/>
      <c r="G166" s="471">
        <f>SUM(G112:G165)</f>
        <v>0</v>
      </c>
      <c r="H166" s="179"/>
      <c r="J166" s="477"/>
      <c r="X166" s="62"/>
    </row>
    <row r="167" spans="1:24" s="61" customFormat="1" ht="14" x14ac:dyDescent="0.3">
      <c r="A167" s="538">
        <f>A108+1</f>
        <v>25</v>
      </c>
      <c r="B167" s="539"/>
      <c r="C167" s="539"/>
      <c r="D167" s="539"/>
      <c r="E167" s="539"/>
      <c r="F167" s="539"/>
      <c r="G167" s="540"/>
      <c r="M167" s="62"/>
      <c r="X167" s="62"/>
    </row>
    <row r="168" spans="1:24" s="61" customFormat="1" ht="15" customHeight="1" x14ac:dyDescent="0.3">
      <c r="A168" s="513" t="str">
        <f>$A$2</f>
        <v>CONSTRUCTION OF AMERSFOORT SEWERS</v>
      </c>
      <c r="B168" s="513"/>
      <c r="C168" s="513"/>
      <c r="D168" s="513"/>
      <c r="E168" s="513"/>
      <c r="F168" s="513"/>
      <c r="G168" s="513"/>
      <c r="H168" s="179"/>
      <c r="J168" s="477"/>
      <c r="M168" s="62"/>
      <c r="X168" s="62"/>
    </row>
    <row r="169" spans="1:24" s="61" customFormat="1" ht="14" x14ac:dyDescent="0.3">
      <c r="A169" s="517" t="str">
        <f>$A$3</f>
        <v>CONTRACT NO: T21/2025</v>
      </c>
      <c r="B169" s="517"/>
      <c r="C169" s="517"/>
      <c r="D169" s="518"/>
      <c r="E169" s="517"/>
      <c r="F169" s="517"/>
      <c r="G169" s="517"/>
      <c r="H169" s="179"/>
      <c r="J169" s="477"/>
      <c r="M169" s="62"/>
      <c r="X169" s="62"/>
    </row>
    <row r="170" spans="1:24" s="61" customFormat="1" ht="14.5" thickBot="1" x14ac:dyDescent="0.35">
      <c r="A170" s="531" t="str">
        <f>A111</f>
        <v>SECTION 2: SEWER RETICULATION</v>
      </c>
      <c r="B170" s="531"/>
      <c r="C170" s="531"/>
      <c r="D170" s="531"/>
      <c r="E170" s="531"/>
      <c r="F170" s="531"/>
      <c r="G170" s="531"/>
      <c r="H170" s="179"/>
      <c r="J170" s="477"/>
      <c r="M170" s="62"/>
      <c r="X170" s="62"/>
    </row>
    <row r="171" spans="1:24" s="61" customFormat="1" ht="14" x14ac:dyDescent="0.3">
      <c r="A171" s="532" t="s">
        <v>0</v>
      </c>
      <c r="B171" s="519" t="s">
        <v>1</v>
      </c>
      <c r="C171" s="519" t="s">
        <v>2</v>
      </c>
      <c r="D171" s="521" t="s">
        <v>3</v>
      </c>
      <c r="E171" s="521" t="s">
        <v>4</v>
      </c>
      <c r="F171" s="523" t="s">
        <v>5</v>
      </c>
      <c r="G171" s="525" t="s">
        <v>6</v>
      </c>
      <c r="H171" s="179"/>
      <c r="J171" s="477"/>
      <c r="M171" s="62"/>
      <c r="X171" s="62"/>
    </row>
    <row r="172" spans="1:24" s="61" customFormat="1" ht="14.5" thickBot="1" x14ac:dyDescent="0.35">
      <c r="A172" s="533"/>
      <c r="B172" s="520"/>
      <c r="C172" s="520"/>
      <c r="D172" s="522"/>
      <c r="E172" s="522"/>
      <c r="F172" s="524"/>
      <c r="G172" s="526"/>
      <c r="H172" s="179"/>
      <c r="J172" s="477"/>
      <c r="M172" s="62"/>
      <c r="X172" s="62"/>
    </row>
    <row r="173" spans="1:24" s="61" customFormat="1" ht="14.5" thickBot="1" x14ac:dyDescent="0.35">
      <c r="A173" s="514" t="s">
        <v>9</v>
      </c>
      <c r="B173" s="515"/>
      <c r="C173" s="515"/>
      <c r="D173" s="515"/>
      <c r="E173" s="515"/>
      <c r="F173" s="516"/>
      <c r="G173" s="471">
        <f>G166</f>
        <v>0</v>
      </c>
      <c r="H173" s="179"/>
      <c r="J173" s="477"/>
      <c r="M173" s="62"/>
      <c r="X173" s="62"/>
    </row>
    <row r="174" spans="1:24" ht="13" x14ac:dyDescent="0.25">
      <c r="A174" s="65"/>
      <c r="B174" s="3"/>
      <c r="C174" s="2"/>
      <c r="D174" s="4"/>
      <c r="E174" s="4"/>
      <c r="F174" s="11"/>
      <c r="G174" s="425"/>
      <c r="H174" s="459"/>
      <c r="J174" s="460"/>
      <c r="M174" s="174"/>
      <c r="X174" s="174"/>
    </row>
    <row r="175" spans="1:24" ht="25" x14ac:dyDescent="0.25">
      <c r="A175" s="73"/>
      <c r="B175" s="3"/>
      <c r="C175" s="2" t="s">
        <v>228</v>
      </c>
      <c r="D175" s="4"/>
      <c r="E175" s="4"/>
      <c r="F175" s="11"/>
      <c r="G175" s="425"/>
      <c r="H175" s="459"/>
      <c r="J175" s="460"/>
      <c r="M175" s="174"/>
      <c r="X175" s="174"/>
    </row>
    <row r="176" spans="1:24" ht="13" x14ac:dyDescent="0.25">
      <c r="A176" s="73"/>
      <c r="B176" s="3"/>
      <c r="C176" s="2"/>
      <c r="D176" s="4"/>
      <c r="E176" s="4"/>
      <c r="F176" s="11"/>
      <c r="G176" s="425"/>
      <c r="H176" s="459"/>
      <c r="J176" s="460"/>
      <c r="M176" s="174"/>
      <c r="X176" s="174"/>
    </row>
    <row r="177" spans="1:24" ht="13" x14ac:dyDescent="0.3">
      <c r="A177" s="73" t="s">
        <v>615</v>
      </c>
      <c r="B177" s="3"/>
      <c r="C177" s="2" t="s">
        <v>243</v>
      </c>
      <c r="D177" s="4" t="s">
        <v>20</v>
      </c>
      <c r="E177" s="4">
        <v>65</v>
      </c>
      <c r="F177" s="11"/>
      <c r="G177" s="425">
        <f>E177*F177</f>
        <v>0</v>
      </c>
      <c r="H177" s="459"/>
      <c r="J177" s="529"/>
      <c r="K177" s="529"/>
      <c r="L177" s="529"/>
      <c r="M177" s="174"/>
      <c r="X177" s="174"/>
    </row>
    <row r="178" spans="1:24" ht="13" x14ac:dyDescent="0.25">
      <c r="A178" s="73"/>
      <c r="B178" s="3"/>
      <c r="C178" s="2"/>
      <c r="D178" s="4"/>
      <c r="E178" s="4"/>
      <c r="F178" s="11"/>
      <c r="G178" s="425"/>
      <c r="H178" s="459"/>
      <c r="J178" s="460"/>
      <c r="K178" s="459"/>
      <c r="L178" s="459"/>
      <c r="M178" s="174"/>
      <c r="X178" s="174"/>
    </row>
    <row r="179" spans="1:24" ht="13" x14ac:dyDescent="0.25">
      <c r="A179" s="73"/>
      <c r="B179" s="3" t="s">
        <v>229</v>
      </c>
      <c r="C179" s="2" t="s">
        <v>619</v>
      </c>
      <c r="D179" s="4"/>
      <c r="E179" s="4"/>
      <c r="F179" s="11"/>
      <c r="G179" s="425"/>
      <c r="H179" s="459"/>
      <c r="J179" s="460"/>
      <c r="K179" s="459"/>
      <c r="L179" s="459"/>
      <c r="M179" s="174"/>
      <c r="X179" s="174"/>
    </row>
    <row r="180" spans="1:24" ht="13" x14ac:dyDescent="0.25">
      <c r="A180" s="73"/>
      <c r="B180" s="3"/>
      <c r="C180" s="2" t="s">
        <v>620</v>
      </c>
      <c r="D180" s="4"/>
      <c r="E180" s="4"/>
      <c r="F180" s="11"/>
      <c r="G180" s="425"/>
      <c r="H180" s="459"/>
      <c r="J180" s="460"/>
      <c r="K180" s="478"/>
      <c r="L180" s="463"/>
      <c r="M180" s="174"/>
      <c r="X180" s="174"/>
    </row>
    <row r="181" spans="1:24" ht="13" x14ac:dyDescent="0.25">
      <c r="A181" s="73" t="s">
        <v>616</v>
      </c>
      <c r="B181" s="3"/>
      <c r="C181" s="2" t="s">
        <v>230</v>
      </c>
      <c r="D181" s="4" t="s">
        <v>20</v>
      </c>
      <c r="E181" s="4">
        <v>42</v>
      </c>
      <c r="F181" s="11"/>
      <c r="G181" s="425">
        <f>E181*F181</f>
        <v>0</v>
      </c>
      <c r="H181" s="463"/>
      <c r="J181" s="460"/>
      <c r="K181" s="479"/>
      <c r="L181" s="463"/>
      <c r="M181" s="174"/>
      <c r="X181" s="174"/>
    </row>
    <row r="182" spans="1:24" ht="13" x14ac:dyDescent="0.25">
      <c r="A182" s="73"/>
      <c r="B182" s="3"/>
      <c r="C182" s="2"/>
      <c r="D182" s="4"/>
      <c r="E182" s="4"/>
      <c r="F182" s="11"/>
      <c r="G182" s="425"/>
      <c r="H182" s="459"/>
      <c r="J182" s="460"/>
      <c r="K182" s="479"/>
      <c r="L182" s="459"/>
      <c r="M182" s="174"/>
      <c r="X182" s="174"/>
    </row>
    <row r="183" spans="1:24" ht="13" x14ac:dyDescent="0.25">
      <c r="A183" s="73" t="s">
        <v>612</v>
      </c>
      <c r="B183" s="3"/>
      <c r="C183" s="2" t="s">
        <v>231</v>
      </c>
      <c r="D183" s="4" t="s">
        <v>20</v>
      </c>
      <c r="E183" s="4">
        <v>42</v>
      </c>
      <c r="F183" s="11"/>
      <c r="G183" s="425">
        <f>E183*F183</f>
        <v>0</v>
      </c>
      <c r="H183" s="463"/>
      <c r="J183" s="460"/>
      <c r="K183" s="479"/>
      <c r="L183" s="463"/>
      <c r="M183" s="174"/>
      <c r="X183" s="174"/>
    </row>
    <row r="184" spans="1:24" ht="13" x14ac:dyDescent="0.25">
      <c r="A184" s="73"/>
      <c r="B184" s="3"/>
      <c r="C184" s="2"/>
      <c r="D184" s="4"/>
      <c r="E184" s="4"/>
      <c r="F184" s="11"/>
      <c r="G184" s="425"/>
      <c r="H184" s="459"/>
      <c r="J184" s="460"/>
      <c r="K184" s="479"/>
      <c r="L184" s="463"/>
      <c r="M184" s="174"/>
      <c r="X184" s="174"/>
    </row>
    <row r="185" spans="1:24" ht="24.75" customHeight="1" x14ac:dyDescent="0.25">
      <c r="A185" s="73" t="s">
        <v>617</v>
      </c>
      <c r="B185" s="3"/>
      <c r="C185" s="2" t="s">
        <v>232</v>
      </c>
      <c r="D185" s="4" t="s">
        <v>20</v>
      </c>
      <c r="E185" s="4">
        <v>28</v>
      </c>
      <c r="F185" s="11"/>
      <c r="G185" s="425">
        <f>E185*F185</f>
        <v>0</v>
      </c>
      <c r="H185" s="463"/>
      <c r="J185" s="460"/>
      <c r="K185" s="479"/>
      <c r="L185" s="463"/>
      <c r="M185" s="174"/>
      <c r="X185" s="174"/>
    </row>
    <row r="186" spans="1:24" ht="13" x14ac:dyDescent="0.25">
      <c r="A186" s="73"/>
      <c r="B186" s="3"/>
      <c r="C186" s="2"/>
      <c r="D186" s="4"/>
      <c r="E186" s="4"/>
      <c r="F186" s="11"/>
      <c r="G186" s="425"/>
      <c r="H186" s="459"/>
      <c r="J186" s="460"/>
      <c r="K186" s="479"/>
      <c r="L186" s="463"/>
      <c r="M186" s="174"/>
      <c r="X186" s="174"/>
    </row>
    <row r="187" spans="1:24" ht="13" x14ac:dyDescent="0.25">
      <c r="A187" s="73" t="s">
        <v>618</v>
      </c>
      <c r="B187" s="3"/>
      <c r="C187" s="2" t="s">
        <v>233</v>
      </c>
      <c r="D187" s="4" t="s">
        <v>20</v>
      </c>
      <c r="E187" s="4">
        <v>56</v>
      </c>
      <c r="F187" s="11"/>
      <c r="G187" s="425">
        <f>E187*F187</f>
        <v>0</v>
      </c>
      <c r="H187" s="463"/>
      <c r="J187" s="460"/>
      <c r="K187" s="479"/>
      <c r="L187" s="463"/>
      <c r="M187" s="174"/>
      <c r="X187" s="174"/>
    </row>
    <row r="188" spans="1:24" ht="13" x14ac:dyDescent="0.25">
      <c r="A188" s="73"/>
      <c r="B188" s="3"/>
      <c r="C188" s="2"/>
      <c r="D188" s="4"/>
      <c r="E188" s="4"/>
      <c r="F188" s="11"/>
      <c r="G188" s="425"/>
      <c r="H188" s="459"/>
      <c r="J188" s="460"/>
      <c r="K188" s="479"/>
      <c r="L188" s="459"/>
      <c r="M188" s="174"/>
      <c r="X188" s="174"/>
    </row>
    <row r="189" spans="1:24" ht="13" x14ac:dyDescent="0.25">
      <c r="A189" s="73" t="s">
        <v>621</v>
      </c>
      <c r="B189" s="3"/>
      <c r="C189" s="2" t="s">
        <v>234</v>
      </c>
      <c r="D189" s="4" t="s">
        <v>20</v>
      </c>
      <c r="E189" s="4">
        <v>162</v>
      </c>
      <c r="F189" s="11"/>
      <c r="G189" s="425">
        <f>E189*F189</f>
        <v>0</v>
      </c>
      <c r="H189" s="463"/>
      <c r="J189" s="460"/>
      <c r="K189" s="479"/>
      <c r="L189" s="463"/>
      <c r="M189" s="174"/>
      <c r="X189" s="174"/>
    </row>
    <row r="190" spans="1:24" ht="13" x14ac:dyDescent="0.25">
      <c r="A190" s="73"/>
      <c r="B190" s="3"/>
      <c r="C190" s="2"/>
      <c r="D190" s="4"/>
      <c r="E190" s="4"/>
      <c r="F190" s="11"/>
      <c r="G190" s="425"/>
      <c r="H190" s="459"/>
      <c r="J190" s="460"/>
      <c r="K190" s="479"/>
      <c r="L190" s="463"/>
      <c r="M190" s="174"/>
      <c r="X190" s="174"/>
    </row>
    <row r="191" spans="1:24" ht="13" x14ac:dyDescent="0.25">
      <c r="A191" s="73" t="s">
        <v>622</v>
      </c>
      <c r="B191" s="3"/>
      <c r="C191" s="2" t="s">
        <v>235</v>
      </c>
      <c r="D191" s="4" t="s">
        <v>20</v>
      </c>
      <c r="E191" s="4">
        <v>28</v>
      </c>
      <c r="F191" s="11"/>
      <c r="G191" s="425">
        <f>E191*F191</f>
        <v>0</v>
      </c>
      <c r="H191" s="463"/>
      <c r="J191" s="460"/>
      <c r="K191" s="479"/>
      <c r="L191" s="463"/>
      <c r="M191" s="174"/>
      <c r="X191" s="174"/>
    </row>
    <row r="192" spans="1:24" ht="13" x14ac:dyDescent="0.25">
      <c r="A192" s="73"/>
      <c r="B192" s="3"/>
      <c r="C192" s="2"/>
      <c r="D192" s="4"/>
      <c r="E192" s="4"/>
      <c r="F192" s="11"/>
      <c r="G192" s="425"/>
      <c r="H192" s="459"/>
      <c r="J192" s="460"/>
      <c r="K192" s="479"/>
      <c r="L192" s="463"/>
      <c r="M192" s="174"/>
      <c r="X192" s="174"/>
    </row>
    <row r="193" spans="1:24" ht="13" x14ac:dyDescent="0.25">
      <c r="A193" s="73" t="s">
        <v>623</v>
      </c>
      <c r="B193" s="3"/>
      <c r="C193" s="2" t="s">
        <v>236</v>
      </c>
      <c r="D193" s="4" t="s">
        <v>20</v>
      </c>
      <c r="E193" s="4">
        <v>6</v>
      </c>
      <c r="F193" s="11"/>
      <c r="G193" s="425">
        <f>E193*F193</f>
        <v>0</v>
      </c>
      <c r="H193" s="463"/>
      <c r="J193" s="460"/>
      <c r="K193" s="479"/>
      <c r="L193" s="463"/>
      <c r="M193" s="174"/>
      <c r="X193" s="174"/>
    </row>
    <row r="194" spans="1:24" ht="13" x14ac:dyDescent="0.25">
      <c r="A194" s="73"/>
      <c r="B194" s="3"/>
      <c r="C194" s="2"/>
      <c r="D194" s="4"/>
      <c r="E194" s="4"/>
      <c r="F194" s="11"/>
      <c r="G194" s="425"/>
      <c r="H194" s="459"/>
      <c r="J194" s="460"/>
      <c r="K194" s="479"/>
      <c r="L194" s="459"/>
      <c r="M194" s="174"/>
      <c r="X194" s="174"/>
    </row>
    <row r="195" spans="1:24" ht="27.75" customHeight="1" x14ac:dyDescent="0.25">
      <c r="A195" s="73" t="s">
        <v>624</v>
      </c>
      <c r="B195" s="3"/>
      <c r="C195" s="2" t="s">
        <v>237</v>
      </c>
      <c r="D195" s="4" t="s">
        <v>131</v>
      </c>
      <c r="E195" s="4">
        <v>101</v>
      </c>
      <c r="F195" s="11"/>
      <c r="G195" s="425">
        <f>E195*F195</f>
        <v>0</v>
      </c>
      <c r="H195" s="463"/>
      <c r="J195" s="460"/>
      <c r="K195" s="479"/>
      <c r="L195" s="463"/>
      <c r="M195" s="174"/>
      <c r="X195" s="174"/>
    </row>
    <row r="196" spans="1:24" ht="13" x14ac:dyDescent="0.25">
      <c r="A196" s="73"/>
      <c r="B196" s="3"/>
      <c r="C196" s="2"/>
      <c r="D196" s="4"/>
      <c r="E196" s="4"/>
      <c r="F196" s="11"/>
      <c r="G196" s="425"/>
      <c r="H196" s="459"/>
      <c r="J196" s="480"/>
      <c r="K196" s="463"/>
      <c r="M196" s="174"/>
      <c r="X196" s="174"/>
    </row>
    <row r="197" spans="1:24" ht="13" x14ac:dyDescent="0.25">
      <c r="A197" s="73" t="s">
        <v>625</v>
      </c>
      <c r="B197" s="3"/>
      <c r="C197" s="2" t="s">
        <v>238</v>
      </c>
      <c r="D197" s="4" t="s">
        <v>20</v>
      </c>
      <c r="E197" s="4">
        <v>70</v>
      </c>
      <c r="F197" s="11"/>
      <c r="G197" s="425">
        <f>E197*F197</f>
        <v>0</v>
      </c>
      <c r="H197" s="463"/>
      <c r="J197" s="480"/>
      <c r="M197" s="174"/>
      <c r="X197" s="174"/>
    </row>
    <row r="198" spans="1:24" ht="13" x14ac:dyDescent="0.25">
      <c r="A198" s="73"/>
      <c r="B198" s="3"/>
      <c r="C198" s="2"/>
      <c r="D198" s="4"/>
      <c r="E198" s="4"/>
      <c r="F198" s="11"/>
      <c r="G198" s="425"/>
      <c r="H198" s="459"/>
      <c r="J198" s="480"/>
      <c r="M198" s="174"/>
      <c r="X198" s="174"/>
    </row>
    <row r="199" spans="1:24" ht="13" x14ac:dyDescent="0.25">
      <c r="A199" s="73" t="s">
        <v>626</v>
      </c>
      <c r="B199" s="3"/>
      <c r="C199" s="2" t="s">
        <v>239</v>
      </c>
      <c r="D199" s="4" t="s">
        <v>20</v>
      </c>
      <c r="E199" s="4">
        <v>14</v>
      </c>
      <c r="F199" s="11"/>
      <c r="G199" s="425">
        <f>E199*F199</f>
        <v>0</v>
      </c>
      <c r="H199" s="463"/>
      <c r="J199" s="480"/>
      <c r="L199" s="451"/>
      <c r="M199" s="174"/>
      <c r="X199" s="174"/>
    </row>
    <row r="200" spans="1:24" ht="13" x14ac:dyDescent="0.25">
      <c r="A200" s="73"/>
      <c r="B200" s="3"/>
      <c r="C200" s="2"/>
      <c r="D200" s="4"/>
      <c r="E200" s="4"/>
      <c r="F200" s="11"/>
      <c r="G200" s="425"/>
      <c r="H200" s="459"/>
      <c r="J200" s="460"/>
      <c r="K200" s="479"/>
      <c r="L200" s="463"/>
      <c r="M200" s="174"/>
      <c r="X200" s="174"/>
    </row>
    <row r="201" spans="1:24" ht="13" x14ac:dyDescent="0.25">
      <c r="A201" s="73" t="s">
        <v>627</v>
      </c>
      <c r="B201" s="3"/>
      <c r="C201" s="2" t="s">
        <v>240</v>
      </c>
      <c r="D201" s="4" t="s">
        <v>241</v>
      </c>
      <c r="E201" s="4">
        <v>1</v>
      </c>
      <c r="F201" s="11">
        <v>100000</v>
      </c>
      <c r="G201" s="425">
        <f>E201*F201</f>
        <v>100000</v>
      </c>
      <c r="H201" s="459"/>
      <c r="J201" s="460"/>
      <c r="K201" s="479"/>
      <c r="L201" s="463"/>
      <c r="M201" s="174"/>
      <c r="X201" s="174"/>
    </row>
    <row r="202" spans="1:24" ht="13" x14ac:dyDescent="0.25">
      <c r="A202" s="73"/>
      <c r="B202" s="3"/>
      <c r="C202" s="2"/>
      <c r="D202" s="4"/>
      <c r="E202" s="4"/>
      <c r="F202" s="11"/>
      <c r="G202" s="425"/>
      <c r="H202" s="459"/>
      <c r="J202" s="460"/>
      <c r="K202" s="479"/>
      <c r="L202" s="463"/>
      <c r="M202" s="174"/>
      <c r="X202" s="174"/>
    </row>
    <row r="203" spans="1:24" ht="25" x14ac:dyDescent="0.25">
      <c r="A203" s="73" t="s">
        <v>628</v>
      </c>
      <c r="B203" s="3"/>
      <c r="C203" s="2" t="s">
        <v>242</v>
      </c>
      <c r="D203" s="4" t="s">
        <v>88</v>
      </c>
      <c r="E203" s="4"/>
      <c r="F203" s="30"/>
      <c r="G203" s="425">
        <f>F203*G201</f>
        <v>0</v>
      </c>
      <c r="H203" s="459"/>
      <c r="J203" s="460"/>
      <c r="K203" s="479"/>
      <c r="L203" s="459"/>
      <c r="M203" s="174"/>
      <c r="X203" s="174"/>
    </row>
    <row r="204" spans="1:24" ht="13" x14ac:dyDescent="0.25">
      <c r="A204" s="65"/>
      <c r="B204" s="3"/>
      <c r="C204" s="2"/>
      <c r="D204" s="4"/>
      <c r="E204" s="4"/>
      <c r="F204" s="11"/>
      <c r="G204" s="425"/>
      <c r="H204" s="459"/>
      <c r="J204" s="460"/>
      <c r="M204" s="174"/>
      <c r="X204" s="174"/>
    </row>
    <row r="205" spans="1:24" ht="13" x14ac:dyDescent="0.25">
      <c r="A205" s="65"/>
      <c r="B205" s="3"/>
      <c r="C205" s="3" t="s">
        <v>648</v>
      </c>
      <c r="D205" s="4"/>
      <c r="E205" s="4"/>
      <c r="F205" s="11"/>
      <c r="G205" s="425"/>
      <c r="H205" s="459"/>
      <c r="J205" s="460"/>
      <c r="M205" s="174"/>
      <c r="X205" s="174"/>
    </row>
    <row r="206" spans="1:24" ht="13" x14ac:dyDescent="0.25">
      <c r="A206" s="65"/>
      <c r="B206" s="3"/>
      <c r="C206" s="2"/>
      <c r="D206" s="4"/>
      <c r="E206" s="4"/>
      <c r="F206" s="11"/>
      <c r="G206" s="425"/>
      <c r="H206" s="459"/>
      <c r="J206" s="460"/>
      <c r="M206" s="174"/>
      <c r="X206" s="174"/>
    </row>
    <row r="207" spans="1:24" ht="25" x14ac:dyDescent="0.25">
      <c r="A207" s="73" t="s">
        <v>653</v>
      </c>
      <c r="B207" s="2" t="s">
        <v>649</v>
      </c>
      <c r="C207" s="2" t="s">
        <v>650</v>
      </c>
      <c r="D207" s="4" t="s">
        <v>155</v>
      </c>
      <c r="E207" s="4">
        <v>5</v>
      </c>
      <c r="F207" s="11"/>
      <c r="G207" s="425">
        <f>E207*F207</f>
        <v>0</v>
      </c>
      <c r="H207" s="459"/>
      <c r="J207" s="460"/>
      <c r="M207" s="174"/>
      <c r="X207" s="174"/>
    </row>
    <row r="208" spans="1:24" x14ac:dyDescent="0.25">
      <c r="A208" s="73"/>
      <c r="B208" s="2"/>
      <c r="C208" s="2"/>
      <c r="D208" s="4"/>
      <c r="E208" s="4"/>
      <c r="F208" s="11"/>
      <c r="G208" s="425"/>
      <c r="H208" s="459"/>
      <c r="J208" s="460"/>
      <c r="M208" s="174"/>
      <c r="X208" s="174"/>
    </row>
    <row r="209" spans="1:24" x14ac:dyDescent="0.25">
      <c r="A209" s="73" t="s">
        <v>654</v>
      </c>
      <c r="B209" s="2" t="s">
        <v>651</v>
      </c>
      <c r="C209" s="2" t="s">
        <v>652</v>
      </c>
      <c r="D209" s="4" t="s">
        <v>155</v>
      </c>
      <c r="E209" s="4">
        <v>5</v>
      </c>
      <c r="F209" s="11"/>
      <c r="G209" s="425">
        <f>E209*F209</f>
        <v>0</v>
      </c>
      <c r="H209" s="459"/>
      <c r="J209" s="460"/>
      <c r="M209" s="174"/>
      <c r="X209" s="174"/>
    </row>
    <row r="210" spans="1:24" ht="13" x14ac:dyDescent="0.25">
      <c r="A210" s="65"/>
      <c r="B210" s="3"/>
      <c r="C210" s="2"/>
      <c r="D210" s="4"/>
      <c r="E210" s="4"/>
      <c r="F210" s="11"/>
      <c r="G210" s="425"/>
      <c r="H210" s="459"/>
      <c r="J210" s="460"/>
      <c r="M210" s="174"/>
      <c r="X210" s="174"/>
    </row>
    <row r="211" spans="1:24" ht="13" x14ac:dyDescent="0.3">
      <c r="A211" s="73"/>
      <c r="B211" s="2" t="s">
        <v>669</v>
      </c>
      <c r="C211" s="84" t="s">
        <v>668</v>
      </c>
      <c r="D211" s="4"/>
      <c r="E211" s="4"/>
      <c r="F211" s="11"/>
      <c r="G211" s="425"/>
      <c r="H211" s="459"/>
      <c r="J211" s="460"/>
      <c r="M211" s="174"/>
      <c r="X211" s="174"/>
    </row>
    <row r="212" spans="1:24" ht="13" x14ac:dyDescent="0.25">
      <c r="A212" s="65"/>
      <c r="B212" s="3"/>
      <c r="C212" s="2"/>
      <c r="D212" s="4"/>
      <c r="E212" s="4"/>
      <c r="F212" s="11"/>
      <c r="G212" s="425"/>
      <c r="H212" s="459"/>
      <c r="J212" s="460"/>
      <c r="M212" s="174"/>
      <c r="X212" s="174"/>
    </row>
    <row r="213" spans="1:24" ht="62.5" x14ac:dyDescent="0.25">
      <c r="A213" s="73" t="s">
        <v>656</v>
      </c>
      <c r="B213" s="3"/>
      <c r="C213" s="2" t="s">
        <v>667</v>
      </c>
      <c r="D213" s="4" t="s">
        <v>131</v>
      </c>
      <c r="E213" s="4">
        <v>10</v>
      </c>
      <c r="F213" s="11"/>
      <c r="G213" s="425">
        <f>E213*F213</f>
        <v>0</v>
      </c>
      <c r="H213" s="459"/>
      <c r="J213" s="460"/>
      <c r="M213" s="174"/>
      <c r="X213" s="174"/>
    </row>
    <row r="214" spans="1:24" ht="13" x14ac:dyDescent="0.25">
      <c r="A214" s="65"/>
      <c r="B214" s="3"/>
      <c r="C214" s="2"/>
      <c r="D214" s="4"/>
      <c r="E214" s="4"/>
      <c r="F214" s="11"/>
      <c r="G214" s="425"/>
      <c r="H214" s="459"/>
      <c r="J214" s="460"/>
      <c r="M214" s="174"/>
      <c r="X214" s="174"/>
    </row>
    <row r="215" spans="1:24" ht="13" x14ac:dyDescent="0.25">
      <c r="A215" s="65"/>
      <c r="B215" s="3"/>
      <c r="C215" s="2"/>
      <c r="D215" s="4"/>
      <c r="E215" s="4"/>
      <c r="F215" s="11"/>
      <c r="G215" s="425"/>
      <c r="H215" s="459"/>
      <c r="J215" s="460"/>
      <c r="M215" s="174"/>
      <c r="X215" s="174"/>
    </row>
    <row r="216" spans="1:24" ht="13" x14ac:dyDescent="0.25">
      <c r="A216" s="65"/>
      <c r="B216" s="3"/>
      <c r="C216" s="2"/>
      <c r="D216" s="4"/>
      <c r="E216" s="4"/>
      <c r="F216" s="11"/>
      <c r="G216" s="425"/>
      <c r="H216" s="459"/>
      <c r="J216" s="460"/>
      <c r="M216" s="174"/>
      <c r="X216" s="174"/>
    </row>
    <row r="217" spans="1:24" ht="13" x14ac:dyDescent="0.25">
      <c r="A217" s="65"/>
      <c r="B217" s="1"/>
      <c r="C217" s="20"/>
      <c r="D217" s="8"/>
      <c r="E217" s="8"/>
      <c r="F217" s="181"/>
      <c r="G217" s="425"/>
      <c r="H217" s="459"/>
      <c r="J217" s="460"/>
      <c r="M217" s="174"/>
      <c r="X217" s="174"/>
    </row>
    <row r="218" spans="1:24" ht="13" x14ac:dyDescent="0.25">
      <c r="A218" s="65"/>
      <c r="B218" s="1"/>
      <c r="C218" s="20"/>
      <c r="D218" s="8"/>
      <c r="E218" s="8"/>
      <c r="F218" s="181"/>
      <c r="G218" s="425"/>
      <c r="H218" s="459"/>
      <c r="J218" s="460"/>
      <c r="M218" s="174"/>
      <c r="X218" s="174"/>
    </row>
    <row r="219" spans="1:24" ht="13" x14ac:dyDescent="0.25">
      <c r="A219" s="65"/>
      <c r="B219" s="1"/>
      <c r="C219" s="20"/>
      <c r="D219" s="8"/>
      <c r="E219" s="8"/>
      <c r="F219" s="181"/>
      <c r="G219" s="425"/>
      <c r="H219" s="459"/>
      <c r="J219" s="460"/>
      <c r="M219" s="174"/>
      <c r="X219" s="174"/>
    </row>
    <row r="220" spans="1:24" ht="13" x14ac:dyDescent="0.25">
      <c r="A220" s="65"/>
      <c r="B220" s="1"/>
      <c r="C220" s="20"/>
      <c r="D220" s="8"/>
      <c r="E220" s="8"/>
      <c r="F220" s="181"/>
      <c r="G220" s="425"/>
      <c r="H220" s="459"/>
      <c r="J220" s="460"/>
      <c r="M220" s="174"/>
      <c r="X220" s="174"/>
    </row>
    <row r="221" spans="1:24" s="183" customFormat="1" ht="14.5" thickBot="1" x14ac:dyDescent="0.35">
      <c r="A221" s="100"/>
      <c r="B221" s="109"/>
      <c r="C221" s="109"/>
      <c r="D221" s="110"/>
      <c r="E221" s="110"/>
      <c r="F221" s="180"/>
      <c r="G221" s="411"/>
      <c r="H221" s="465"/>
      <c r="J221" s="466"/>
      <c r="M221" s="407"/>
      <c r="X221" s="407"/>
    </row>
    <row r="222" spans="1:24" s="183" customFormat="1" ht="14.5" thickBot="1" x14ac:dyDescent="0.35">
      <c r="A222" s="514" t="s">
        <v>8</v>
      </c>
      <c r="B222" s="515"/>
      <c r="C222" s="515"/>
      <c r="D222" s="515"/>
      <c r="E222" s="515"/>
      <c r="F222" s="516"/>
      <c r="G222" s="377">
        <f>SUM(G173:G217)*'Sec 1 P&amp;G'!H201</f>
        <v>0</v>
      </c>
      <c r="H222" s="465"/>
      <c r="J222" s="466"/>
      <c r="M222" s="407"/>
      <c r="X222" s="407"/>
    </row>
    <row r="223" spans="1:24" s="183" customFormat="1" ht="14" x14ac:dyDescent="0.3">
      <c r="A223" s="538">
        <f>A167+1</f>
        <v>26</v>
      </c>
      <c r="B223" s="539"/>
      <c r="C223" s="539"/>
      <c r="D223" s="539"/>
      <c r="E223" s="539"/>
      <c r="F223" s="539"/>
      <c r="G223" s="540"/>
      <c r="M223" s="407"/>
      <c r="X223" s="407"/>
    </row>
    <row r="224" spans="1:24" s="183" customFormat="1" ht="15" customHeight="1" x14ac:dyDescent="0.3">
      <c r="A224" s="513" t="str">
        <f>$A$2</f>
        <v>CONSTRUCTION OF AMERSFOORT SEWERS</v>
      </c>
      <c r="B224" s="513"/>
      <c r="C224" s="513"/>
      <c r="D224" s="513"/>
      <c r="E224" s="513"/>
      <c r="F224" s="513"/>
      <c r="G224" s="513"/>
      <c r="H224" s="465"/>
      <c r="J224" s="466"/>
      <c r="M224" s="407"/>
      <c r="X224" s="407"/>
    </row>
    <row r="225" spans="1:24" s="183" customFormat="1" ht="14" x14ac:dyDescent="0.3">
      <c r="A225" s="517" t="str">
        <f>$A$3</f>
        <v>CONTRACT NO: T21/2025</v>
      </c>
      <c r="B225" s="517"/>
      <c r="C225" s="517"/>
      <c r="D225" s="518"/>
      <c r="E225" s="517"/>
      <c r="F225" s="517"/>
      <c r="G225" s="517"/>
      <c r="H225" s="465"/>
      <c r="J225" s="466"/>
      <c r="M225" s="407"/>
      <c r="X225" s="407"/>
    </row>
    <row r="226" spans="1:24" s="183" customFormat="1" ht="14.5" thickBot="1" x14ac:dyDescent="0.35">
      <c r="A226" s="531" t="str">
        <f>A170</f>
        <v>SECTION 2: SEWER RETICULATION</v>
      </c>
      <c r="B226" s="531"/>
      <c r="C226" s="531"/>
      <c r="D226" s="531"/>
      <c r="E226" s="531"/>
      <c r="F226" s="531"/>
      <c r="G226" s="531"/>
      <c r="H226" s="465"/>
      <c r="J226" s="466"/>
      <c r="M226" s="407"/>
      <c r="X226" s="407"/>
    </row>
    <row r="227" spans="1:24" s="183" customFormat="1" ht="14" x14ac:dyDescent="0.3">
      <c r="A227" s="532" t="s">
        <v>0</v>
      </c>
      <c r="B227" s="519" t="s">
        <v>1</v>
      </c>
      <c r="C227" s="519" t="s">
        <v>2</v>
      </c>
      <c r="D227" s="521" t="s">
        <v>3</v>
      </c>
      <c r="E227" s="521" t="s">
        <v>4</v>
      </c>
      <c r="F227" s="523" t="s">
        <v>5</v>
      </c>
      <c r="G227" s="525" t="s">
        <v>6</v>
      </c>
      <c r="H227" s="465"/>
      <c r="J227" s="466"/>
      <c r="M227" s="407"/>
      <c r="X227" s="407"/>
    </row>
    <row r="228" spans="1:24" s="183" customFormat="1" ht="14.5" thickBot="1" x14ac:dyDescent="0.35">
      <c r="A228" s="533"/>
      <c r="B228" s="520"/>
      <c r="C228" s="520"/>
      <c r="D228" s="522"/>
      <c r="E228" s="522"/>
      <c r="F228" s="524"/>
      <c r="G228" s="526"/>
      <c r="H228" s="465"/>
      <c r="J228" s="466"/>
      <c r="M228" s="407"/>
      <c r="X228" s="407"/>
    </row>
    <row r="229" spans="1:24" s="183" customFormat="1" ht="14.5" thickBot="1" x14ac:dyDescent="0.35">
      <c r="A229" s="514" t="s">
        <v>9</v>
      </c>
      <c r="B229" s="515"/>
      <c r="C229" s="515"/>
      <c r="D229" s="515"/>
      <c r="E229" s="515"/>
      <c r="F229" s="516"/>
      <c r="G229" s="377">
        <f>G222</f>
        <v>0</v>
      </c>
      <c r="H229" s="465"/>
      <c r="J229" s="466"/>
      <c r="M229" s="407"/>
      <c r="X229" s="407"/>
    </row>
    <row r="230" spans="1:24" ht="13" x14ac:dyDescent="0.25">
      <c r="A230" s="65"/>
      <c r="B230" s="1"/>
      <c r="C230" s="9"/>
      <c r="D230" s="8"/>
      <c r="E230" s="8"/>
      <c r="F230" s="20"/>
      <c r="G230" s="443"/>
      <c r="M230" s="174"/>
      <c r="X230" s="174"/>
    </row>
    <row r="231" spans="1:24" ht="26" x14ac:dyDescent="0.25">
      <c r="A231" s="65" t="s">
        <v>629</v>
      </c>
      <c r="B231" s="1"/>
      <c r="C231" s="63" t="s">
        <v>645</v>
      </c>
      <c r="D231" s="8"/>
      <c r="E231" s="8"/>
      <c r="F231" s="20"/>
      <c r="G231" s="442"/>
      <c r="K231" s="527"/>
      <c r="L231" s="527"/>
      <c r="M231" s="174"/>
      <c r="X231" s="174"/>
    </row>
    <row r="232" spans="1:24" ht="13" x14ac:dyDescent="0.3">
      <c r="A232" s="71"/>
      <c r="B232" s="74"/>
      <c r="C232" s="76"/>
      <c r="D232" s="22"/>
      <c r="E232" s="22"/>
      <c r="F232" s="75"/>
      <c r="G232" s="446"/>
      <c r="H232" s="451"/>
      <c r="K232" s="456"/>
      <c r="L232" s="457"/>
      <c r="M232" s="174"/>
      <c r="X232" s="174"/>
    </row>
    <row r="233" spans="1:24" ht="62.5" x14ac:dyDescent="0.25">
      <c r="A233" s="73" t="s">
        <v>183</v>
      </c>
      <c r="B233" s="1"/>
      <c r="C233" s="9" t="s">
        <v>167</v>
      </c>
      <c r="D233" s="8" t="s">
        <v>17</v>
      </c>
      <c r="E233" s="8">
        <v>75</v>
      </c>
      <c r="F233" s="21"/>
      <c r="G233" s="448">
        <f>E233*F233</f>
        <v>0</v>
      </c>
      <c r="H233" s="457"/>
      <c r="M233" s="174"/>
      <c r="X233" s="174"/>
    </row>
    <row r="234" spans="1:24" ht="13" x14ac:dyDescent="0.3">
      <c r="A234" s="65"/>
      <c r="B234" s="1"/>
      <c r="C234" s="9"/>
      <c r="D234" s="8"/>
      <c r="E234" s="8"/>
      <c r="F234" s="20"/>
      <c r="G234" s="442"/>
      <c r="K234" s="462"/>
      <c r="L234" s="462"/>
      <c r="M234" s="174"/>
      <c r="X234" s="174"/>
    </row>
    <row r="235" spans="1:24" ht="13" x14ac:dyDescent="0.25">
      <c r="A235" s="65" t="s">
        <v>630</v>
      </c>
      <c r="B235" s="1" t="s">
        <v>168</v>
      </c>
      <c r="C235" s="63" t="s">
        <v>169</v>
      </c>
      <c r="D235" s="8"/>
      <c r="E235" s="8"/>
      <c r="F235" s="20"/>
      <c r="G235" s="442"/>
      <c r="M235" s="452"/>
      <c r="N235" s="452"/>
      <c r="O235" s="452"/>
      <c r="P235" s="452"/>
      <c r="Q235" s="452"/>
      <c r="X235" s="174"/>
    </row>
    <row r="236" spans="1:24" ht="13" x14ac:dyDescent="0.25">
      <c r="A236" s="65"/>
      <c r="B236" s="1"/>
      <c r="C236" s="63" t="s">
        <v>170</v>
      </c>
      <c r="D236" s="8"/>
      <c r="E236" s="8"/>
      <c r="F236" s="20"/>
      <c r="G236" s="442"/>
      <c r="K236" s="527"/>
      <c r="L236" s="527"/>
      <c r="M236" s="452"/>
      <c r="N236" s="452"/>
      <c r="O236" s="452"/>
      <c r="P236" s="452"/>
      <c r="Q236" s="452"/>
      <c r="X236" s="174"/>
    </row>
    <row r="237" spans="1:24" ht="25" x14ac:dyDescent="0.25">
      <c r="A237" s="65"/>
      <c r="B237" s="3"/>
      <c r="C237" s="5" t="s">
        <v>171</v>
      </c>
      <c r="D237" s="4"/>
      <c r="E237" s="4"/>
      <c r="F237" s="2"/>
      <c r="G237" s="413"/>
      <c r="K237" s="456"/>
      <c r="L237" s="457"/>
      <c r="M237" s="452"/>
      <c r="N237" s="452"/>
      <c r="O237" s="452"/>
      <c r="P237" s="452"/>
      <c r="Q237" s="452"/>
      <c r="X237" s="174"/>
    </row>
    <row r="238" spans="1:24" ht="13" x14ac:dyDescent="0.25">
      <c r="A238" s="65"/>
      <c r="B238" s="3"/>
      <c r="C238" s="5"/>
      <c r="D238" s="4"/>
      <c r="E238" s="4"/>
      <c r="F238" s="2"/>
      <c r="G238" s="413"/>
      <c r="H238" s="455"/>
      <c r="K238" s="456"/>
      <c r="L238" s="457"/>
      <c r="M238" s="452"/>
      <c r="N238" s="452"/>
      <c r="O238" s="452"/>
      <c r="P238" s="452"/>
      <c r="Q238" s="452"/>
      <c r="X238" s="174"/>
    </row>
    <row r="239" spans="1:24" ht="13" x14ac:dyDescent="0.25">
      <c r="A239" s="73" t="s">
        <v>190</v>
      </c>
      <c r="B239" s="3"/>
      <c r="C239" s="5" t="s">
        <v>173</v>
      </c>
      <c r="D239" s="4" t="s">
        <v>131</v>
      </c>
      <c r="E239" s="4">
        <v>4628</v>
      </c>
      <c r="F239" s="2"/>
      <c r="G239" s="415">
        <f>E239*F239</f>
        <v>0</v>
      </c>
      <c r="K239" s="458"/>
      <c r="M239" s="13"/>
      <c r="N239" s="174"/>
      <c r="X239" s="13"/>
    </row>
    <row r="240" spans="1:24" ht="13" x14ac:dyDescent="0.25">
      <c r="A240" s="73"/>
      <c r="B240" s="3"/>
      <c r="C240" s="5"/>
      <c r="D240" s="4"/>
      <c r="E240" s="4"/>
      <c r="F240" s="2"/>
      <c r="G240" s="413"/>
      <c r="M240" s="13"/>
      <c r="N240" s="174"/>
      <c r="X240" s="13"/>
    </row>
    <row r="241" spans="1:27" ht="13" x14ac:dyDescent="0.25">
      <c r="A241" s="73" t="s">
        <v>193</v>
      </c>
      <c r="B241" s="3"/>
      <c r="C241" s="5" t="s">
        <v>175</v>
      </c>
      <c r="D241" s="4" t="s">
        <v>161</v>
      </c>
      <c r="E241" s="4">
        <v>4628</v>
      </c>
      <c r="F241" s="2"/>
      <c r="G241" s="415">
        <f>E241*F241</f>
        <v>0</v>
      </c>
      <c r="M241" s="13"/>
      <c r="N241" s="174"/>
      <c r="X241" s="13"/>
    </row>
    <row r="242" spans="1:27" ht="13" x14ac:dyDescent="0.25">
      <c r="A242" s="73"/>
      <c r="B242" s="3"/>
      <c r="C242" s="5"/>
      <c r="D242" s="4"/>
      <c r="E242" s="4"/>
      <c r="F242" s="2"/>
      <c r="G242" s="413"/>
      <c r="M242" s="13"/>
      <c r="N242" s="174"/>
      <c r="X242" s="13"/>
    </row>
    <row r="243" spans="1:27" ht="13" x14ac:dyDescent="0.25">
      <c r="A243" s="73"/>
      <c r="B243" s="3"/>
      <c r="C243" s="82" t="s">
        <v>176</v>
      </c>
      <c r="D243" s="4"/>
      <c r="E243" s="4"/>
      <c r="F243" s="2"/>
      <c r="G243" s="413"/>
      <c r="M243" s="13"/>
      <c r="N243" s="174"/>
      <c r="X243" s="13"/>
    </row>
    <row r="244" spans="1:27" ht="13" x14ac:dyDescent="0.25">
      <c r="A244" s="73"/>
      <c r="B244" s="3"/>
      <c r="C244" s="5"/>
      <c r="D244" s="4"/>
      <c r="E244" s="4"/>
      <c r="F244" s="2"/>
      <c r="G244" s="413"/>
      <c r="L244" s="464"/>
      <c r="M244" s="13"/>
      <c r="N244" s="174"/>
      <c r="X244" s="13"/>
    </row>
    <row r="245" spans="1:27" ht="24.75" customHeight="1" x14ac:dyDescent="0.25">
      <c r="A245" s="73"/>
      <c r="B245" s="3"/>
      <c r="C245" s="5" t="s">
        <v>177</v>
      </c>
      <c r="D245" s="4"/>
      <c r="E245" s="4"/>
      <c r="F245" s="2"/>
      <c r="G245" s="413"/>
      <c r="M245" s="13"/>
      <c r="N245" s="174"/>
      <c r="X245" s="13"/>
    </row>
    <row r="246" spans="1:27" ht="13" x14ac:dyDescent="0.25">
      <c r="A246" s="73"/>
      <c r="B246" s="3"/>
      <c r="C246" s="5"/>
      <c r="D246" s="4"/>
      <c r="E246" s="4"/>
      <c r="F246" s="2"/>
      <c r="G246" s="413"/>
      <c r="M246" s="13"/>
      <c r="X246" s="13"/>
    </row>
    <row r="247" spans="1:27" ht="25" x14ac:dyDescent="0.25">
      <c r="A247" s="73" t="s">
        <v>196</v>
      </c>
      <c r="B247" s="3"/>
      <c r="C247" s="5" t="s">
        <v>179</v>
      </c>
      <c r="D247" s="4" t="s">
        <v>131</v>
      </c>
      <c r="E247" s="4">
        <v>694</v>
      </c>
      <c r="F247" s="2"/>
      <c r="G247" s="415">
        <f>E247*F247</f>
        <v>0</v>
      </c>
      <c r="M247" s="13"/>
      <c r="X247" s="13"/>
    </row>
    <row r="248" spans="1:27" ht="13" x14ac:dyDescent="0.25">
      <c r="A248" s="73"/>
      <c r="B248" s="3"/>
      <c r="C248" s="5"/>
      <c r="D248" s="4"/>
      <c r="E248" s="4"/>
      <c r="F248" s="2"/>
      <c r="G248" s="413"/>
      <c r="M248" s="13"/>
      <c r="X248" s="13"/>
    </row>
    <row r="249" spans="1:27" ht="25" x14ac:dyDescent="0.25">
      <c r="A249" s="73" t="s">
        <v>198</v>
      </c>
      <c r="B249" s="3"/>
      <c r="C249" s="5" t="s">
        <v>181</v>
      </c>
      <c r="D249" s="4" t="s">
        <v>131</v>
      </c>
      <c r="E249" s="4">
        <v>694</v>
      </c>
      <c r="F249" s="2"/>
      <c r="G249" s="415">
        <f>E249*F249</f>
        <v>0</v>
      </c>
      <c r="M249" s="13"/>
      <c r="N249" s="174"/>
      <c r="X249" s="13"/>
    </row>
    <row r="250" spans="1:27" ht="13" x14ac:dyDescent="0.25">
      <c r="A250" s="73"/>
      <c r="B250" s="3"/>
      <c r="C250" s="5"/>
      <c r="D250" s="4"/>
      <c r="E250" s="4"/>
      <c r="F250" s="2"/>
      <c r="G250" s="413"/>
      <c r="M250" s="13"/>
      <c r="N250" s="174"/>
      <c r="X250" s="13"/>
    </row>
    <row r="251" spans="1:27" ht="13" x14ac:dyDescent="0.25">
      <c r="A251" s="73"/>
      <c r="B251" s="3"/>
      <c r="C251" s="82" t="s">
        <v>182</v>
      </c>
      <c r="D251" s="4"/>
      <c r="E251" s="4"/>
      <c r="F251" s="2"/>
      <c r="G251" s="413"/>
      <c r="M251" s="13"/>
      <c r="N251" s="174"/>
      <c r="X251" s="13"/>
    </row>
    <row r="252" spans="1:27" ht="13" x14ac:dyDescent="0.25">
      <c r="A252" s="73"/>
      <c r="B252" s="3"/>
      <c r="C252" s="5"/>
      <c r="D252" s="4"/>
      <c r="E252" s="4"/>
      <c r="F252" s="2"/>
      <c r="G252" s="413"/>
      <c r="M252" s="13"/>
      <c r="N252" s="174"/>
      <c r="X252" s="13"/>
    </row>
    <row r="253" spans="1:27" s="176" customFormat="1" ht="13" x14ac:dyDescent="0.25">
      <c r="A253" s="73" t="s">
        <v>202</v>
      </c>
      <c r="B253" s="3"/>
      <c r="C253" s="5" t="s">
        <v>184</v>
      </c>
      <c r="D253" s="4" t="s">
        <v>131</v>
      </c>
      <c r="E253" s="4">
        <v>694</v>
      </c>
      <c r="F253" s="2"/>
      <c r="G253" s="415">
        <f>E253*F253</f>
        <v>0</v>
      </c>
      <c r="H253" s="13"/>
      <c r="I253" s="455"/>
      <c r="J253" s="455"/>
      <c r="K253" s="455"/>
      <c r="L253" s="455"/>
      <c r="M253" s="455"/>
      <c r="N253" s="455"/>
      <c r="O253" s="455"/>
      <c r="P253" s="455"/>
      <c r="Q253" s="455"/>
      <c r="R253" s="455"/>
      <c r="S253" s="455"/>
      <c r="T253" s="455"/>
      <c r="U253" s="455"/>
      <c r="V253" s="455"/>
      <c r="W253" s="455"/>
      <c r="X253" s="455"/>
      <c r="Y253" s="455"/>
      <c r="Z253" s="455"/>
      <c r="AA253" s="455"/>
    </row>
    <row r="254" spans="1:27" ht="13" x14ac:dyDescent="0.25">
      <c r="A254" s="73"/>
      <c r="B254" s="3"/>
      <c r="C254" s="5"/>
      <c r="D254" s="4"/>
      <c r="E254" s="4"/>
      <c r="F254" s="2"/>
      <c r="G254" s="413"/>
      <c r="M254" s="13"/>
      <c r="N254" s="174"/>
      <c r="X254" s="13"/>
    </row>
    <row r="255" spans="1:27" ht="13" x14ac:dyDescent="0.25">
      <c r="A255" s="73"/>
      <c r="B255" s="3"/>
      <c r="C255" s="5" t="s">
        <v>185</v>
      </c>
      <c r="D255" s="4"/>
      <c r="E255" s="4"/>
      <c r="F255" s="2"/>
      <c r="G255" s="413"/>
      <c r="M255" s="174"/>
      <c r="N255" s="452"/>
      <c r="O255" s="452"/>
      <c r="P255" s="452"/>
      <c r="Q255" s="452"/>
      <c r="X255" s="174"/>
    </row>
    <row r="256" spans="1:27" ht="13" x14ac:dyDescent="0.25">
      <c r="A256" s="73"/>
      <c r="B256" s="3"/>
      <c r="C256" s="5"/>
      <c r="D256" s="4"/>
      <c r="E256" s="4"/>
      <c r="F256" s="2"/>
      <c r="G256" s="413"/>
      <c r="M256" s="174"/>
      <c r="N256" s="452"/>
      <c r="O256" s="452"/>
      <c r="P256" s="452"/>
      <c r="Q256" s="452"/>
      <c r="X256" s="174"/>
    </row>
    <row r="257" spans="1:24" ht="13" x14ac:dyDescent="0.25">
      <c r="A257" s="73" t="s">
        <v>204</v>
      </c>
      <c r="B257" s="3"/>
      <c r="C257" s="2" t="s">
        <v>186</v>
      </c>
      <c r="D257" s="4" t="s">
        <v>187</v>
      </c>
      <c r="E257" s="4">
        <v>42</v>
      </c>
      <c r="F257" s="2"/>
      <c r="G257" s="415">
        <f>E257*F257</f>
        <v>0</v>
      </c>
      <c r="H257" s="174"/>
      <c r="M257" s="174"/>
      <c r="N257" s="452"/>
      <c r="O257" s="452"/>
      <c r="P257" s="452"/>
      <c r="Q257" s="452"/>
      <c r="X257" s="174"/>
    </row>
    <row r="258" spans="1:24" ht="13" x14ac:dyDescent="0.25">
      <c r="A258" s="65"/>
      <c r="B258" s="3"/>
      <c r="C258" s="5"/>
      <c r="D258" s="4"/>
      <c r="E258" s="4"/>
      <c r="F258" s="2"/>
      <c r="G258" s="413"/>
      <c r="M258" s="174"/>
      <c r="N258" s="452"/>
      <c r="O258" s="452"/>
      <c r="P258" s="452"/>
      <c r="Q258" s="452"/>
      <c r="X258" s="174"/>
    </row>
    <row r="259" spans="1:24" ht="13" x14ac:dyDescent="0.25">
      <c r="A259" s="65" t="s">
        <v>631</v>
      </c>
      <c r="B259" s="1"/>
      <c r="C259" s="63" t="s">
        <v>189</v>
      </c>
      <c r="D259" s="8"/>
      <c r="E259" s="8"/>
      <c r="F259" s="20"/>
      <c r="G259" s="442"/>
      <c r="K259" s="527"/>
      <c r="L259" s="527"/>
      <c r="M259" s="174"/>
      <c r="X259" s="174"/>
    </row>
    <row r="260" spans="1:24" ht="13" x14ac:dyDescent="0.3">
      <c r="A260" s="71"/>
      <c r="B260" s="74"/>
      <c r="C260" s="76"/>
      <c r="D260" s="22"/>
      <c r="E260" s="22"/>
      <c r="F260" s="75"/>
      <c r="G260" s="446"/>
      <c r="K260" s="456"/>
      <c r="L260" s="457"/>
      <c r="M260" s="174"/>
      <c r="X260" s="174"/>
    </row>
    <row r="261" spans="1:24" ht="13" x14ac:dyDescent="0.25">
      <c r="A261" s="73" t="s">
        <v>632</v>
      </c>
      <c r="B261" s="1"/>
      <c r="C261" s="9" t="s">
        <v>191</v>
      </c>
      <c r="D261" s="8" t="s">
        <v>131</v>
      </c>
      <c r="E261" s="8">
        <v>39</v>
      </c>
      <c r="F261" s="20"/>
      <c r="G261" s="448">
        <f>E261*F261</f>
        <v>0</v>
      </c>
      <c r="K261" s="456"/>
      <c r="L261" s="457"/>
      <c r="M261" s="174"/>
      <c r="X261" s="174"/>
    </row>
    <row r="262" spans="1:24" ht="13" x14ac:dyDescent="0.25">
      <c r="A262" s="73"/>
      <c r="B262" s="1"/>
      <c r="C262" s="9"/>
      <c r="D262" s="8"/>
      <c r="E262" s="8"/>
      <c r="F262" s="20"/>
      <c r="G262" s="442"/>
      <c r="K262" s="458"/>
      <c r="M262" s="174"/>
      <c r="X262" s="174"/>
    </row>
    <row r="263" spans="1:24" ht="26" x14ac:dyDescent="0.25">
      <c r="A263" s="73"/>
      <c r="B263" s="1"/>
      <c r="C263" s="63" t="s">
        <v>192</v>
      </c>
      <c r="D263" s="8"/>
      <c r="E263" s="8"/>
      <c r="F263" s="20"/>
      <c r="G263" s="442"/>
      <c r="M263" s="174"/>
      <c r="X263" s="174"/>
    </row>
    <row r="264" spans="1:24" ht="13" x14ac:dyDescent="0.25">
      <c r="A264" s="73"/>
      <c r="B264" s="1"/>
      <c r="C264" s="9"/>
      <c r="D264" s="8"/>
      <c r="E264" s="8"/>
      <c r="F264" s="20"/>
      <c r="G264" s="442"/>
      <c r="M264" s="174"/>
      <c r="X264" s="174"/>
    </row>
    <row r="265" spans="1:24" ht="25" x14ac:dyDescent="0.25">
      <c r="A265" s="73" t="s">
        <v>633</v>
      </c>
      <c r="B265" s="3"/>
      <c r="C265" s="5" t="s">
        <v>194</v>
      </c>
      <c r="D265" s="4" t="s">
        <v>161</v>
      </c>
      <c r="E265" s="4">
        <v>1930</v>
      </c>
      <c r="F265" s="2"/>
      <c r="G265" s="448">
        <f>E265*F265</f>
        <v>0</v>
      </c>
      <c r="K265" s="174"/>
      <c r="M265" s="13"/>
      <c r="V265" s="174"/>
      <c r="X265" s="13"/>
    </row>
    <row r="266" spans="1:24" ht="13" x14ac:dyDescent="0.25">
      <c r="A266" s="73"/>
      <c r="B266" s="3"/>
      <c r="C266" s="5"/>
      <c r="D266" s="4"/>
      <c r="E266" s="4"/>
      <c r="F266" s="2"/>
      <c r="G266" s="472"/>
      <c r="K266" s="174"/>
      <c r="M266" s="13"/>
      <c r="V266" s="174"/>
      <c r="X266" s="13"/>
    </row>
    <row r="267" spans="1:24" ht="13" x14ac:dyDescent="0.25">
      <c r="A267" s="73"/>
      <c r="B267" s="3"/>
      <c r="C267" s="5"/>
      <c r="D267" s="4"/>
      <c r="E267" s="4"/>
      <c r="F267" s="2"/>
      <c r="G267" s="472"/>
      <c r="K267" s="174"/>
      <c r="M267" s="13"/>
      <c r="V267" s="174"/>
      <c r="X267" s="13"/>
    </row>
    <row r="268" spans="1:24" ht="13" x14ac:dyDescent="0.25">
      <c r="A268" s="73"/>
      <c r="B268" s="3"/>
      <c r="C268" s="5"/>
      <c r="D268" s="4"/>
      <c r="E268" s="4"/>
      <c r="F268" s="2"/>
      <c r="G268" s="472"/>
      <c r="K268" s="174"/>
      <c r="M268" s="13"/>
      <c r="V268" s="174"/>
      <c r="X268" s="13"/>
    </row>
    <row r="269" spans="1:24" ht="13" x14ac:dyDescent="0.25">
      <c r="A269" s="73"/>
      <c r="B269" s="3"/>
      <c r="C269" s="5"/>
      <c r="D269" s="4"/>
      <c r="E269" s="4"/>
      <c r="F269" s="2"/>
      <c r="G269" s="472"/>
      <c r="K269" s="174"/>
      <c r="M269" s="13"/>
      <c r="V269" s="174"/>
      <c r="X269" s="13"/>
    </row>
    <row r="270" spans="1:24" ht="13" x14ac:dyDescent="0.25">
      <c r="A270" s="73"/>
      <c r="B270" s="3"/>
      <c r="C270" s="5"/>
      <c r="D270" s="4"/>
      <c r="E270" s="4"/>
      <c r="F270" s="2"/>
      <c r="G270" s="472"/>
      <c r="K270" s="174"/>
      <c r="M270" s="13"/>
      <c r="V270" s="174"/>
      <c r="X270" s="13"/>
    </row>
    <row r="271" spans="1:24" ht="13" x14ac:dyDescent="0.25">
      <c r="A271" s="73"/>
      <c r="B271" s="3"/>
      <c r="C271" s="5"/>
      <c r="D271" s="4"/>
      <c r="E271" s="4"/>
      <c r="F271" s="2"/>
      <c r="G271" s="472"/>
      <c r="K271" s="174"/>
      <c r="M271" s="13"/>
      <c r="V271" s="174"/>
      <c r="X271" s="13"/>
    </row>
    <row r="272" spans="1:24" ht="13.5" thickBot="1" x14ac:dyDescent="0.3">
      <c r="A272" s="73"/>
      <c r="B272" s="3"/>
      <c r="C272" s="5"/>
      <c r="D272" s="4"/>
      <c r="E272" s="4"/>
      <c r="F272" s="2"/>
      <c r="G272" s="472"/>
      <c r="K272" s="174"/>
      <c r="M272" s="13"/>
      <c r="V272" s="174"/>
      <c r="X272" s="13"/>
    </row>
    <row r="273" spans="1:24" s="183" customFormat="1" ht="14.5" thickBot="1" x14ac:dyDescent="0.35">
      <c r="A273" s="514" t="s">
        <v>8</v>
      </c>
      <c r="B273" s="515"/>
      <c r="C273" s="515"/>
      <c r="D273" s="515"/>
      <c r="E273" s="515"/>
      <c r="F273" s="516"/>
      <c r="G273" s="377">
        <f>SUM(G229:G272)</f>
        <v>0</v>
      </c>
      <c r="M273" s="407"/>
      <c r="X273" s="407"/>
    </row>
    <row r="274" spans="1:24" s="183" customFormat="1" ht="14" x14ac:dyDescent="0.3">
      <c r="A274" s="538">
        <f>A223+1</f>
        <v>27</v>
      </c>
      <c r="B274" s="539"/>
      <c r="C274" s="539"/>
      <c r="D274" s="539"/>
      <c r="E274" s="539"/>
      <c r="F274" s="539"/>
      <c r="G274" s="540"/>
      <c r="M274" s="407"/>
      <c r="X274" s="407"/>
    </row>
    <row r="275" spans="1:24" s="183" customFormat="1" ht="15" customHeight="1" x14ac:dyDescent="0.3">
      <c r="A275" s="513" t="str">
        <f>$A$2</f>
        <v>CONSTRUCTION OF AMERSFOORT SEWERS</v>
      </c>
      <c r="B275" s="513"/>
      <c r="C275" s="513"/>
      <c r="D275" s="513"/>
      <c r="E275" s="513"/>
      <c r="F275" s="513"/>
      <c r="G275" s="513"/>
      <c r="M275" s="407"/>
      <c r="X275" s="407"/>
    </row>
    <row r="276" spans="1:24" s="183" customFormat="1" ht="14" x14ac:dyDescent="0.3">
      <c r="A276" s="517" t="str">
        <f>$A$3</f>
        <v>CONTRACT NO: T21/2025</v>
      </c>
      <c r="B276" s="517"/>
      <c r="C276" s="517"/>
      <c r="D276" s="518"/>
      <c r="E276" s="517"/>
      <c r="F276" s="517"/>
      <c r="G276" s="517"/>
      <c r="M276" s="407"/>
      <c r="X276" s="407"/>
    </row>
    <row r="277" spans="1:24" s="183" customFormat="1" ht="14.5" thickBot="1" x14ac:dyDescent="0.35">
      <c r="A277" s="531" t="str">
        <f>A111</f>
        <v>SECTION 2: SEWER RETICULATION</v>
      </c>
      <c r="B277" s="531"/>
      <c r="C277" s="531"/>
      <c r="D277" s="531"/>
      <c r="E277" s="531"/>
      <c r="F277" s="531"/>
      <c r="G277" s="531"/>
      <c r="M277" s="407"/>
      <c r="X277" s="407"/>
    </row>
    <row r="278" spans="1:24" s="183" customFormat="1" ht="14.5" thickBot="1" x14ac:dyDescent="0.35">
      <c r="A278" s="537" t="s">
        <v>9</v>
      </c>
      <c r="B278" s="537"/>
      <c r="C278" s="537"/>
      <c r="D278" s="537"/>
      <c r="E278" s="537"/>
      <c r="F278" s="537"/>
      <c r="G278" s="420">
        <f>G273</f>
        <v>0</v>
      </c>
      <c r="M278" s="407"/>
      <c r="X278" s="407"/>
    </row>
    <row r="279" spans="1:24" ht="13" x14ac:dyDescent="0.25">
      <c r="A279" s="65"/>
      <c r="B279" s="1"/>
      <c r="C279" s="9"/>
      <c r="D279" s="8"/>
      <c r="E279" s="8"/>
      <c r="F279" s="20"/>
      <c r="G279" s="443"/>
      <c r="M279" s="174"/>
      <c r="X279" s="174"/>
    </row>
    <row r="280" spans="1:24" ht="26" x14ac:dyDescent="0.25">
      <c r="A280" s="73"/>
      <c r="B280" s="3"/>
      <c r="C280" s="82" t="s">
        <v>195</v>
      </c>
      <c r="D280" s="4"/>
      <c r="E280" s="4"/>
      <c r="F280" s="2"/>
      <c r="G280" s="415"/>
      <c r="K280" s="527"/>
      <c r="L280" s="527"/>
      <c r="M280" s="13"/>
      <c r="V280" s="174"/>
      <c r="X280" s="13"/>
    </row>
    <row r="281" spans="1:24" ht="13" x14ac:dyDescent="0.25">
      <c r="A281" s="73"/>
      <c r="B281" s="3"/>
      <c r="C281" s="5"/>
      <c r="D281" s="4"/>
      <c r="E281" s="4"/>
      <c r="F281" s="2"/>
      <c r="G281" s="413"/>
      <c r="K281" s="456"/>
      <c r="L281" s="457"/>
      <c r="M281" s="13"/>
      <c r="V281" s="174"/>
      <c r="X281" s="13"/>
    </row>
    <row r="282" spans="1:24" ht="13" x14ac:dyDescent="0.25">
      <c r="A282" s="73" t="s">
        <v>634</v>
      </c>
      <c r="B282" s="3"/>
      <c r="C282" s="5" t="s">
        <v>197</v>
      </c>
      <c r="D282" s="4" t="s">
        <v>131</v>
      </c>
      <c r="E282" s="4">
        <v>32</v>
      </c>
      <c r="F282" s="2"/>
      <c r="G282" s="448">
        <f>E282*F282</f>
        <v>0</v>
      </c>
      <c r="K282" s="456"/>
      <c r="L282" s="457"/>
      <c r="M282" s="174"/>
      <c r="X282" s="174"/>
    </row>
    <row r="283" spans="1:24" ht="13" x14ac:dyDescent="0.25">
      <c r="A283" s="73"/>
      <c r="B283" s="3"/>
      <c r="C283" s="5"/>
      <c r="D283" s="4"/>
      <c r="E283" s="4"/>
      <c r="F283" s="2"/>
      <c r="G283" s="413"/>
      <c r="K283" s="458"/>
      <c r="M283" s="174"/>
      <c r="X283" s="174"/>
    </row>
    <row r="284" spans="1:24" ht="13" x14ac:dyDescent="0.25">
      <c r="A284" s="73" t="s">
        <v>635</v>
      </c>
      <c r="B284" s="3"/>
      <c r="C284" s="5" t="s">
        <v>199</v>
      </c>
      <c r="D284" s="4" t="s">
        <v>17</v>
      </c>
      <c r="E284" s="4">
        <v>1410</v>
      </c>
      <c r="F284" s="2"/>
      <c r="G284" s="448">
        <f>E284*F284</f>
        <v>0</v>
      </c>
      <c r="M284" s="174"/>
      <c r="X284" s="174"/>
    </row>
    <row r="285" spans="1:24" ht="13" x14ac:dyDescent="0.25">
      <c r="A285" s="73"/>
      <c r="B285" s="3"/>
      <c r="C285" s="5"/>
      <c r="D285" s="4"/>
      <c r="E285" s="4"/>
      <c r="F285" s="2"/>
      <c r="G285" s="413"/>
      <c r="M285" s="174"/>
      <c r="X285" s="174"/>
    </row>
    <row r="286" spans="1:24" ht="13" x14ac:dyDescent="0.25">
      <c r="A286" s="73"/>
      <c r="B286" s="3"/>
      <c r="C286" s="82" t="s">
        <v>200</v>
      </c>
      <c r="D286" s="4"/>
      <c r="E286" s="4"/>
      <c r="F286" s="2"/>
      <c r="G286" s="413"/>
      <c r="M286" s="174"/>
      <c r="X286" s="174"/>
    </row>
    <row r="287" spans="1:24" ht="13" x14ac:dyDescent="0.25">
      <c r="A287" s="73"/>
      <c r="B287" s="3"/>
      <c r="C287" s="5"/>
      <c r="D287" s="4"/>
      <c r="E287" s="4"/>
      <c r="F287" s="2"/>
      <c r="G287" s="413"/>
      <c r="M287" s="174"/>
      <c r="X287" s="174"/>
    </row>
    <row r="288" spans="1:24" ht="13" x14ac:dyDescent="0.25">
      <c r="A288" s="73"/>
      <c r="B288" s="3"/>
      <c r="C288" s="82" t="s">
        <v>201</v>
      </c>
      <c r="D288" s="4"/>
      <c r="E288" s="4"/>
      <c r="F288" s="2"/>
      <c r="G288" s="415"/>
      <c r="M288" s="174"/>
      <c r="X288" s="174"/>
    </row>
    <row r="289" spans="1:24" ht="13" x14ac:dyDescent="0.25">
      <c r="A289" s="73"/>
      <c r="B289" s="3"/>
      <c r="C289" s="5"/>
      <c r="D289" s="4"/>
      <c r="E289" s="4"/>
      <c r="F289" s="2"/>
      <c r="G289" s="413"/>
      <c r="M289" s="174"/>
      <c r="X289" s="174"/>
    </row>
    <row r="290" spans="1:24" ht="25" x14ac:dyDescent="0.25">
      <c r="A290" s="73" t="s">
        <v>636</v>
      </c>
      <c r="B290" s="3"/>
      <c r="C290" s="5" t="s">
        <v>203</v>
      </c>
      <c r="D290" s="4" t="s">
        <v>17</v>
      </c>
      <c r="E290" s="4">
        <v>1410</v>
      </c>
      <c r="F290" s="2"/>
      <c r="G290" s="448">
        <f>E290*F290</f>
        <v>0</v>
      </c>
      <c r="M290" s="174"/>
      <c r="X290" s="174"/>
    </row>
    <row r="291" spans="1:24" ht="13" x14ac:dyDescent="0.25">
      <c r="A291" s="73"/>
      <c r="B291" s="3"/>
      <c r="C291" s="5"/>
      <c r="D291" s="4"/>
      <c r="E291" s="4"/>
      <c r="F291" s="2"/>
      <c r="G291" s="413"/>
      <c r="M291" s="174"/>
      <c r="X291" s="174"/>
    </row>
    <row r="292" spans="1:24" ht="25" x14ac:dyDescent="0.25">
      <c r="A292" s="73" t="s">
        <v>637</v>
      </c>
      <c r="B292" s="3"/>
      <c r="C292" s="5" t="s">
        <v>205</v>
      </c>
      <c r="D292" s="4" t="s">
        <v>20</v>
      </c>
      <c r="E292" s="4">
        <v>50</v>
      </c>
      <c r="F292" s="2"/>
      <c r="G292" s="448">
        <f>E292*F292</f>
        <v>0</v>
      </c>
      <c r="M292" s="174"/>
      <c r="X292" s="174"/>
    </row>
    <row r="293" spans="1:24" ht="13" x14ac:dyDescent="0.25">
      <c r="A293" s="73"/>
      <c r="B293" s="3"/>
      <c r="C293" s="5"/>
      <c r="D293" s="4"/>
      <c r="E293" s="4"/>
      <c r="F293" s="2"/>
      <c r="G293" s="413"/>
      <c r="M293" s="174"/>
      <c r="X293" s="174"/>
    </row>
    <row r="294" spans="1:24" ht="25" x14ac:dyDescent="0.25">
      <c r="A294" s="73" t="s">
        <v>638</v>
      </c>
      <c r="B294" s="1" t="s">
        <v>206</v>
      </c>
      <c r="C294" s="9" t="s">
        <v>207</v>
      </c>
      <c r="D294" s="8" t="s">
        <v>131</v>
      </c>
      <c r="E294" s="8">
        <v>600</v>
      </c>
      <c r="F294" s="20"/>
      <c r="G294" s="448">
        <f>E294*F294</f>
        <v>0</v>
      </c>
      <c r="M294" s="174"/>
      <c r="X294" s="174"/>
    </row>
    <row r="295" spans="1:24" ht="13" x14ac:dyDescent="0.3">
      <c r="A295" s="65"/>
      <c r="B295" s="1"/>
      <c r="C295" s="9"/>
      <c r="D295" s="8"/>
      <c r="E295" s="8"/>
      <c r="F295" s="20"/>
      <c r="G295" s="442"/>
      <c r="J295" s="528"/>
      <c r="K295" s="529"/>
      <c r="L295" s="529"/>
      <c r="M295" s="174"/>
      <c r="X295" s="174"/>
    </row>
    <row r="296" spans="1:24" ht="26" x14ac:dyDescent="0.3">
      <c r="A296" s="83" t="s">
        <v>639</v>
      </c>
      <c r="B296" s="34" t="s">
        <v>244</v>
      </c>
      <c r="C296" s="36" t="s">
        <v>641</v>
      </c>
      <c r="D296" s="22"/>
      <c r="E296" s="22"/>
      <c r="F296" s="33"/>
      <c r="G296" s="446"/>
      <c r="M296" s="174"/>
      <c r="X296" s="174"/>
    </row>
    <row r="297" spans="1:24" x14ac:dyDescent="0.25">
      <c r="A297" s="70"/>
      <c r="B297" s="23"/>
      <c r="C297" s="24"/>
      <c r="D297" s="22"/>
      <c r="E297" s="22"/>
      <c r="F297" s="33"/>
      <c r="G297" s="446"/>
      <c r="M297" s="174"/>
      <c r="X297" s="174"/>
    </row>
    <row r="298" spans="1:24" ht="13" x14ac:dyDescent="0.3">
      <c r="A298" s="70"/>
      <c r="B298" s="34"/>
      <c r="C298" s="36" t="s">
        <v>246</v>
      </c>
      <c r="D298" s="22"/>
      <c r="E298" s="22"/>
      <c r="F298" s="33"/>
      <c r="G298" s="446"/>
      <c r="M298" s="174"/>
      <c r="X298" s="174"/>
    </row>
    <row r="299" spans="1:24" ht="13" x14ac:dyDescent="0.3">
      <c r="A299" s="71"/>
      <c r="B299" s="34"/>
      <c r="C299" s="36"/>
      <c r="D299" s="22"/>
      <c r="E299" s="22"/>
      <c r="F299" s="33"/>
      <c r="G299" s="446"/>
      <c r="M299" s="174"/>
      <c r="X299" s="174"/>
    </row>
    <row r="300" spans="1:24" ht="13" x14ac:dyDescent="0.3">
      <c r="A300" s="71"/>
      <c r="B300" s="34" t="s">
        <v>16</v>
      </c>
      <c r="C300" s="24" t="s">
        <v>247</v>
      </c>
      <c r="D300" s="22"/>
      <c r="E300" s="22"/>
      <c r="F300" s="33"/>
      <c r="G300" s="446"/>
      <c r="M300" s="174"/>
      <c r="X300" s="174"/>
    </row>
    <row r="301" spans="1:24" x14ac:dyDescent="0.25">
      <c r="A301" s="70"/>
      <c r="B301" s="23"/>
      <c r="C301" s="24"/>
      <c r="D301" s="22"/>
      <c r="E301" s="22"/>
      <c r="F301" s="33"/>
      <c r="G301" s="446"/>
      <c r="M301" s="174"/>
      <c r="X301" s="174"/>
    </row>
    <row r="302" spans="1:24" x14ac:dyDescent="0.25">
      <c r="A302" s="70" t="s">
        <v>640</v>
      </c>
      <c r="B302" s="23"/>
      <c r="C302" s="24" t="s">
        <v>248</v>
      </c>
      <c r="D302" s="22" t="s">
        <v>131</v>
      </c>
      <c r="E302" s="22">
        <v>200</v>
      </c>
      <c r="F302" s="33"/>
      <c r="G302" s="446">
        <f>E302*F302</f>
        <v>0</v>
      </c>
      <c r="L302" s="467"/>
      <c r="M302" s="174"/>
      <c r="X302" s="174"/>
    </row>
    <row r="303" spans="1:24" x14ac:dyDescent="0.25">
      <c r="A303" s="70"/>
      <c r="B303" s="23"/>
      <c r="C303" s="24"/>
      <c r="D303" s="22"/>
      <c r="E303" s="22"/>
      <c r="F303" s="33"/>
      <c r="G303" s="446"/>
      <c r="M303" s="174"/>
      <c r="X303" s="174"/>
    </row>
    <row r="304" spans="1:24" x14ac:dyDescent="0.25">
      <c r="A304" s="70" t="s">
        <v>642</v>
      </c>
      <c r="B304" s="23"/>
      <c r="C304" s="24" t="s">
        <v>249</v>
      </c>
      <c r="D304" s="22" t="s">
        <v>131</v>
      </c>
      <c r="E304" s="22">
        <v>2145</v>
      </c>
      <c r="F304" s="33"/>
      <c r="G304" s="446">
        <f>E304*F304</f>
        <v>0</v>
      </c>
      <c r="L304" s="174"/>
      <c r="M304" s="175"/>
      <c r="X304" s="174"/>
    </row>
    <row r="305" spans="1:24" ht="13" x14ac:dyDescent="0.3">
      <c r="A305" s="71"/>
      <c r="B305" s="34"/>
      <c r="C305" s="36"/>
      <c r="D305" s="22"/>
      <c r="E305" s="22"/>
      <c r="F305" s="33"/>
      <c r="G305" s="446"/>
      <c r="L305" s="467"/>
      <c r="M305" s="174"/>
      <c r="X305" s="174"/>
    </row>
    <row r="306" spans="1:24" ht="13" x14ac:dyDescent="0.3">
      <c r="A306" s="72"/>
      <c r="B306" s="34" t="s">
        <v>659</v>
      </c>
      <c r="C306" s="24" t="s">
        <v>660</v>
      </c>
      <c r="D306" s="22"/>
      <c r="E306" s="22"/>
      <c r="F306" s="33"/>
      <c r="G306" s="446"/>
      <c r="L306" s="451"/>
      <c r="M306" s="174"/>
      <c r="X306" s="174"/>
    </row>
    <row r="307" spans="1:24" x14ac:dyDescent="0.25">
      <c r="A307" s="72"/>
      <c r="B307" s="23"/>
      <c r="C307" s="24"/>
      <c r="D307" s="22"/>
      <c r="E307" s="22"/>
      <c r="F307" s="33"/>
      <c r="G307" s="446"/>
      <c r="M307" s="174"/>
      <c r="X307" s="174"/>
    </row>
    <row r="308" spans="1:24" x14ac:dyDescent="0.25">
      <c r="A308" s="70" t="s">
        <v>643</v>
      </c>
      <c r="B308" s="23"/>
      <c r="C308" s="24" t="s">
        <v>248</v>
      </c>
      <c r="D308" s="22" t="s">
        <v>131</v>
      </c>
      <c r="E308" s="22">
        <v>3574</v>
      </c>
      <c r="F308" s="33"/>
      <c r="G308" s="446">
        <f>E308*F308</f>
        <v>0</v>
      </c>
      <c r="H308" s="451"/>
      <c r="M308" s="174"/>
      <c r="X308" s="174"/>
    </row>
    <row r="309" spans="1:24" x14ac:dyDescent="0.25">
      <c r="A309" s="70"/>
      <c r="B309" s="23"/>
      <c r="C309" s="24"/>
      <c r="D309" s="22"/>
      <c r="E309" s="22"/>
      <c r="F309" s="33"/>
      <c r="G309" s="446"/>
      <c r="H309" s="451"/>
      <c r="M309" s="174"/>
      <c r="X309" s="174"/>
    </row>
    <row r="310" spans="1:24" x14ac:dyDescent="0.25">
      <c r="A310" s="70" t="s">
        <v>644</v>
      </c>
      <c r="B310" s="23"/>
      <c r="C310" s="24" t="s">
        <v>249</v>
      </c>
      <c r="D310" s="22" t="s">
        <v>131</v>
      </c>
      <c r="E310" s="22">
        <v>2143</v>
      </c>
      <c r="F310" s="33"/>
      <c r="G310" s="446">
        <f>E310*F310</f>
        <v>0</v>
      </c>
      <c r="H310" s="451"/>
      <c r="M310" s="174"/>
      <c r="X310" s="174"/>
    </row>
    <row r="311" spans="1:24" x14ac:dyDescent="0.25">
      <c r="A311" s="77"/>
      <c r="B311" s="78"/>
      <c r="C311" s="78"/>
      <c r="D311" s="78"/>
      <c r="E311" s="78"/>
      <c r="F311" s="78"/>
      <c r="G311" s="473"/>
      <c r="M311" s="174"/>
      <c r="X311" s="174"/>
    </row>
    <row r="312" spans="1:24" ht="13" x14ac:dyDescent="0.3">
      <c r="A312" s="72"/>
      <c r="B312" s="34" t="s">
        <v>250</v>
      </c>
      <c r="C312" s="24" t="s">
        <v>251</v>
      </c>
      <c r="D312" s="22"/>
      <c r="E312" s="22"/>
      <c r="F312" s="33"/>
      <c r="G312" s="446"/>
      <c r="M312" s="174"/>
      <c r="X312" s="174"/>
    </row>
    <row r="313" spans="1:24" x14ac:dyDescent="0.25">
      <c r="A313" s="72"/>
      <c r="B313" s="23"/>
      <c r="C313" s="24"/>
      <c r="D313" s="22"/>
      <c r="E313" s="22"/>
      <c r="F313" s="33"/>
      <c r="G313" s="446"/>
      <c r="J313" s="460"/>
      <c r="M313" s="174"/>
      <c r="X313" s="174"/>
    </row>
    <row r="314" spans="1:24" x14ac:dyDescent="0.25">
      <c r="A314" s="70" t="s">
        <v>646</v>
      </c>
      <c r="B314" s="23"/>
      <c r="C314" s="24" t="s">
        <v>248</v>
      </c>
      <c r="D314" s="22" t="s">
        <v>131</v>
      </c>
      <c r="E314" s="22">
        <v>643</v>
      </c>
      <c r="F314" s="33"/>
      <c r="G314" s="446">
        <f>E314*F314</f>
        <v>0</v>
      </c>
      <c r="H314" s="451"/>
      <c r="J314" s="460"/>
      <c r="M314" s="174"/>
      <c r="X314" s="174"/>
    </row>
    <row r="315" spans="1:24" x14ac:dyDescent="0.25">
      <c r="A315" s="77"/>
      <c r="B315" s="78"/>
      <c r="C315" s="78"/>
      <c r="D315" s="78"/>
      <c r="E315" s="78"/>
      <c r="F315" s="78"/>
      <c r="G315" s="473"/>
      <c r="J315" s="460"/>
      <c r="M315" s="174"/>
      <c r="X315" s="174"/>
    </row>
    <row r="316" spans="1:24" x14ac:dyDescent="0.25">
      <c r="A316" s="70" t="s">
        <v>647</v>
      </c>
      <c r="B316" s="23"/>
      <c r="C316" s="24" t="s">
        <v>249</v>
      </c>
      <c r="D316" s="22" t="s">
        <v>131</v>
      </c>
      <c r="E316" s="22">
        <v>643</v>
      </c>
      <c r="F316" s="33"/>
      <c r="G316" s="446">
        <f>E316*F316</f>
        <v>0</v>
      </c>
      <c r="H316" s="451"/>
      <c r="J316" s="460"/>
      <c r="M316" s="174"/>
      <c r="X316" s="174"/>
    </row>
    <row r="317" spans="1:24" x14ac:dyDescent="0.25">
      <c r="A317" s="77"/>
      <c r="B317" s="78"/>
      <c r="C317" s="78"/>
      <c r="D317" s="78"/>
      <c r="E317" s="78"/>
      <c r="F317" s="78"/>
      <c r="G317" s="473"/>
      <c r="J317" s="460"/>
      <c r="M317" s="174"/>
      <c r="X317" s="174"/>
    </row>
    <row r="318" spans="1:24" x14ac:dyDescent="0.25">
      <c r="A318" s="73" t="s">
        <v>661</v>
      </c>
      <c r="B318" s="2" t="s">
        <v>21</v>
      </c>
      <c r="C318" s="2" t="s">
        <v>655</v>
      </c>
      <c r="D318" s="4" t="s">
        <v>131</v>
      </c>
      <c r="E318" s="4">
        <v>15</v>
      </c>
      <c r="F318" s="11"/>
      <c r="G318" s="425">
        <f>E318*F318</f>
        <v>0</v>
      </c>
      <c r="H318" s="459"/>
      <c r="J318" s="460"/>
      <c r="M318" s="174"/>
      <c r="X318" s="174"/>
    </row>
    <row r="319" spans="1:24" x14ac:dyDescent="0.25">
      <c r="A319" s="73"/>
      <c r="B319" s="2"/>
      <c r="C319" s="2"/>
      <c r="D319" s="4"/>
      <c r="E319" s="4"/>
      <c r="F319" s="11"/>
      <c r="G319" s="425"/>
      <c r="H319" s="459"/>
      <c r="J319" s="460"/>
      <c r="M319" s="174"/>
      <c r="X319" s="174"/>
    </row>
    <row r="320" spans="1:24" x14ac:dyDescent="0.25">
      <c r="A320" s="73" t="s">
        <v>662</v>
      </c>
      <c r="B320" s="2" t="s">
        <v>657</v>
      </c>
      <c r="C320" s="2" t="s">
        <v>658</v>
      </c>
      <c r="D320" s="4" t="s">
        <v>131</v>
      </c>
      <c r="E320" s="4">
        <v>15</v>
      </c>
      <c r="F320" s="11"/>
      <c r="G320" s="425">
        <f>E320*F320</f>
        <v>0</v>
      </c>
      <c r="H320" s="459"/>
      <c r="J320" s="460"/>
      <c r="M320" s="174"/>
      <c r="X320" s="174"/>
    </row>
    <row r="321" spans="1:24" x14ac:dyDescent="0.25">
      <c r="A321" s="73"/>
      <c r="B321" s="2"/>
      <c r="C321" s="2"/>
      <c r="D321" s="4"/>
      <c r="E321" s="4"/>
      <c r="F321" s="11"/>
      <c r="G321" s="425"/>
      <c r="H321" s="459"/>
      <c r="J321" s="460"/>
      <c r="M321" s="174"/>
      <c r="X321" s="174"/>
    </row>
    <row r="322" spans="1:24" x14ac:dyDescent="0.25">
      <c r="A322" s="73"/>
      <c r="B322" s="2"/>
      <c r="C322" s="2"/>
      <c r="D322" s="4"/>
      <c r="E322" s="4"/>
      <c r="F322" s="11"/>
      <c r="G322" s="425"/>
      <c r="H322" s="459"/>
      <c r="J322" s="460"/>
      <c r="M322" s="174"/>
      <c r="X322" s="174"/>
    </row>
    <row r="323" spans="1:24" x14ac:dyDescent="0.25">
      <c r="A323" s="73"/>
      <c r="B323" s="2"/>
      <c r="C323" s="2"/>
      <c r="D323" s="4"/>
      <c r="E323" s="4"/>
      <c r="F323" s="11"/>
      <c r="G323" s="425"/>
      <c r="H323" s="459"/>
      <c r="J323" s="460"/>
      <c r="M323" s="174"/>
      <c r="X323" s="174"/>
    </row>
    <row r="324" spans="1:24" x14ac:dyDescent="0.25">
      <c r="A324" s="73"/>
      <c r="B324" s="2"/>
      <c r="C324" s="2"/>
      <c r="D324" s="4"/>
      <c r="E324" s="4"/>
      <c r="F324" s="11"/>
      <c r="G324" s="425"/>
      <c r="H324" s="459"/>
      <c r="J324" s="460"/>
      <c r="M324" s="174"/>
      <c r="X324" s="174"/>
    </row>
    <row r="325" spans="1:24" x14ac:dyDescent="0.25">
      <c r="A325" s="73"/>
      <c r="B325" s="2"/>
      <c r="C325" s="2"/>
      <c r="D325" s="4"/>
      <c r="E325" s="4"/>
      <c r="F325" s="11"/>
      <c r="G325" s="425"/>
      <c r="H325" s="459"/>
      <c r="J325" s="460"/>
      <c r="M325" s="174"/>
      <c r="X325" s="174"/>
    </row>
    <row r="326" spans="1:24" ht="13" thickBot="1" x14ac:dyDescent="0.3">
      <c r="A326" s="73"/>
      <c r="B326" s="2"/>
      <c r="C326" s="2"/>
      <c r="D326" s="4"/>
      <c r="E326" s="4"/>
      <c r="F326" s="11"/>
      <c r="G326" s="425"/>
      <c r="H326" s="459"/>
      <c r="J326" s="460"/>
      <c r="M326" s="174"/>
      <c r="X326" s="174"/>
    </row>
    <row r="327" spans="1:24" s="14" customFormat="1" ht="13.5" thickBot="1" x14ac:dyDescent="0.35">
      <c r="A327" s="534" t="s">
        <v>543</v>
      </c>
      <c r="B327" s="535"/>
      <c r="C327" s="535"/>
      <c r="D327" s="535"/>
      <c r="E327" s="535"/>
      <c r="F327" s="536"/>
      <c r="G327" s="474">
        <f>SUM(G278:G326)</f>
        <v>0</v>
      </c>
      <c r="M327" s="453"/>
      <c r="X327" s="453"/>
    </row>
    <row r="328" spans="1:24" x14ac:dyDescent="0.25">
      <c r="M328" s="174"/>
      <c r="X328" s="174"/>
    </row>
  </sheetData>
  <mergeCells count="65">
    <mergeCell ref="A4:G4"/>
    <mergeCell ref="F227:F228"/>
    <mergeCell ref="G227:G228"/>
    <mergeCell ref="A1:G1"/>
    <mergeCell ref="A49:G49"/>
    <mergeCell ref="A108:G108"/>
    <mergeCell ref="A167:G167"/>
    <mergeCell ref="A223:G223"/>
    <mergeCell ref="A109:G109"/>
    <mergeCell ref="A110:G110"/>
    <mergeCell ref="A111:G111"/>
    <mergeCell ref="A173:F173"/>
    <mergeCell ref="A107:F107"/>
    <mergeCell ref="A53:F53"/>
    <mergeCell ref="A52:G52"/>
    <mergeCell ref="A2:G2"/>
    <mergeCell ref="A327:F327"/>
    <mergeCell ref="A278:F278"/>
    <mergeCell ref="A229:F229"/>
    <mergeCell ref="A275:G275"/>
    <mergeCell ref="A276:G276"/>
    <mergeCell ref="A277:G277"/>
    <mergeCell ref="A274:G274"/>
    <mergeCell ref="A225:G225"/>
    <mergeCell ref="A226:G226"/>
    <mergeCell ref="A273:F273"/>
    <mergeCell ref="A227:A228"/>
    <mergeCell ref="B227:B228"/>
    <mergeCell ref="C227:C228"/>
    <mergeCell ref="D227:D228"/>
    <mergeCell ref="A3:G3"/>
    <mergeCell ref="K280:L280"/>
    <mergeCell ref="J295:L295"/>
    <mergeCell ref="J115:K115"/>
    <mergeCell ref="J127:L127"/>
    <mergeCell ref="J177:L177"/>
    <mergeCell ref="K236:L236"/>
    <mergeCell ref="K259:L259"/>
    <mergeCell ref="E227:E228"/>
    <mergeCell ref="K79:L79"/>
    <mergeCell ref="K231:L231"/>
    <mergeCell ref="A168:G168"/>
    <mergeCell ref="A169:G169"/>
    <mergeCell ref="A170:G170"/>
    <mergeCell ref="A171:A172"/>
    <mergeCell ref="B171:B172"/>
    <mergeCell ref="A224:G224"/>
    <mergeCell ref="A166:F166"/>
    <mergeCell ref="A222:F222"/>
    <mergeCell ref="A112:F112"/>
    <mergeCell ref="A50:G50"/>
    <mergeCell ref="A51:G51"/>
    <mergeCell ref="C171:C172"/>
    <mergeCell ref="D171:D172"/>
    <mergeCell ref="E171:E172"/>
    <mergeCell ref="F171:F172"/>
    <mergeCell ref="G171:G172"/>
    <mergeCell ref="F5:F6"/>
    <mergeCell ref="A48:F48"/>
    <mergeCell ref="G5:G6"/>
    <mergeCell ref="A5:A6"/>
    <mergeCell ref="B5:B6"/>
    <mergeCell ref="C5:C6"/>
    <mergeCell ref="D5:D6"/>
    <mergeCell ref="E5:E6"/>
  </mergeCells>
  <phoneticPr fontId="18" type="noConversion"/>
  <pageMargins left="0.70866141732283461" right="0.70866141732283461" top="0.74803149606299213" bottom="0.74803149606299213" header="0.31496062992125984" footer="0.31496062992125984"/>
  <pageSetup paperSize="9" scale="80" fitToHeight="0" orientation="portrait" r:id="rId1"/>
  <rowBreaks count="5" manualBreakCount="5">
    <brk id="48" max="6" man="1"/>
    <brk id="107" max="6" man="1"/>
    <brk id="166" max="6" man="1"/>
    <brk id="222" max="6" man="1"/>
    <brk id="27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39"/>
  <sheetViews>
    <sheetView view="pageBreakPreview" topLeftCell="C163" zoomScale="80" zoomScaleNormal="100" zoomScaleSheetLayoutView="80" workbookViewId="0">
      <selection activeCell="J254" sqref="J254"/>
    </sheetView>
  </sheetViews>
  <sheetFormatPr defaultColWidth="9.1796875" defaultRowHeight="12.5" x14ac:dyDescent="0.25"/>
  <cols>
    <col min="1" max="1" width="7.81640625" style="79" customWidth="1"/>
    <col min="2" max="2" width="12.26953125" style="13" customWidth="1"/>
    <col min="3" max="3" width="49.81640625" style="13" customWidth="1"/>
    <col min="4" max="4" width="6.7265625" style="13" customWidth="1"/>
    <col min="5" max="5" width="7.26953125" style="13" customWidth="1"/>
    <col min="6" max="6" width="11.7265625" style="19" bestFit="1" customWidth="1"/>
    <col min="7" max="7" width="15" style="332" customWidth="1"/>
    <col min="8" max="8" width="11" style="13" bestFit="1" customWidth="1"/>
    <col min="9" max="9" width="9.1796875" style="13"/>
    <col min="10" max="10" width="21" style="13" bestFit="1" customWidth="1"/>
    <col min="11" max="11" width="27.26953125" style="13" customWidth="1"/>
    <col min="12" max="12" width="21" style="13" bestFit="1" customWidth="1"/>
    <col min="13" max="13" width="11" style="19" bestFit="1" customWidth="1"/>
    <col min="14" max="14" width="9.1796875" style="13"/>
    <col min="15" max="15" width="11" style="13" bestFit="1" customWidth="1"/>
    <col min="16" max="16" width="9.1796875" style="13"/>
    <col min="17" max="17" width="11" style="13" bestFit="1" customWidth="1"/>
    <col min="18" max="18" width="9.1796875" style="13"/>
    <col min="19" max="19" width="21" style="13" bestFit="1" customWidth="1"/>
    <col min="20" max="20" width="10" style="13" bestFit="1" customWidth="1"/>
    <col min="21" max="21" width="11.453125" style="13" customWidth="1"/>
    <col min="22" max="22" width="6.81640625" style="13" bestFit="1" customWidth="1"/>
    <col min="23" max="23" width="9.1796875" style="13"/>
    <col min="24" max="24" width="11" style="19" bestFit="1" customWidth="1"/>
    <col min="25" max="25" width="7.7265625" style="13" bestFit="1" customWidth="1"/>
    <col min="26" max="26" width="13.453125" style="13" bestFit="1" customWidth="1"/>
    <col min="27" max="16384" width="9.1796875" style="13"/>
  </cols>
  <sheetData>
    <row r="1" spans="1:24" s="61" customFormat="1" ht="14" x14ac:dyDescent="0.3">
      <c r="A1" s="538">
        <f>'Sec 2 Sewers'!A274+1</f>
        <v>28</v>
      </c>
      <c r="B1" s="539"/>
      <c r="C1" s="539"/>
      <c r="D1" s="539"/>
      <c r="E1" s="539"/>
      <c r="F1" s="539"/>
      <c r="G1" s="540"/>
      <c r="M1" s="62"/>
      <c r="X1" s="62"/>
    </row>
    <row r="2" spans="1:24" s="61" customFormat="1" ht="14" x14ac:dyDescent="0.3">
      <c r="A2" s="513" t="s">
        <v>142</v>
      </c>
      <c r="B2" s="513"/>
      <c r="C2" s="513"/>
      <c r="D2" s="513"/>
      <c r="E2" s="513"/>
      <c r="F2" s="513"/>
      <c r="G2" s="513"/>
      <c r="M2" s="62"/>
      <c r="X2" s="62"/>
    </row>
    <row r="3" spans="1:24" s="61" customFormat="1" ht="14" x14ac:dyDescent="0.3">
      <c r="A3" s="517" t="str">
        <f>'Sec 1 P&amp;G'!A3</f>
        <v>CONTRACT NO: T21/2025</v>
      </c>
      <c r="B3" s="517"/>
      <c r="C3" s="517"/>
      <c r="D3" s="518"/>
      <c r="E3" s="517"/>
      <c r="F3" s="517"/>
      <c r="G3" s="517"/>
      <c r="M3" s="62"/>
      <c r="X3" s="62"/>
    </row>
    <row r="4" spans="1:24" s="61" customFormat="1" ht="14.5" thickBot="1" x14ac:dyDescent="0.35">
      <c r="A4" s="517" t="str">
        <f>C7</f>
        <v>SECTION 3: OUTFALL SEWER PIPELINE</v>
      </c>
      <c r="B4" s="517"/>
      <c r="C4" s="517"/>
      <c r="D4" s="517"/>
      <c r="E4" s="517"/>
      <c r="F4" s="517"/>
      <c r="G4" s="517"/>
      <c r="M4" s="62"/>
      <c r="X4" s="62"/>
    </row>
    <row r="5" spans="1:24" x14ac:dyDescent="0.25">
      <c r="A5" s="532" t="s">
        <v>0</v>
      </c>
      <c r="B5" s="519" t="s">
        <v>1</v>
      </c>
      <c r="C5" s="519" t="s">
        <v>2</v>
      </c>
      <c r="D5" s="521" t="s">
        <v>3</v>
      </c>
      <c r="E5" s="521" t="s">
        <v>4</v>
      </c>
      <c r="F5" s="523" t="s">
        <v>5</v>
      </c>
      <c r="G5" s="525" t="s">
        <v>6</v>
      </c>
      <c r="M5" s="174"/>
      <c r="X5" s="174"/>
    </row>
    <row r="6" spans="1:24" ht="13" thickBot="1" x14ac:dyDescent="0.3">
      <c r="A6" s="533"/>
      <c r="B6" s="520"/>
      <c r="C6" s="520"/>
      <c r="D6" s="522"/>
      <c r="E6" s="522"/>
      <c r="F6" s="524"/>
      <c r="G6" s="526"/>
      <c r="M6" s="174"/>
      <c r="X6" s="174"/>
    </row>
    <row r="7" spans="1:24" ht="13" x14ac:dyDescent="0.25">
      <c r="A7" s="65">
        <v>3</v>
      </c>
      <c r="B7" s="3"/>
      <c r="C7" s="3" t="s">
        <v>1089</v>
      </c>
      <c r="D7" s="31"/>
      <c r="E7" s="31"/>
      <c r="F7" s="32"/>
      <c r="G7" s="412"/>
      <c r="M7" s="174"/>
      <c r="X7" s="174"/>
    </row>
    <row r="8" spans="1:24" ht="13" x14ac:dyDescent="0.25">
      <c r="A8" s="65"/>
      <c r="B8" s="3"/>
      <c r="C8" s="3"/>
      <c r="D8" s="31"/>
      <c r="E8" s="31"/>
      <c r="F8" s="32"/>
      <c r="G8" s="412"/>
      <c r="M8" s="174"/>
      <c r="X8" s="174"/>
    </row>
    <row r="9" spans="1:24" ht="26" x14ac:dyDescent="0.25">
      <c r="A9" s="65"/>
      <c r="B9" s="3" t="s">
        <v>121</v>
      </c>
      <c r="C9" s="3" t="s">
        <v>585</v>
      </c>
      <c r="D9" s="2"/>
      <c r="E9" s="2"/>
      <c r="F9" s="10"/>
      <c r="G9" s="413"/>
      <c r="M9" s="174"/>
      <c r="X9" s="174"/>
    </row>
    <row r="10" spans="1:24" ht="13" x14ac:dyDescent="0.25">
      <c r="A10" s="65"/>
      <c r="B10" s="3"/>
      <c r="C10" s="2"/>
      <c r="D10" s="2"/>
      <c r="E10" s="2"/>
      <c r="F10" s="10"/>
      <c r="G10" s="413"/>
      <c r="M10" s="174"/>
      <c r="X10" s="174"/>
    </row>
    <row r="11" spans="1:24" ht="13" x14ac:dyDescent="0.25">
      <c r="A11" s="65">
        <v>3.1</v>
      </c>
      <c r="B11" s="3"/>
      <c r="C11" s="3" t="s">
        <v>122</v>
      </c>
      <c r="D11" s="2"/>
      <c r="E11" s="2"/>
      <c r="F11" s="10"/>
      <c r="G11" s="413"/>
      <c r="M11" s="174"/>
      <c r="X11" s="174"/>
    </row>
    <row r="12" spans="1:24" ht="13" x14ac:dyDescent="0.25">
      <c r="A12" s="65"/>
      <c r="B12" s="3"/>
      <c r="C12" s="2"/>
      <c r="D12" s="2"/>
      <c r="E12" s="2"/>
      <c r="F12" s="10"/>
      <c r="G12" s="413"/>
      <c r="M12" s="174"/>
      <c r="X12" s="174"/>
    </row>
    <row r="13" spans="1:24" ht="13" x14ac:dyDescent="0.3">
      <c r="A13" s="73" t="s">
        <v>95</v>
      </c>
      <c r="B13" s="3" t="s">
        <v>96</v>
      </c>
      <c r="C13" s="2" t="s">
        <v>124</v>
      </c>
      <c r="D13" s="4" t="s">
        <v>17</v>
      </c>
      <c r="E13" s="4">
        <v>2780</v>
      </c>
      <c r="F13" s="10"/>
      <c r="G13" s="413">
        <f>E13*F13</f>
        <v>0</v>
      </c>
      <c r="K13" s="14"/>
      <c r="L13" s="174"/>
      <c r="M13" s="174"/>
      <c r="X13" s="174"/>
    </row>
    <row r="14" spans="1:24" ht="13" x14ac:dyDescent="0.25">
      <c r="A14" s="73"/>
      <c r="B14" s="3"/>
      <c r="C14" s="2"/>
      <c r="D14" s="4"/>
      <c r="E14" s="4"/>
      <c r="F14" s="10"/>
      <c r="G14" s="413"/>
      <c r="L14" s="174"/>
      <c r="M14" s="174"/>
      <c r="X14" s="174"/>
    </row>
    <row r="15" spans="1:24" ht="13" x14ac:dyDescent="0.25">
      <c r="A15" s="73" t="s">
        <v>97</v>
      </c>
      <c r="B15" s="3" t="s">
        <v>125</v>
      </c>
      <c r="C15" s="2" t="s">
        <v>557</v>
      </c>
      <c r="D15" s="4" t="s">
        <v>17</v>
      </c>
      <c r="E15" s="2">
        <v>2780</v>
      </c>
      <c r="F15" s="10"/>
      <c r="G15" s="413">
        <f>E15*F15</f>
        <v>0</v>
      </c>
      <c r="H15" s="451"/>
      <c r="L15" s="174"/>
      <c r="M15" s="174"/>
      <c r="X15" s="174"/>
    </row>
    <row r="16" spans="1:24" ht="13" x14ac:dyDescent="0.25">
      <c r="A16" s="65"/>
      <c r="B16" s="3"/>
      <c r="C16" s="2"/>
      <c r="D16" s="4"/>
      <c r="E16" s="4"/>
      <c r="F16" s="10"/>
      <c r="G16" s="413"/>
      <c r="L16" s="174"/>
      <c r="M16" s="174"/>
      <c r="X16" s="174"/>
    </row>
    <row r="17" spans="1:24" ht="13" x14ac:dyDescent="0.25">
      <c r="A17" s="65" t="s">
        <v>676</v>
      </c>
      <c r="B17" s="3"/>
      <c r="C17" s="3" t="s">
        <v>94</v>
      </c>
      <c r="D17" s="4"/>
      <c r="E17" s="4"/>
      <c r="F17" s="10"/>
      <c r="G17" s="413"/>
      <c r="M17" s="174"/>
      <c r="X17" s="174"/>
    </row>
    <row r="18" spans="1:24" ht="13" x14ac:dyDescent="0.25">
      <c r="A18" s="65"/>
      <c r="B18" s="3"/>
      <c r="C18" s="2"/>
      <c r="D18" s="4"/>
      <c r="E18" s="4"/>
      <c r="F18" s="10"/>
      <c r="G18" s="413"/>
      <c r="M18" s="174"/>
      <c r="X18" s="174"/>
    </row>
    <row r="19" spans="1:24" ht="68.25" customHeight="1" x14ac:dyDescent="0.25">
      <c r="A19" s="73" t="s">
        <v>677</v>
      </c>
      <c r="B19" s="3" t="s">
        <v>99</v>
      </c>
      <c r="C19" s="2" t="s">
        <v>670</v>
      </c>
      <c r="D19" s="4"/>
      <c r="E19" s="4"/>
      <c r="F19" s="10"/>
      <c r="G19" s="413"/>
      <c r="M19" s="174"/>
      <c r="X19" s="174"/>
    </row>
    <row r="20" spans="1:24" ht="13" x14ac:dyDescent="0.25">
      <c r="A20" s="73"/>
      <c r="B20" s="3"/>
      <c r="C20" s="2"/>
      <c r="D20" s="4"/>
      <c r="E20" s="4"/>
      <c r="F20" s="10"/>
      <c r="G20" s="413"/>
      <c r="M20" s="174"/>
      <c r="X20" s="174"/>
    </row>
    <row r="21" spans="1:24" ht="33" customHeight="1" x14ac:dyDescent="0.25">
      <c r="A21" s="73" t="s">
        <v>108</v>
      </c>
      <c r="B21" s="3" t="s">
        <v>586</v>
      </c>
      <c r="C21" s="5" t="s">
        <v>127</v>
      </c>
      <c r="D21" s="4" t="s">
        <v>17</v>
      </c>
      <c r="E21" s="4">
        <v>50</v>
      </c>
      <c r="F21" s="10"/>
      <c r="G21" s="413">
        <f>E21*F21</f>
        <v>0</v>
      </c>
      <c r="M21" s="174"/>
      <c r="X21" s="174"/>
    </row>
    <row r="22" spans="1:24" ht="13" x14ac:dyDescent="0.25">
      <c r="A22" s="65"/>
      <c r="B22" s="3"/>
      <c r="C22" s="2"/>
      <c r="D22" s="4"/>
      <c r="E22" s="4"/>
      <c r="F22" s="10"/>
      <c r="G22" s="413"/>
      <c r="M22" s="174"/>
      <c r="X22" s="174"/>
    </row>
    <row r="23" spans="1:24" ht="71.25" customHeight="1" x14ac:dyDescent="0.3">
      <c r="A23" s="65"/>
      <c r="B23" s="3" t="s">
        <v>99</v>
      </c>
      <c r="C23" s="2" t="s">
        <v>671</v>
      </c>
      <c r="D23" s="4"/>
      <c r="E23" s="4"/>
      <c r="F23" s="10"/>
      <c r="G23" s="413"/>
      <c r="K23" s="14"/>
      <c r="M23" s="174"/>
      <c r="X23" s="174"/>
    </row>
    <row r="24" spans="1:24" ht="13" x14ac:dyDescent="0.25">
      <c r="A24" s="65"/>
      <c r="B24" s="3"/>
      <c r="C24" s="2"/>
      <c r="D24" s="4"/>
      <c r="E24" s="4"/>
      <c r="F24" s="10"/>
      <c r="G24" s="413"/>
      <c r="M24" s="174"/>
      <c r="X24" s="174"/>
    </row>
    <row r="25" spans="1:24" ht="13" x14ac:dyDescent="0.25">
      <c r="A25" s="73" t="s">
        <v>678</v>
      </c>
      <c r="B25" s="3"/>
      <c r="C25" s="5" t="s">
        <v>675</v>
      </c>
      <c r="D25" s="4" t="s">
        <v>17</v>
      </c>
      <c r="E25" s="4">
        <v>139</v>
      </c>
      <c r="F25" s="2"/>
      <c r="G25" s="413">
        <f>E25*F25</f>
        <v>0</v>
      </c>
      <c r="H25" s="451"/>
      <c r="L25" s="175"/>
      <c r="M25" s="174"/>
      <c r="X25" s="174"/>
    </row>
    <row r="26" spans="1:24" ht="13" x14ac:dyDescent="0.25">
      <c r="A26" s="65"/>
      <c r="B26" s="3"/>
      <c r="C26" s="2"/>
      <c r="D26" s="4"/>
      <c r="E26" s="4"/>
      <c r="F26" s="2"/>
      <c r="G26" s="413"/>
      <c r="M26" s="174"/>
      <c r="X26" s="174"/>
    </row>
    <row r="27" spans="1:24" ht="13" x14ac:dyDescent="0.25">
      <c r="A27" s="73" t="s">
        <v>679</v>
      </c>
      <c r="B27" s="3"/>
      <c r="C27" s="5" t="s">
        <v>673</v>
      </c>
      <c r="D27" s="4" t="s">
        <v>17</v>
      </c>
      <c r="E27" s="4">
        <v>2502</v>
      </c>
      <c r="F27" s="2"/>
      <c r="G27" s="413">
        <f>E27*F27</f>
        <v>0</v>
      </c>
      <c r="H27" s="451"/>
      <c r="L27" s="175"/>
      <c r="M27" s="174"/>
      <c r="X27" s="174"/>
    </row>
    <row r="28" spans="1:24" ht="13" x14ac:dyDescent="0.25">
      <c r="A28" s="65"/>
      <c r="B28" s="3"/>
      <c r="C28" s="2"/>
      <c r="D28" s="4"/>
      <c r="E28" s="4"/>
      <c r="F28" s="2"/>
      <c r="G28" s="413"/>
      <c r="M28" s="174"/>
      <c r="X28" s="174"/>
    </row>
    <row r="29" spans="1:24" ht="13" x14ac:dyDescent="0.25">
      <c r="A29" s="73" t="s">
        <v>680</v>
      </c>
      <c r="B29" s="1"/>
      <c r="C29" s="9" t="s">
        <v>674</v>
      </c>
      <c r="D29" s="8" t="s">
        <v>17</v>
      </c>
      <c r="E29" s="8">
        <v>139</v>
      </c>
      <c r="F29" s="20"/>
      <c r="G29" s="442">
        <f>E29*F29</f>
        <v>0</v>
      </c>
      <c r="H29" s="451"/>
      <c r="L29" s="175"/>
      <c r="M29" s="174"/>
      <c r="X29" s="174"/>
    </row>
    <row r="30" spans="1:24" ht="13" x14ac:dyDescent="0.25">
      <c r="A30" s="65"/>
      <c r="B30" s="1"/>
      <c r="C30" s="9"/>
      <c r="D30" s="8"/>
      <c r="E30" s="8"/>
      <c r="F30" s="20"/>
      <c r="G30" s="443"/>
      <c r="M30" s="174"/>
      <c r="X30" s="174"/>
    </row>
    <row r="31" spans="1:24" x14ac:dyDescent="0.25">
      <c r="A31" s="70"/>
      <c r="B31" s="23"/>
      <c r="C31" s="9" t="s">
        <v>681</v>
      </c>
      <c r="D31" s="22"/>
      <c r="E31" s="22">
        <v>20</v>
      </c>
      <c r="F31" s="25"/>
      <c r="G31" s="442">
        <f>E31*F31</f>
        <v>0</v>
      </c>
      <c r="M31" s="174"/>
      <c r="X31" s="174"/>
    </row>
    <row r="32" spans="1:24" x14ac:dyDescent="0.25">
      <c r="A32" s="70"/>
      <c r="B32" s="23"/>
      <c r="C32" s="9"/>
      <c r="D32" s="22"/>
      <c r="E32" s="22"/>
      <c r="F32" s="25"/>
      <c r="G32" s="415"/>
      <c r="M32" s="174"/>
      <c r="X32" s="174"/>
    </row>
    <row r="33" spans="1:24" x14ac:dyDescent="0.25">
      <c r="A33" s="70"/>
      <c r="B33" s="23" t="s">
        <v>130</v>
      </c>
      <c r="C33" s="24" t="s">
        <v>682</v>
      </c>
      <c r="D33" s="22"/>
      <c r="E33" s="22"/>
      <c r="F33" s="25"/>
      <c r="G33" s="415"/>
      <c r="M33" s="174"/>
      <c r="X33" s="174"/>
    </row>
    <row r="34" spans="1:24" x14ac:dyDescent="0.25">
      <c r="A34" s="70"/>
      <c r="B34" s="23"/>
      <c r="C34" s="24"/>
      <c r="D34" s="22"/>
      <c r="E34" s="22"/>
      <c r="F34" s="25"/>
      <c r="G34" s="444"/>
      <c r="M34" s="174"/>
      <c r="X34" s="174"/>
    </row>
    <row r="35" spans="1:24" x14ac:dyDescent="0.25">
      <c r="A35" s="70" t="s">
        <v>683</v>
      </c>
      <c r="B35" s="23"/>
      <c r="C35" s="24" t="s">
        <v>554</v>
      </c>
      <c r="D35" s="22" t="s">
        <v>131</v>
      </c>
      <c r="E35" s="22">
        <v>720</v>
      </c>
      <c r="F35" s="25"/>
      <c r="G35" s="413">
        <f>E35*F35</f>
        <v>0</v>
      </c>
      <c r="H35" s="451"/>
      <c r="M35" s="174"/>
      <c r="X35" s="174"/>
    </row>
    <row r="36" spans="1:24" x14ac:dyDescent="0.25">
      <c r="A36" s="70"/>
      <c r="B36" s="23"/>
      <c r="C36" s="24"/>
      <c r="D36" s="22"/>
      <c r="E36" s="22"/>
      <c r="F36" s="25"/>
      <c r="G36" s="415"/>
      <c r="M36" s="174"/>
      <c r="X36" s="174"/>
    </row>
    <row r="37" spans="1:24" x14ac:dyDescent="0.25">
      <c r="A37" s="70" t="s">
        <v>684</v>
      </c>
      <c r="B37" s="23"/>
      <c r="C37" s="24" t="s">
        <v>555</v>
      </c>
      <c r="D37" s="22" t="s">
        <v>131</v>
      </c>
      <c r="E37" s="22">
        <v>255</v>
      </c>
      <c r="F37" s="25"/>
      <c r="G37" s="413">
        <f>E37*F37</f>
        <v>0</v>
      </c>
      <c r="H37" s="451"/>
      <c r="M37" s="174"/>
      <c r="X37" s="174"/>
    </row>
    <row r="38" spans="1:24" x14ac:dyDescent="0.25">
      <c r="A38" s="70"/>
      <c r="B38" s="23"/>
      <c r="C38" s="24"/>
      <c r="D38" s="22"/>
      <c r="E38" s="22"/>
      <c r="F38" s="25"/>
      <c r="G38" s="415"/>
      <c r="M38" s="174"/>
      <c r="X38" s="174"/>
    </row>
    <row r="39" spans="1:24" x14ac:dyDescent="0.25">
      <c r="A39" s="70" t="s">
        <v>685</v>
      </c>
      <c r="B39" s="23"/>
      <c r="C39" s="24" t="s">
        <v>552</v>
      </c>
      <c r="D39" s="22" t="s">
        <v>131</v>
      </c>
      <c r="E39" s="22">
        <v>2435</v>
      </c>
      <c r="F39" s="25"/>
      <c r="G39" s="413">
        <f>E39*F39</f>
        <v>0</v>
      </c>
      <c r="I39" s="175"/>
      <c r="M39" s="174"/>
      <c r="X39" s="174"/>
    </row>
    <row r="40" spans="1:24" x14ac:dyDescent="0.25">
      <c r="A40" s="70"/>
      <c r="B40" s="23"/>
      <c r="C40" s="24"/>
      <c r="D40" s="22"/>
      <c r="E40" s="22"/>
      <c r="F40" s="25"/>
      <c r="G40" s="415"/>
      <c r="I40" s="175"/>
      <c r="M40" s="174"/>
      <c r="X40" s="174"/>
    </row>
    <row r="41" spans="1:24" x14ac:dyDescent="0.25">
      <c r="A41" s="70" t="s">
        <v>686</v>
      </c>
      <c r="B41" s="23"/>
      <c r="C41" s="24" t="s">
        <v>553</v>
      </c>
      <c r="D41" s="22" t="s">
        <v>131</v>
      </c>
      <c r="E41" s="22">
        <v>1622</v>
      </c>
      <c r="F41" s="25"/>
      <c r="G41" s="413">
        <f>E41*F41</f>
        <v>0</v>
      </c>
      <c r="I41" s="175"/>
      <c r="M41" s="174"/>
      <c r="X41" s="174"/>
    </row>
    <row r="42" spans="1:24" x14ac:dyDescent="0.25">
      <c r="A42" s="70"/>
      <c r="B42" s="23"/>
      <c r="C42" s="24"/>
      <c r="D42" s="22"/>
      <c r="E42" s="22"/>
      <c r="F42" s="25"/>
      <c r="G42" s="415"/>
      <c r="M42" s="174"/>
      <c r="X42" s="174"/>
    </row>
    <row r="43" spans="1:24" ht="25" x14ac:dyDescent="0.25">
      <c r="A43" s="70" t="s">
        <v>688</v>
      </c>
      <c r="B43" s="23" t="s">
        <v>132</v>
      </c>
      <c r="C43" s="24" t="s">
        <v>133</v>
      </c>
      <c r="D43" s="22" t="s">
        <v>131</v>
      </c>
      <c r="E43" s="22">
        <v>1877</v>
      </c>
      <c r="F43" s="25"/>
      <c r="G43" s="415">
        <f>E43*F43</f>
        <v>0</v>
      </c>
      <c r="H43" s="451"/>
      <c r="M43" s="174"/>
      <c r="X43" s="174"/>
    </row>
    <row r="44" spans="1:24" x14ac:dyDescent="0.25">
      <c r="A44" s="70"/>
      <c r="B44" s="23"/>
      <c r="C44" s="24"/>
      <c r="D44" s="22"/>
      <c r="E44" s="22"/>
      <c r="F44" s="25"/>
      <c r="G44" s="415"/>
      <c r="M44" s="174"/>
      <c r="X44" s="174"/>
    </row>
    <row r="45" spans="1:24" x14ac:dyDescent="0.25">
      <c r="A45" s="70" t="s">
        <v>687</v>
      </c>
      <c r="B45" s="23"/>
      <c r="C45" s="24" t="s">
        <v>134</v>
      </c>
      <c r="D45" s="22" t="s">
        <v>131</v>
      </c>
      <c r="E45" s="22">
        <v>380</v>
      </c>
      <c r="F45" s="25"/>
      <c r="G45" s="415">
        <f>E45*F45</f>
        <v>0</v>
      </c>
      <c r="H45" s="451"/>
      <c r="M45" s="174"/>
      <c r="X45" s="174"/>
    </row>
    <row r="46" spans="1:24" x14ac:dyDescent="0.25">
      <c r="A46" s="70"/>
      <c r="B46" s="23"/>
      <c r="C46" s="24"/>
      <c r="D46" s="22"/>
      <c r="E46" s="22"/>
      <c r="F46" s="25"/>
      <c r="G46" s="415"/>
      <c r="H46" s="451"/>
      <c r="M46" s="174"/>
      <c r="X46" s="174"/>
    </row>
    <row r="47" spans="1:24" x14ac:dyDescent="0.25">
      <c r="A47" s="70"/>
      <c r="B47" s="23"/>
      <c r="C47" s="24"/>
      <c r="D47" s="22"/>
      <c r="E47" s="22"/>
      <c r="F47" s="25"/>
      <c r="G47" s="415"/>
      <c r="H47" s="451"/>
      <c r="M47" s="174"/>
      <c r="X47" s="174"/>
    </row>
    <row r="48" spans="1:24" x14ac:dyDescent="0.25">
      <c r="A48" s="70"/>
      <c r="B48" s="23"/>
      <c r="C48" s="24"/>
      <c r="D48" s="22"/>
      <c r="E48" s="22"/>
      <c r="F48" s="25"/>
      <c r="G48" s="415"/>
      <c r="H48" s="451"/>
      <c r="M48" s="174"/>
      <c r="X48" s="174"/>
    </row>
    <row r="49" spans="1:26" x14ac:dyDescent="0.25">
      <c r="A49" s="70"/>
      <c r="B49" s="23"/>
      <c r="C49" s="24"/>
      <c r="D49" s="22"/>
      <c r="E49" s="22"/>
      <c r="F49" s="25"/>
      <c r="G49" s="415"/>
      <c r="H49" s="451"/>
      <c r="M49" s="174"/>
      <c r="X49" s="174"/>
    </row>
    <row r="50" spans="1:26" x14ac:dyDescent="0.25">
      <c r="A50" s="70"/>
      <c r="B50" s="23"/>
      <c r="C50" s="24"/>
      <c r="D50" s="22"/>
      <c r="E50" s="22"/>
      <c r="F50" s="25"/>
      <c r="G50" s="415"/>
      <c r="H50" s="451"/>
      <c r="M50" s="174"/>
      <c r="X50" s="174"/>
    </row>
    <row r="51" spans="1:26" ht="13" x14ac:dyDescent="0.25">
      <c r="A51" s="65"/>
      <c r="B51" s="1"/>
      <c r="C51" s="9"/>
      <c r="D51" s="8"/>
      <c r="E51" s="8"/>
      <c r="F51" s="21"/>
      <c r="G51" s="443"/>
      <c r="M51" s="174"/>
      <c r="X51" s="174"/>
    </row>
    <row r="52" spans="1:26" ht="13.5" thickBot="1" x14ac:dyDescent="0.3">
      <c r="A52" s="65"/>
      <c r="B52" s="1"/>
      <c r="C52" s="9"/>
      <c r="D52" s="8"/>
      <c r="E52" s="8"/>
      <c r="F52" s="21"/>
      <c r="G52" s="443"/>
      <c r="M52" s="174"/>
      <c r="X52" s="174"/>
    </row>
    <row r="53" spans="1:26" s="61" customFormat="1" ht="29.25" customHeight="1" thickBot="1" x14ac:dyDescent="0.35">
      <c r="A53" s="514" t="s">
        <v>8</v>
      </c>
      <c r="B53" s="515"/>
      <c r="C53" s="515"/>
      <c r="D53" s="515"/>
      <c r="E53" s="515"/>
      <c r="F53" s="516"/>
      <c r="G53" s="420">
        <f>SUM(G12:G52)</f>
        <v>0</v>
      </c>
      <c r="M53" s="62"/>
      <c r="X53" s="62"/>
    </row>
    <row r="54" spans="1:26" s="61" customFormat="1" ht="14" x14ac:dyDescent="0.3">
      <c r="A54" s="538">
        <f>A1+1</f>
        <v>29</v>
      </c>
      <c r="B54" s="539"/>
      <c r="C54" s="539"/>
      <c r="D54" s="539"/>
      <c r="E54" s="539"/>
      <c r="F54" s="539"/>
      <c r="G54" s="540"/>
      <c r="M54" s="62"/>
      <c r="X54" s="62"/>
    </row>
    <row r="55" spans="1:26" s="61" customFormat="1" ht="15" customHeight="1" x14ac:dyDescent="0.3">
      <c r="A55" s="108" t="str">
        <f>$A$2</f>
        <v>CONSTRUCTION OF AMERSFOORT SEWERS</v>
      </c>
      <c r="B55" s="107"/>
      <c r="C55" s="107"/>
      <c r="D55" s="107"/>
      <c r="E55" s="107"/>
      <c r="F55" s="107"/>
      <c r="G55" s="333"/>
      <c r="M55" s="62"/>
      <c r="X55" s="62"/>
    </row>
    <row r="56" spans="1:26" s="61" customFormat="1" ht="14" x14ac:dyDescent="0.3">
      <c r="A56" s="108" t="str">
        <f>$A$3</f>
        <v>CONTRACT NO: T21/2025</v>
      </c>
      <c r="B56" s="108"/>
      <c r="C56" s="108"/>
      <c r="D56" s="108"/>
      <c r="E56" s="108"/>
      <c r="F56" s="108"/>
      <c r="G56" s="334"/>
      <c r="M56" s="62"/>
      <c r="X56" s="62"/>
    </row>
    <row r="57" spans="1:26" s="61" customFormat="1" ht="14.5" thickBot="1" x14ac:dyDescent="0.35">
      <c r="A57" s="517" t="str">
        <f>A4</f>
        <v>SECTION 3: OUTFALL SEWER PIPELINE</v>
      </c>
      <c r="B57" s="517"/>
      <c r="C57" s="517"/>
      <c r="D57" s="517"/>
      <c r="E57" s="517"/>
      <c r="F57" s="517"/>
      <c r="G57" s="517"/>
      <c r="M57" s="62"/>
      <c r="X57" s="62"/>
    </row>
    <row r="58" spans="1:26" x14ac:dyDescent="0.25">
      <c r="A58" s="532" t="s">
        <v>0</v>
      </c>
      <c r="B58" s="519" t="s">
        <v>1</v>
      </c>
      <c r="C58" s="519" t="s">
        <v>2</v>
      </c>
      <c r="D58" s="521" t="s">
        <v>3</v>
      </c>
      <c r="E58" s="521" t="s">
        <v>4</v>
      </c>
      <c r="F58" s="523" t="s">
        <v>5</v>
      </c>
      <c r="G58" s="525" t="s">
        <v>6</v>
      </c>
      <c r="M58" s="174"/>
      <c r="X58" s="174"/>
    </row>
    <row r="59" spans="1:26" ht="13" thickBot="1" x14ac:dyDescent="0.3">
      <c r="A59" s="533"/>
      <c r="B59" s="520"/>
      <c r="C59" s="520"/>
      <c r="D59" s="522"/>
      <c r="E59" s="522"/>
      <c r="F59" s="524"/>
      <c r="G59" s="526"/>
      <c r="M59" s="174"/>
      <c r="X59" s="174"/>
    </row>
    <row r="60" spans="1:26" s="61" customFormat="1" ht="14.5" thickBot="1" x14ac:dyDescent="0.35">
      <c r="A60" s="514" t="s">
        <v>9</v>
      </c>
      <c r="B60" s="515"/>
      <c r="C60" s="515"/>
      <c r="D60" s="515"/>
      <c r="E60" s="515"/>
      <c r="F60" s="516"/>
      <c r="G60" s="420">
        <f>SUM(G13:G52)</f>
        <v>0</v>
      </c>
      <c r="M60" s="62"/>
      <c r="X60" s="62"/>
    </row>
    <row r="61" spans="1:26" ht="7.5" customHeight="1" x14ac:dyDescent="0.25">
      <c r="A61" s="65"/>
      <c r="B61" s="1"/>
      <c r="C61" s="9"/>
      <c r="D61" s="8"/>
      <c r="E61" s="8"/>
      <c r="F61" s="21"/>
      <c r="G61" s="443"/>
      <c r="K61" s="452"/>
      <c r="L61" s="452"/>
      <c r="M61" s="452"/>
      <c r="N61" s="452"/>
      <c r="O61" s="452"/>
      <c r="P61" s="452"/>
      <c r="Q61" s="452"/>
      <c r="X61" s="174"/>
    </row>
    <row r="62" spans="1:26" ht="13" x14ac:dyDescent="0.3">
      <c r="A62" s="70"/>
      <c r="B62" s="23"/>
      <c r="C62" s="36" t="s">
        <v>689</v>
      </c>
      <c r="D62" s="22"/>
      <c r="E62" s="22"/>
      <c r="F62" s="25"/>
      <c r="G62" s="415"/>
      <c r="K62" s="452"/>
      <c r="L62" s="452"/>
      <c r="M62" s="452"/>
      <c r="N62" s="452"/>
      <c r="O62" s="452"/>
      <c r="P62" s="452"/>
      <c r="Q62" s="452"/>
      <c r="X62" s="174"/>
    </row>
    <row r="63" spans="1:26" ht="13" x14ac:dyDescent="0.3">
      <c r="A63" s="70"/>
      <c r="B63" s="23"/>
      <c r="C63" s="24" t="s">
        <v>690</v>
      </c>
      <c r="D63" s="22"/>
      <c r="E63" s="22"/>
      <c r="F63" s="25"/>
      <c r="G63" s="415"/>
      <c r="J63" s="14"/>
      <c r="K63" s="14"/>
      <c r="L63" s="14"/>
      <c r="M63" s="14"/>
      <c r="N63" s="14"/>
      <c r="O63" s="453"/>
      <c r="P63" s="14"/>
      <c r="Q63" s="14"/>
      <c r="R63" s="14"/>
      <c r="S63" s="14"/>
      <c r="T63" s="14"/>
      <c r="U63" s="14"/>
      <c r="X63" s="13"/>
      <c r="Z63" s="174"/>
    </row>
    <row r="64" spans="1:26" x14ac:dyDescent="0.25">
      <c r="A64" s="70" t="s">
        <v>691</v>
      </c>
      <c r="B64" s="23" t="s">
        <v>137</v>
      </c>
      <c r="C64" s="24" t="s">
        <v>138</v>
      </c>
      <c r="D64" s="22" t="s">
        <v>131</v>
      </c>
      <c r="E64" s="22">
        <v>2439</v>
      </c>
      <c r="F64" s="25"/>
      <c r="G64" s="415">
        <f>E64*F64</f>
        <v>0</v>
      </c>
      <c r="H64" s="451"/>
      <c r="I64" s="175"/>
      <c r="M64" s="13"/>
      <c r="O64" s="174"/>
      <c r="P64" s="175"/>
      <c r="Q64" s="175"/>
      <c r="R64" s="175"/>
      <c r="S64" s="451"/>
      <c r="T64" s="451"/>
      <c r="U64" s="174"/>
      <c r="X64" s="13"/>
      <c r="Z64" s="174"/>
    </row>
    <row r="65" spans="1:27" x14ac:dyDescent="0.25">
      <c r="A65" s="70"/>
      <c r="B65" s="23"/>
      <c r="C65" s="24"/>
      <c r="D65" s="22"/>
      <c r="E65" s="22"/>
      <c r="F65" s="25"/>
      <c r="G65" s="415"/>
      <c r="I65" s="175"/>
      <c r="J65" s="454"/>
      <c r="M65" s="13"/>
      <c r="O65" s="174"/>
      <c r="P65" s="175"/>
      <c r="Q65" s="175"/>
      <c r="R65" s="175"/>
      <c r="S65" s="451"/>
      <c r="T65" s="451"/>
      <c r="U65" s="174"/>
      <c r="X65" s="13"/>
      <c r="Z65" s="174"/>
    </row>
    <row r="66" spans="1:27" ht="50" x14ac:dyDescent="0.25">
      <c r="A66" s="70" t="s">
        <v>692</v>
      </c>
      <c r="B66" s="23" t="s">
        <v>140</v>
      </c>
      <c r="C66" s="67" t="s">
        <v>141</v>
      </c>
      <c r="D66" s="22" t="s">
        <v>131</v>
      </c>
      <c r="E66" s="22">
        <v>488</v>
      </c>
      <c r="F66" s="25"/>
      <c r="G66" s="415">
        <f>E66*F66</f>
        <v>0</v>
      </c>
      <c r="H66" s="451"/>
      <c r="I66" s="175"/>
      <c r="M66" s="13"/>
      <c r="O66" s="174"/>
      <c r="P66" s="175"/>
      <c r="Q66" s="175"/>
      <c r="R66" s="175"/>
      <c r="T66" s="451"/>
      <c r="U66" s="174"/>
      <c r="X66" s="451"/>
      <c r="Z66" s="174"/>
    </row>
    <row r="67" spans="1:27" ht="13" x14ac:dyDescent="0.25">
      <c r="A67" s="65"/>
      <c r="B67" s="1"/>
      <c r="C67" s="9"/>
      <c r="D67" s="8"/>
      <c r="E67" s="8"/>
      <c r="F67" s="20"/>
      <c r="G67" s="442"/>
      <c r="I67" s="175"/>
      <c r="M67" s="13"/>
      <c r="O67" s="174"/>
      <c r="T67" s="451"/>
      <c r="U67" s="174"/>
      <c r="X67" s="13"/>
      <c r="Z67" s="174"/>
    </row>
    <row r="68" spans="1:27" x14ac:dyDescent="0.25">
      <c r="A68" s="70" t="s">
        <v>692</v>
      </c>
      <c r="B68" s="23" t="s">
        <v>140</v>
      </c>
      <c r="C68" s="24" t="s">
        <v>1057</v>
      </c>
      <c r="D68" s="22" t="s">
        <v>131</v>
      </c>
      <c r="E68" s="22">
        <v>2195</v>
      </c>
      <c r="F68" s="104"/>
      <c r="G68" s="445">
        <f>E68*F68</f>
        <v>0</v>
      </c>
      <c r="H68" s="451"/>
      <c r="I68" s="175"/>
      <c r="M68" s="13"/>
      <c r="O68" s="174"/>
      <c r="T68" s="451"/>
      <c r="U68" s="174"/>
      <c r="X68" s="13"/>
      <c r="Z68" s="174"/>
    </row>
    <row r="69" spans="1:27" ht="13" x14ac:dyDescent="0.25">
      <c r="A69" s="65"/>
      <c r="B69" s="1"/>
      <c r="C69" s="9"/>
      <c r="D69" s="8"/>
      <c r="E69" s="8"/>
      <c r="F69" s="21"/>
      <c r="G69" s="442"/>
      <c r="M69" s="13"/>
      <c r="O69" s="174"/>
      <c r="T69" s="451"/>
      <c r="U69" s="174"/>
      <c r="X69" s="13"/>
      <c r="Z69" s="174"/>
    </row>
    <row r="70" spans="1:27" ht="13" x14ac:dyDescent="0.3">
      <c r="A70" s="71" t="s">
        <v>104</v>
      </c>
      <c r="B70" s="74"/>
      <c r="C70" s="36" t="s">
        <v>149</v>
      </c>
      <c r="D70" s="22"/>
      <c r="E70" s="22"/>
      <c r="F70" s="75"/>
      <c r="G70" s="446"/>
      <c r="M70" s="13"/>
      <c r="O70" s="174"/>
      <c r="Q70" s="175"/>
      <c r="R70" s="175"/>
      <c r="X70" s="13"/>
      <c r="Z70" s="174"/>
    </row>
    <row r="71" spans="1:27" ht="13" x14ac:dyDescent="0.3">
      <c r="A71" s="65"/>
      <c r="B71" s="1"/>
      <c r="C71" s="9"/>
      <c r="D71" s="8"/>
      <c r="E71" s="8"/>
      <c r="F71" s="21"/>
      <c r="G71" s="442"/>
      <c r="J71" s="14"/>
      <c r="K71" s="14"/>
      <c r="L71" s="14"/>
      <c r="M71" s="14"/>
      <c r="N71" s="14"/>
      <c r="O71" s="453"/>
      <c r="P71" s="14"/>
      <c r="Q71" s="14"/>
      <c r="X71" s="174"/>
    </row>
    <row r="72" spans="1:27" ht="13" x14ac:dyDescent="0.25">
      <c r="A72" s="65"/>
      <c r="B72" s="1" t="s">
        <v>147</v>
      </c>
      <c r="C72" s="9" t="s">
        <v>146</v>
      </c>
      <c r="D72" s="8"/>
      <c r="E72" s="8"/>
      <c r="F72" s="21"/>
      <c r="G72" s="442">
        <f t="shared" ref="G72:G79" si="0">E72*F72</f>
        <v>0</v>
      </c>
      <c r="M72" s="13"/>
      <c r="O72" s="174"/>
      <c r="P72" s="451"/>
      <c r="X72" s="174"/>
    </row>
    <row r="73" spans="1:27" ht="13" x14ac:dyDescent="0.25">
      <c r="A73" s="65"/>
      <c r="B73" s="1"/>
      <c r="C73" s="9"/>
      <c r="D73" s="8"/>
      <c r="E73" s="8"/>
      <c r="F73" s="21"/>
      <c r="G73" s="442">
        <f t="shared" si="0"/>
        <v>0</v>
      </c>
      <c r="J73" s="454"/>
      <c r="M73" s="13"/>
      <c r="O73" s="174"/>
      <c r="X73" s="174"/>
    </row>
    <row r="74" spans="1:27" ht="13" x14ac:dyDescent="0.25">
      <c r="A74" s="73" t="s">
        <v>693</v>
      </c>
      <c r="B74" s="1"/>
      <c r="C74" s="9" t="s">
        <v>145</v>
      </c>
      <c r="D74" s="8" t="s">
        <v>20</v>
      </c>
      <c r="E74" s="8">
        <v>15</v>
      </c>
      <c r="F74" s="21"/>
      <c r="G74" s="442">
        <f t="shared" si="0"/>
        <v>0</v>
      </c>
      <c r="M74" s="13"/>
      <c r="O74" s="174"/>
      <c r="X74" s="174"/>
    </row>
    <row r="75" spans="1:27" ht="13" x14ac:dyDescent="0.25">
      <c r="A75" s="73"/>
      <c r="B75" s="3"/>
      <c r="C75" s="5"/>
      <c r="D75" s="4"/>
      <c r="E75" s="4"/>
      <c r="F75" s="10"/>
      <c r="G75" s="413">
        <f t="shared" si="0"/>
        <v>0</v>
      </c>
      <c r="M75" s="13"/>
      <c r="O75" s="174"/>
      <c r="X75" s="174"/>
    </row>
    <row r="76" spans="1:27" ht="13" x14ac:dyDescent="0.25">
      <c r="A76" s="73" t="s">
        <v>694</v>
      </c>
      <c r="B76" s="3"/>
      <c r="C76" s="5" t="s">
        <v>144</v>
      </c>
      <c r="D76" s="4" t="s">
        <v>20</v>
      </c>
      <c r="E76" s="4">
        <v>15</v>
      </c>
      <c r="F76" s="10"/>
      <c r="G76" s="413">
        <f t="shared" si="0"/>
        <v>0</v>
      </c>
      <c r="M76" s="452"/>
      <c r="N76" s="452"/>
      <c r="O76" s="452"/>
      <c r="P76" s="452"/>
      <c r="Q76" s="452"/>
      <c r="X76" s="174"/>
    </row>
    <row r="77" spans="1:27" s="176" customFormat="1" ht="13" x14ac:dyDescent="0.25">
      <c r="A77" s="73"/>
      <c r="B77" s="3"/>
      <c r="C77" s="5"/>
      <c r="D77" s="4"/>
      <c r="E77" s="4"/>
      <c r="F77" s="10"/>
      <c r="G77" s="413">
        <f t="shared" si="0"/>
        <v>0</v>
      </c>
      <c r="H77" s="455"/>
      <c r="I77" s="455"/>
      <c r="J77" s="455"/>
      <c r="K77" s="455"/>
      <c r="L77" s="455"/>
      <c r="M77" s="455"/>
      <c r="N77" s="455"/>
      <c r="O77" s="455"/>
      <c r="P77" s="455"/>
      <c r="Q77" s="455"/>
      <c r="R77" s="455"/>
      <c r="S77" s="455"/>
      <c r="T77" s="455"/>
      <c r="U77" s="455"/>
      <c r="V77" s="455"/>
      <c r="W77" s="455"/>
      <c r="X77" s="455"/>
      <c r="Y77" s="455"/>
      <c r="Z77" s="455"/>
      <c r="AA77" s="455"/>
    </row>
    <row r="78" spans="1:27" ht="13" x14ac:dyDescent="0.25">
      <c r="A78" s="73" t="s">
        <v>695</v>
      </c>
      <c r="B78" s="3"/>
      <c r="C78" s="5" t="s">
        <v>143</v>
      </c>
      <c r="D78" s="4" t="s">
        <v>20</v>
      </c>
      <c r="E78" s="4">
        <v>8</v>
      </c>
      <c r="F78" s="10"/>
      <c r="G78" s="413">
        <f t="shared" si="0"/>
        <v>0</v>
      </c>
      <c r="M78" s="452"/>
      <c r="N78" s="452"/>
      <c r="O78" s="452"/>
      <c r="P78" s="452"/>
      <c r="Q78" s="452"/>
      <c r="X78" s="174"/>
    </row>
    <row r="79" spans="1:27" ht="13" x14ac:dyDescent="0.25">
      <c r="A79" s="73"/>
      <c r="B79" s="3"/>
      <c r="C79" s="5"/>
      <c r="D79" s="4"/>
      <c r="E79" s="4"/>
      <c r="F79" s="10"/>
      <c r="G79" s="413">
        <f t="shared" si="0"/>
        <v>0</v>
      </c>
      <c r="M79" s="174"/>
      <c r="N79" s="452"/>
      <c r="O79" s="452"/>
      <c r="P79" s="452"/>
      <c r="Q79" s="452"/>
      <c r="X79" s="174"/>
    </row>
    <row r="80" spans="1:27" ht="13" x14ac:dyDescent="0.25">
      <c r="A80" s="73"/>
      <c r="B80" s="1" t="s">
        <v>152</v>
      </c>
      <c r="C80" s="9" t="s">
        <v>153</v>
      </c>
      <c r="D80" s="8"/>
      <c r="E80" s="8"/>
      <c r="F80" s="21"/>
      <c r="G80" s="443"/>
      <c r="M80" s="174"/>
      <c r="N80" s="452"/>
      <c r="O80" s="452"/>
      <c r="P80" s="452"/>
      <c r="Q80" s="452"/>
      <c r="X80" s="174"/>
    </row>
    <row r="81" spans="1:24" x14ac:dyDescent="0.25">
      <c r="A81" s="70"/>
      <c r="B81" s="23"/>
      <c r="C81" s="24"/>
      <c r="D81" s="22"/>
      <c r="E81" s="22"/>
      <c r="F81" s="25"/>
      <c r="G81" s="415"/>
      <c r="M81" s="174"/>
      <c r="N81" s="452"/>
      <c r="O81" s="452"/>
      <c r="P81" s="452"/>
      <c r="Q81" s="452"/>
      <c r="X81" s="174"/>
    </row>
    <row r="82" spans="1:24" x14ac:dyDescent="0.25">
      <c r="A82" s="80" t="s">
        <v>696</v>
      </c>
      <c r="B82" s="23"/>
      <c r="C82" s="24" t="s">
        <v>154</v>
      </c>
      <c r="D82" s="22" t="s">
        <v>155</v>
      </c>
      <c r="E82" s="22">
        <v>5</v>
      </c>
      <c r="F82" s="25"/>
      <c r="G82" s="415">
        <f>E82*F82</f>
        <v>0</v>
      </c>
      <c r="M82" s="174"/>
      <c r="N82" s="452"/>
      <c r="O82" s="452"/>
      <c r="P82" s="452"/>
      <c r="Q82" s="452"/>
      <c r="X82" s="174"/>
    </row>
    <row r="83" spans="1:24" x14ac:dyDescent="0.25">
      <c r="A83" s="80"/>
      <c r="B83" s="23"/>
      <c r="C83" s="24"/>
      <c r="D83" s="22"/>
      <c r="E83" s="22"/>
      <c r="F83" s="25"/>
      <c r="G83" s="415"/>
      <c r="M83" s="174"/>
      <c r="N83" s="452"/>
      <c r="O83" s="452"/>
      <c r="P83" s="452"/>
      <c r="Q83" s="452"/>
      <c r="X83" s="174"/>
    </row>
    <row r="84" spans="1:24" ht="13" x14ac:dyDescent="0.3">
      <c r="A84" s="83" t="s">
        <v>111</v>
      </c>
      <c r="B84" s="34" t="s">
        <v>106</v>
      </c>
      <c r="C84" s="36" t="s">
        <v>105</v>
      </c>
      <c r="D84" s="22"/>
      <c r="E84" s="22"/>
      <c r="F84" s="25"/>
      <c r="G84" s="415"/>
      <c r="M84" s="174"/>
      <c r="N84" s="452"/>
      <c r="O84" s="452"/>
      <c r="P84" s="452"/>
      <c r="Q84" s="452"/>
      <c r="X84" s="174"/>
    </row>
    <row r="85" spans="1:24" x14ac:dyDescent="0.25">
      <c r="A85" s="80"/>
      <c r="B85" s="23"/>
      <c r="C85" s="24"/>
      <c r="D85" s="22"/>
      <c r="E85" s="22"/>
      <c r="F85" s="25"/>
      <c r="G85" s="415"/>
      <c r="M85" s="174"/>
      <c r="N85" s="452"/>
      <c r="O85" s="452"/>
      <c r="P85" s="452"/>
      <c r="Q85" s="452"/>
      <c r="X85" s="174"/>
    </row>
    <row r="86" spans="1:24" x14ac:dyDescent="0.25">
      <c r="A86" s="80"/>
      <c r="B86" s="23" t="s">
        <v>158</v>
      </c>
      <c r="C86" s="24" t="s">
        <v>159</v>
      </c>
      <c r="D86" s="22"/>
      <c r="E86" s="22"/>
      <c r="F86" s="25"/>
      <c r="G86" s="415"/>
      <c r="K86" s="527"/>
      <c r="L86" s="527"/>
      <c r="M86" s="174"/>
      <c r="N86" s="452"/>
      <c r="O86" s="452"/>
      <c r="P86" s="452"/>
      <c r="Q86" s="452"/>
      <c r="X86" s="174"/>
    </row>
    <row r="87" spans="1:24" x14ac:dyDescent="0.25">
      <c r="A87" s="80"/>
      <c r="B87" s="23"/>
      <c r="C87" s="24"/>
      <c r="D87" s="22"/>
      <c r="E87" s="22"/>
      <c r="F87" s="25"/>
      <c r="G87" s="415"/>
      <c r="K87" s="456"/>
      <c r="L87" s="457"/>
      <c r="M87" s="174"/>
      <c r="N87" s="452"/>
      <c r="O87" s="452"/>
      <c r="P87" s="452"/>
      <c r="Q87" s="452"/>
      <c r="X87" s="174"/>
    </row>
    <row r="88" spans="1:24" x14ac:dyDescent="0.25">
      <c r="A88" s="80" t="s">
        <v>112</v>
      </c>
      <c r="B88" s="23"/>
      <c r="C88" s="24" t="s">
        <v>160</v>
      </c>
      <c r="D88" s="22" t="s">
        <v>161</v>
      </c>
      <c r="E88" s="22">
        <v>760</v>
      </c>
      <c r="F88" s="25"/>
      <c r="G88" s="415">
        <f>E88*F88</f>
        <v>0</v>
      </c>
      <c r="K88" s="456"/>
      <c r="L88" s="457"/>
      <c r="M88" s="174"/>
      <c r="N88" s="452"/>
      <c r="O88" s="452"/>
      <c r="P88" s="452"/>
      <c r="Q88" s="452"/>
      <c r="X88" s="174"/>
    </row>
    <row r="89" spans="1:24" x14ac:dyDescent="0.25">
      <c r="A89" s="80"/>
      <c r="B89" s="23"/>
      <c r="C89" s="24"/>
      <c r="D89" s="22"/>
      <c r="E89" s="22"/>
      <c r="F89" s="25"/>
      <c r="G89" s="415"/>
      <c r="K89" s="458"/>
      <c r="M89" s="174"/>
      <c r="N89" s="452"/>
      <c r="O89" s="452"/>
      <c r="P89" s="452"/>
      <c r="Q89" s="452"/>
      <c r="X89" s="174"/>
    </row>
    <row r="90" spans="1:24" x14ac:dyDescent="0.25">
      <c r="A90" s="80" t="s">
        <v>697</v>
      </c>
      <c r="B90" s="23"/>
      <c r="C90" s="24" t="s">
        <v>162</v>
      </c>
      <c r="D90" s="22" t="s">
        <v>161</v>
      </c>
      <c r="E90" s="22">
        <v>760</v>
      </c>
      <c r="F90" s="25"/>
      <c r="G90" s="415">
        <f>E90*F90</f>
        <v>0</v>
      </c>
      <c r="L90" s="174"/>
      <c r="M90" s="174"/>
      <c r="N90" s="452"/>
      <c r="O90" s="452"/>
      <c r="P90" s="452"/>
      <c r="Q90" s="452"/>
      <c r="X90" s="174"/>
    </row>
    <row r="91" spans="1:24" x14ac:dyDescent="0.25">
      <c r="A91" s="80"/>
      <c r="B91" s="23"/>
      <c r="C91" s="24"/>
      <c r="D91" s="22"/>
      <c r="E91" s="22"/>
      <c r="F91" s="25"/>
      <c r="G91" s="415"/>
      <c r="L91" s="174"/>
      <c r="M91" s="174"/>
      <c r="N91" s="452"/>
      <c r="O91" s="452"/>
      <c r="P91" s="452"/>
      <c r="Q91" s="452"/>
      <c r="X91" s="174"/>
    </row>
    <row r="92" spans="1:24" x14ac:dyDescent="0.25">
      <c r="A92" s="80" t="s">
        <v>698</v>
      </c>
      <c r="B92" s="23"/>
      <c r="C92" s="24" t="s">
        <v>163</v>
      </c>
      <c r="D92" s="22" t="s">
        <v>164</v>
      </c>
      <c r="E92" s="22">
        <v>1</v>
      </c>
      <c r="F92" s="25">
        <v>10000</v>
      </c>
      <c r="G92" s="415">
        <f>E92*F92</f>
        <v>10000</v>
      </c>
      <c r="M92" s="174"/>
      <c r="N92" s="452"/>
      <c r="O92" s="452"/>
      <c r="P92" s="452"/>
      <c r="Q92" s="452"/>
      <c r="X92" s="174"/>
    </row>
    <row r="93" spans="1:24" ht="13" x14ac:dyDescent="0.25">
      <c r="A93" s="88"/>
      <c r="B93" s="3"/>
      <c r="C93" s="2"/>
      <c r="D93" s="4"/>
      <c r="E93" s="4"/>
      <c r="F93" s="10"/>
      <c r="G93" s="413"/>
      <c r="M93" s="174"/>
      <c r="N93" s="452"/>
      <c r="O93" s="452"/>
      <c r="P93" s="452"/>
      <c r="Q93" s="452"/>
      <c r="X93" s="174"/>
    </row>
    <row r="94" spans="1:24" x14ac:dyDescent="0.25">
      <c r="A94" s="80" t="s">
        <v>699</v>
      </c>
      <c r="B94" s="23"/>
      <c r="C94" s="24" t="s">
        <v>188</v>
      </c>
      <c r="D94" s="22" t="s">
        <v>88</v>
      </c>
      <c r="E94" s="22"/>
      <c r="F94" s="25"/>
      <c r="G94" s="415">
        <f>F94*G92</f>
        <v>0</v>
      </c>
      <c r="M94" s="174"/>
      <c r="N94" s="452"/>
      <c r="O94" s="452"/>
      <c r="P94" s="452"/>
      <c r="Q94" s="452"/>
      <c r="X94" s="174"/>
    </row>
    <row r="95" spans="1:24" ht="13" x14ac:dyDescent="0.25">
      <c r="A95" s="65"/>
      <c r="B95" s="3"/>
      <c r="C95" s="3"/>
      <c r="D95" s="4"/>
      <c r="E95" s="4"/>
      <c r="F95" s="10"/>
      <c r="G95" s="414"/>
      <c r="M95" s="174"/>
      <c r="X95" s="174"/>
    </row>
    <row r="96" spans="1:24" ht="13" x14ac:dyDescent="0.25">
      <c r="A96" s="65"/>
      <c r="B96" s="3" t="s">
        <v>700</v>
      </c>
      <c r="C96" s="3" t="s">
        <v>701</v>
      </c>
      <c r="D96" s="4"/>
      <c r="E96" s="4"/>
      <c r="F96" s="11"/>
      <c r="G96" s="425"/>
      <c r="H96" s="459"/>
      <c r="J96" s="460"/>
      <c r="M96" s="13"/>
      <c r="X96" s="174"/>
    </row>
    <row r="97" spans="1:24" ht="13" x14ac:dyDescent="0.25">
      <c r="A97" s="65"/>
      <c r="B97" s="3"/>
      <c r="C97" s="3"/>
      <c r="D97" s="4"/>
      <c r="E97" s="4"/>
      <c r="F97" s="11"/>
      <c r="G97" s="425"/>
      <c r="H97" s="459"/>
      <c r="J97" s="530"/>
      <c r="K97" s="530"/>
      <c r="M97" s="13"/>
      <c r="X97" s="174"/>
    </row>
    <row r="98" spans="1:24" ht="13" x14ac:dyDescent="0.25">
      <c r="A98" s="65" t="s">
        <v>702</v>
      </c>
      <c r="B98" s="3" t="s">
        <v>210</v>
      </c>
      <c r="C98" s="3" t="s">
        <v>118</v>
      </c>
      <c r="D98" s="4"/>
      <c r="E98" s="4"/>
      <c r="F98" s="11"/>
      <c r="G98" s="425"/>
      <c r="H98" s="459"/>
      <c r="J98" s="460"/>
      <c r="M98" s="13"/>
      <c r="X98" s="174"/>
    </row>
    <row r="99" spans="1:24" ht="13" x14ac:dyDescent="0.25">
      <c r="A99" s="73"/>
      <c r="B99" s="3"/>
      <c r="C99" s="2"/>
      <c r="D99" s="4"/>
      <c r="E99" s="4"/>
      <c r="F99" s="11"/>
      <c r="G99" s="425"/>
      <c r="H99" s="459"/>
      <c r="J99" s="460"/>
      <c r="K99" s="459"/>
      <c r="M99" s="13"/>
      <c r="X99" s="174"/>
    </row>
    <row r="100" spans="1:24" ht="25" x14ac:dyDescent="0.25">
      <c r="A100" s="73"/>
      <c r="B100" s="3" t="s">
        <v>16</v>
      </c>
      <c r="C100" s="2" t="s">
        <v>211</v>
      </c>
      <c r="D100" s="4"/>
      <c r="E100" s="4"/>
      <c r="F100" s="11"/>
      <c r="G100" s="425"/>
      <c r="H100" s="459"/>
      <c r="J100" s="460"/>
      <c r="M100" s="13"/>
      <c r="X100" s="174"/>
    </row>
    <row r="101" spans="1:24" ht="13" x14ac:dyDescent="0.25">
      <c r="A101" s="73"/>
      <c r="B101" s="3"/>
      <c r="C101" s="5"/>
      <c r="D101" s="4"/>
      <c r="E101" s="4"/>
      <c r="F101" s="11"/>
      <c r="G101" s="425"/>
      <c r="H101" s="459"/>
      <c r="J101" s="460"/>
      <c r="M101" s="13"/>
      <c r="X101" s="174"/>
    </row>
    <row r="102" spans="1:24" ht="13" x14ac:dyDescent="0.25">
      <c r="A102" s="73" t="s">
        <v>703</v>
      </c>
      <c r="B102" s="3"/>
      <c r="C102" s="2" t="s">
        <v>395</v>
      </c>
      <c r="D102" s="4" t="s">
        <v>17</v>
      </c>
      <c r="E102" s="4">
        <v>2780</v>
      </c>
      <c r="F102" s="11"/>
      <c r="G102" s="425">
        <f>E102*F102</f>
        <v>0</v>
      </c>
      <c r="H102" s="459"/>
      <c r="J102" s="460"/>
      <c r="M102" s="13"/>
      <c r="X102" s="174"/>
    </row>
    <row r="103" spans="1:24" ht="13" x14ac:dyDescent="0.3">
      <c r="A103" s="73"/>
      <c r="B103" s="3"/>
      <c r="C103" s="3"/>
      <c r="D103" s="4"/>
      <c r="E103" s="4"/>
      <c r="F103" s="11"/>
      <c r="G103" s="425"/>
      <c r="H103" s="459"/>
      <c r="J103" s="461"/>
      <c r="K103" s="462"/>
      <c r="M103" s="13"/>
      <c r="X103" s="174"/>
    </row>
    <row r="104" spans="1:24" ht="13" x14ac:dyDescent="0.25">
      <c r="A104" s="73" t="s">
        <v>704</v>
      </c>
      <c r="B104" s="3"/>
      <c r="C104" s="2" t="s">
        <v>396</v>
      </c>
      <c r="D104" s="4" t="s">
        <v>17</v>
      </c>
      <c r="E104" s="4">
        <v>20</v>
      </c>
      <c r="F104" s="11"/>
      <c r="G104" s="425">
        <f>E104*F104</f>
        <v>0</v>
      </c>
      <c r="H104" s="459"/>
      <c r="J104" s="460"/>
      <c r="M104" s="13"/>
      <c r="X104" s="174"/>
    </row>
    <row r="105" spans="1:24" ht="13" x14ac:dyDescent="0.25">
      <c r="A105" s="73"/>
      <c r="B105" s="3"/>
      <c r="C105" s="2"/>
      <c r="D105" s="4"/>
      <c r="E105" s="4"/>
      <c r="F105" s="11"/>
      <c r="G105" s="425"/>
      <c r="H105" s="459"/>
      <c r="J105" s="460"/>
      <c r="M105" s="13"/>
      <c r="X105" s="174"/>
    </row>
    <row r="106" spans="1:24" ht="13" x14ac:dyDescent="0.25">
      <c r="A106" s="73"/>
      <c r="B106" s="3" t="s">
        <v>19</v>
      </c>
      <c r="C106" s="2" t="s">
        <v>214</v>
      </c>
      <c r="D106" s="4"/>
      <c r="E106" s="4"/>
      <c r="F106" s="11"/>
      <c r="G106" s="425"/>
      <c r="H106" s="459"/>
      <c r="J106" s="460"/>
      <c r="M106" s="13"/>
      <c r="X106" s="174"/>
    </row>
    <row r="107" spans="1:24" ht="13" x14ac:dyDescent="0.25">
      <c r="A107" s="73"/>
      <c r="B107" s="3"/>
      <c r="C107" s="5"/>
      <c r="D107" s="4"/>
      <c r="E107" s="4"/>
      <c r="F107" s="11"/>
      <c r="G107" s="425"/>
      <c r="H107" s="459"/>
      <c r="J107" s="530"/>
      <c r="K107" s="530"/>
      <c r="L107" s="530"/>
      <c r="M107" s="13"/>
      <c r="X107" s="174"/>
    </row>
    <row r="108" spans="1:24" ht="13" x14ac:dyDescent="0.25">
      <c r="A108" s="73" t="s">
        <v>705</v>
      </c>
      <c r="B108" s="3"/>
      <c r="C108" s="2" t="s">
        <v>215</v>
      </c>
      <c r="D108" s="4" t="s">
        <v>20</v>
      </c>
      <c r="E108" s="4">
        <v>56</v>
      </c>
      <c r="F108" s="11"/>
      <c r="G108" s="425">
        <f>E108*F108</f>
        <v>0</v>
      </c>
      <c r="H108" s="463"/>
      <c r="J108" s="460"/>
      <c r="K108" s="459"/>
      <c r="L108" s="459"/>
      <c r="M108" s="13"/>
      <c r="X108" s="174"/>
    </row>
    <row r="109" spans="1:24" ht="13" x14ac:dyDescent="0.25">
      <c r="A109" s="73"/>
      <c r="B109" s="3"/>
      <c r="C109" s="5"/>
      <c r="D109" s="4"/>
      <c r="E109" s="4"/>
      <c r="F109" s="11"/>
      <c r="G109" s="425"/>
      <c r="H109" s="459"/>
      <c r="J109" s="460"/>
      <c r="K109" s="174"/>
      <c r="L109" s="451"/>
      <c r="M109" s="13"/>
      <c r="X109" s="174"/>
    </row>
    <row r="110" spans="1:24" ht="13" x14ac:dyDescent="0.25">
      <c r="A110" s="73" t="s">
        <v>706</v>
      </c>
      <c r="B110" s="3"/>
      <c r="C110" s="2" t="s">
        <v>216</v>
      </c>
      <c r="D110" s="4" t="s">
        <v>20</v>
      </c>
      <c r="E110" s="4">
        <v>28</v>
      </c>
      <c r="F110" s="11"/>
      <c r="G110" s="425">
        <f>E110*F110</f>
        <v>0</v>
      </c>
      <c r="H110" s="463"/>
      <c r="J110" s="460"/>
      <c r="K110" s="174"/>
      <c r="L110" s="451"/>
      <c r="M110" s="13"/>
      <c r="X110" s="174"/>
    </row>
    <row r="111" spans="1:24" ht="13" x14ac:dyDescent="0.25">
      <c r="A111" s="73"/>
      <c r="B111" s="3"/>
      <c r="C111" s="2"/>
      <c r="D111" s="4"/>
      <c r="E111" s="4"/>
      <c r="F111" s="11"/>
      <c r="G111" s="425"/>
      <c r="H111" s="463"/>
      <c r="J111" s="460"/>
      <c r="K111" s="174"/>
      <c r="L111" s="451"/>
      <c r="M111" s="13"/>
      <c r="X111" s="174"/>
    </row>
    <row r="112" spans="1:24" ht="13" x14ac:dyDescent="0.25">
      <c r="A112" s="73"/>
      <c r="B112" s="3"/>
      <c r="C112" s="2"/>
      <c r="D112" s="4"/>
      <c r="E112" s="4"/>
      <c r="F112" s="11"/>
      <c r="G112" s="425"/>
      <c r="H112" s="463"/>
      <c r="J112" s="460"/>
      <c r="K112" s="174"/>
      <c r="L112" s="451"/>
      <c r="M112" s="13"/>
      <c r="X112" s="174"/>
    </row>
    <row r="113" spans="1:24" ht="13" x14ac:dyDescent="0.25">
      <c r="A113" s="73"/>
      <c r="B113" s="3"/>
      <c r="C113" s="2"/>
      <c r="D113" s="4"/>
      <c r="E113" s="4"/>
      <c r="F113" s="11"/>
      <c r="G113" s="425"/>
      <c r="H113" s="463"/>
      <c r="J113" s="460"/>
      <c r="K113" s="174"/>
      <c r="L113" s="451"/>
      <c r="M113" s="13"/>
      <c r="X113" s="174"/>
    </row>
    <row r="114" spans="1:24" ht="13.5" thickBot="1" x14ac:dyDescent="0.3">
      <c r="A114" s="73"/>
      <c r="B114" s="3"/>
      <c r="C114" s="2"/>
      <c r="D114" s="4"/>
      <c r="E114" s="4"/>
      <c r="F114" s="11"/>
      <c r="G114" s="425"/>
      <c r="H114" s="463"/>
      <c r="J114" s="460"/>
      <c r="K114" s="174"/>
      <c r="L114" s="451"/>
      <c r="M114" s="13"/>
      <c r="X114" s="174"/>
    </row>
    <row r="115" spans="1:24" s="183" customFormat="1" ht="14.5" thickBot="1" x14ac:dyDescent="0.35">
      <c r="A115" s="186"/>
      <c r="B115" s="187"/>
      <c r="C115" s="187" t="s">
        <v>8</v>
      </c>
      <c r="D115" s="188"/>
      <c r="E115" s="188"/>
      <c r="F115" s="189"/>
      <c r="G115" s="416">
        <f>SUM(G60:G114)*'Sec 1 P&amp;G'!H201</f>
        <v>0</v>
      </c>
      <c r="M115" s="407"/>
      <c r="X115" s="407"/>
    </row>
    <row r="116" spans="1:24" s="183" customFormat="1" ht="14" x14ac:dyDescent="0.3">
      <c r="A116" s="542">
        <f>A54+1</f>
        <v>30</v>
      </c>
      <c r="B116" s="542"/>
      <c r="C116" s="542"/>
      <c r="D116" s="542"/>
      <c r="E116" s="542"/>
      <c r="F116" s="542"/>
      <c r="G116" s="542"/>
      <c r="M116" s="407"/>
      <c r="X116" s="407"/>
    </row>
    <row r="117" spans="1:24" s="183" customFormat="1" ht="15" customHeight="1" x14ac:dyDescent="0.3">
      <c r="A117" s="108" t="str">
        <f>$A$2</f>
        <v>CONSTRUCTION OF AMERSFOORT SEWERS</v>
      </c>
      <c r="B117" s="107"/>
      <c r="C117" s="107"/>
      <c r="D117" s="107"/>
      <c r="E117" s="107"/>
      <c r="F117" s="107"/>
      <c r="G117" s="333"/>
      <c r="M117" s="407"/>
      <c r="X117" s="407"/>
    </row>
    <row r="118" spans="1:24" s="183" customFormat="1" ht="14" x14ac:dyDescent="0.3">
      <c r="A118" s="108" t="str">
        <f>$A$3</f>
        <v>CONTRACT NO: T21/2025</v>
      </c>
      <c r="B118" s="108"/>
      <c r="C118" s="108"/>
      <c r="D118" s="108"/>
      <c r="E118" s="108"/>
      <c r="F118" s="108"/>
      <c r="G118" s="334"/>
      <c r="M118" s="407"/>
      <c r="X118" s="407"/>
    </row>
    <row r="119" spans="1:24" s="183" customFormat="1" ht="14.5" thickBot="1" x14ac:dyDescent="0.35">
      <c r="A119" s="531" t="str">
        <f>A57</f>
        <v>SECTION 3: OUTFALL SEWER PIPELINE</v>
      </c>
      <c r="B119" s="531"/>
      <c r="C119" s="531"/>
      <c r="D119" s="531"/>
      <c r="E119" s="531"/>
      <c r="F119" s="531"/>
      <c r="G119" s="531"/>
      <c r="M119" s="407"/>
      <c r="X119" s="407"/>
    </row>
    <row r="120" spans="1:24" x14ac:dyDescent="0.25">
      <c r="A120" s="532" t="s">
        <v>0</v>
      </c>
      <c r="B120" s="519" t="s">
        <v>1</v>
      </c>
      <c r="C120" s="519" t="s">
        <v>2</v>
      </c>
      <c r="D120" s="521" t="s">
        <v>3</v>
      </c>
      <c r="E120" s="521" t="s">
        <v>4</v>
      </c>
      <c r="F120" s="523" t="s">
        <v>5</v>
      </c>
      <c r="G120" s="525" t="s">
        <v>6</v>
      </c>
      <c r="M120" s="174"/>
      <c r="X120" s="174"/>
    </row>
    <row r="121" spans="1:24" ht="13" thickBot="1" x14ac:dyDescent="0.3">
      <c r="A121" s="533"/>
      <c r="B121" s="520"/>
      <c r="C121" s="520"/>
      <c r="D121" s="522"/>
      <c r="E121" s="522"/>
      <c r="F121" s="524"/>
      <c r="G121" s="526"/>
      <c r="M121" s="174"/>
      <c r="X121" s="174"/>
    </row>
    <row r="122" spans="1:24" s="183" customFormat="1" ht="14.5" thickBot="1" x14ac:dyDescent="0.35">
      <c r="A122" s="514" t="s">
        <v>9</v>
      </c>
      <c r="B122" s="515"/>
      <c r="C122" s="515"/>
      <c r="D122" s="515"/>
      <c r="E122" s="515"/>
      <c r="F122" s="516"/>
      <c r="G122" s="420">
        <f>G115</f>
        <v>0</v>
      </c>
      <c r="M122" s="407"/>
      <c r="X122" s="407"/>
    </row>
    <row r="123" spans="1:24" ht="13" x14ac:dyDescent="0.25">
      <c r="A123" s="65" t="s">
        <v>707</v>
      </c>
      <c r="B123" s="3"/>
      <c r="C123" s="3" t="s">
        <v>390</v>
      </c>
      <c r="D123" s="4"/>
      <c r="E123" s="4"/>
      <c r="F123" s="10"/>
      <c r="G123" s="413"/>
      <c r="H123" s="459"/>
      <c r="J123" s="460"/>
      <c r="M123" s="13"/>
      <c r="X123" s="174"/>
    </row>
    <row r="124" spans="1:24" ht="6.75" customHeight="1" x14ac:dyDescent="0.25">
      <c r="A124" s="65"/>
      <c r="B124" s="3"/>
      <c r="C124" s="2"/>
      <c r="D124" s="4"/>
      <c r="E124" s="4"/>
      <c r="F124" s="10"/>
      <c r="G124" s="413"/>
      <c r="H124" s="459"/>
      <c r="M124" s="13"/>
      <c r="S124" s="174"/>
      <c r="X124" s="13"/>
    </row>
    <row r="125" spans="1:24" ht="37.5" x14ac:dyDescent="0.25">
      <c r="A125" s="65"/>
      <c r="B125" s="3" t="s">
        <v>120</v>
      </c>
      <c r="C125" s="2" t="s">
        <v>392</v>
      </c>
      <c r="D125" s="4"/>
      <c r="E125" s="4"/>
      <c r="F125" s="10"/>
      <c r="G125" s="413"/>
      <c r="H125" s="459"/>
      <c r="M125" s="13"/>
      <c r="S125" s="174"/>
      <c r="X125" s="13"/>
    </row>
    <row r="126" spans="1:24" ht="6" customHeight="1" x14ac:dyDescent="0.25">
      <c r="A126" s="65"/>
      <c r="B126" s="3"/>
      <c r="C126" s="2"/>
      <c r="D126" s="4"/>
      <c r="E126" s="4"/>
      <c r="F126" s="10"/>
      <c r="G126" s="413"/>
      <c r="H126" s="459"/>
      <c r="M126" s="13"/>
      <c r="S126" s="174"/>
      <c r="X126" s="13"/>
    </row>
    <row r="127" spans="1:24" ht="13" x14ac:dyDescent="0.25">
      <c r="A127" s="73" t="s">
        <v>708</v>
      </c>
      <c r="B127" s="3"/>
      <c r="C127" s="2" t="s">
        <v>397</v>
      </c>
      <c r="D127" s="4" t="s">
        <v>20</v>
      </c>
      <c r="E127" s="4">
        <v>4</v>
      </c>
      <c r="F127" s="10"/>
      <c r="G127" s="413">
        <f>E127*F127</f>
        <v>0</v>
      </c>
      <c r="H127" s="459"/>
      <c r="M127" s="13"/>
      <c r="S127" s="174"/>
      <c r="X127" s="13"/>
    </row>
    <row r="128" spans="1:24" ht="9" customHeight="1" x14ac:dyDescent="0.25">
      <c r="A128" s="65"/>
      <c r="B128" s="3"/>
      <c r="C128" s="2"/>
      <c r="D128" s="4"/>
      <c r="E128" s="4"/>
      <c r="F128" s="10"/>
      <c r="G128" s="413"/>
      <c r="H128" s="459"/>
      <c r="M128" s="13"/>
      <c r="S128" s="174"/>
      <c r="X128" s="13"/>
    </row>
    <row r="129" spans="1:24" ht="50" x14ac:dyDescent="0.25">
      <c r="A129" s="65"/>
      <c r="B129" s="1" t="s">
        <v>393</v>
      </c>
      <c r="C129" s="60" t="s">
        <v>394</v>
      </c>
      <c r="D129" s="8"/>
      <c r="E129" s="4"/>
      <c r="F129" s="10"/>
      <c r="G129" s="413"/>
      <c r="H129" s="459"/>
      <c r="M129" s="13"/>
      <c r="S129" s="174"/>
      <c r="X129" s="13"/>
    </row>
    <row r="130" spans="1:24" ht="13" x14ac:dyDescent="0.25">
      <c r="A130" s="65"/>
      <c r="B130" s="3"/>
      <c r="C130" s="28"/>
      <c r="D130" s="4"/>
      <c r="E130" s="4"/>
      <c r="F130" s="11"/>
      <c r="G130" s="425"/>
      <c r="H130" s="459"/>
      <c r="M130" s="13"/>
      <c r="S130" s="174"/>
      <c r="X130" s="13"/>
    </row>
    <row r="131" spans="1:24" ht="13" x14ac:dyDescent="0.25">
      <c r="A131" s="73" t="s">
        <v>709</v>
      </c>
      <c r="B131" s="3"/>
      <c r="C131" s="2" t="s">
        <v>397</v>
      </c>
      <c r="D131" s="4" t="s">
        <v>20</v>
      </c>
      <c r="E131" s="4">
        <v>4</v>
      </c>
      <c r="F131" s="2"/>
      <c r="G131" s="413">
        <f>E131*F131</f>
        <v>0</v>
      </c>
      <c r="H131" s="459"/>
      <c r="M131" s="13"/>
      <c r="S131" s="174"/>
      <c r="X131" s="13"/>
    </row>
    <row r="132" spans="1:24" ht="9" customHeight="1" x14ac:dyDescent="0.25">
      <c r="A132" s="65"/>
      <c r="B132" s="3"/>
      <c r="C132" s="28"/>
      <c r="D132" s="4"/>
      <c r="E132" s="4"/>
      <c r="F132" s="11"/>
      <c r="G132" s="425"/>
      <c r="H132" s="459"/>
      <c r="M132" s="13"/>
      <c r="S132" s="174"/>
      <c r="X132" s="13"/>
    </row>
    <row r="133" spans="1:24" ht="13" x14ac:dyDescent="0.25">
      <c r="A133" s="65"/>
      <c r="B133" s="3"/>
      <c r="C133" s="3" t="s">
        <v>399</v>
      </c>
      <c r="D133" s="4"/>
      <c r="E133" s="4"/>
      <c r="F133" s="2"/>
      <c r="G133" s="447"/>
      <c r="H133" s="459"/>
      <c r="J133" s="460"/>
      <c r="M133" s="174"/>
      <c r="X133" s="174"/>
    </row>
    <row r="134" spans="1:24" ht="2.25" customHeight="1" x14ac:dyDescent="0.25">
      <c r="A134" s="65"/>
      <c r="B134" s="3"/>
      <c r="C134" s="2"/>
      <c r="D134" s="4"/>
      <c r="E134" s="4"/>
      <c r="F134" s="2"/>
      <c r="G134" s="447"/>
      <c r="H134" s="459"/>
      <c r="J134" s="460"/>
      <c r="M134" s="174"/>
      <c r="X134" s="174"/>
    </row>
    <row r="135" spans="1:24" ht="37.5" x14ac:dyDescent="0.25">
      <c r="A135" s="65"/>
      <c r="B135" s="3" t="s">
        <v>120</v>
      </c>
      <c r="C135" s="2" t="s">
        <v>400</v>
      </c>
      <c r="D135" s="4"/>
      <c r="E135" s="4"/>
      <c r="F135" s="2"/>
      <c r="G135" s="447"/>
      <c r="H135" s="459"/>
      <c r="J135" s="174"/>
      <c r="M135" s="13"/>
      <c r="U135" s="174"/>
      <c r="X135" s="13"/>
    </row>
    <row r="136" spans="1:24" ht="6" customHeight="1" x14ac:dyDescent="0.25">
      <c r="A136" s="65"/>
      <c r="B136" s="3"/>
      <c r="C136" s="2"/>
      <c r="D136" s="4"/>
      <c r="E136" s="4"/>
      <c r="F136" s="2"/>
      <c r="G136" s="447"/>
      <c r="H136" s="459"/>
      <c r="J136" s="174"/>
      <c r="M136" s="13"/>
      <c r="U136" s="174"/>
      <c r="X136" s="13"/>
    </row>
    <row r="137" spans="1:24" ht="13" x14ac:dyDescent="0.25">
      <c r="A137" s="65" t="s">
        <v>710</v>
      </c>
      <c r="B137" s="3"/>
      <c r="C137" s="2" t="s">
        <v>397</v>
      </c>
      <c r="D137" s="4" t="s">
        <v>20</v>
      </c>
      <c r="E137" s="4">
        <v>1</v>
      </c>
      <c r="F137" s="10"/>
      <c r="G137" s="413">
        <f>E137*F137</f>
        <v>0</v>
      </c>
      <c r="H137" s="459"/>
      <c r="J137" s="174"/>
      <c r="M137" s="13"/>
      <c r="U137" s="174"/>
      <c r="X137" s="13"/>
    </row>
    <row r="138" spans="1:24" ht="13" x14ac:dyDescent="0.25">
      <c r="A138" s="65"/>
      <c r="B138" s="3"/>
      <c r="C138" s="2"/>
      <c r="D138" s="4"/>
      <c r="E138" s="4"/>
      <c r="F138" s="2"/>
      <c r="G138" s="447"/>
      <c r="H138" s="459"/>
      <c r="J138" s="174"/>
      <c r="M138" s="13"/>
      <c r="U138" s="174"/>
      <c r="X138" s="13"/>
    </row>
    <row r="139" spans="1:24" ht="37.5" x14ac:dyDescent="0.25">
      <c r="A139" s="65" t="s">
        <v>711</v>
      </c>
      <c r="B139" s="3"/>
      <c r="C139" s="2" t="s">
        <v>401</v>
      </c>
      <c r="D139" s="4" t="s">
        <v>20</v>
      </c>
      <c r="E139" s="4">
        <v>1</v>
      </c>
      <c r="F139" s="10"/>
      <c r="G139" s="413">
        <f>E139*F139</f>
        <v>0</v>
      </c>
      <c r="H139" s="463"/>
      <c r="J139" s="174"/>
      <c r="M139" s="13"/>
      <c r="U139" s="174"/>
      <c r="X139" s="13"/>
    </row>
    <row r="140" spans="1:24" ht="6.75" customHeight="1" x14ac:dyDescent="0.25">
      <c r="A140" s="65"/>
      <c r="B140" s="3"/>
      <c r="C140" s="2"/>
      <c r="D140" s="4"/>
      <c r="E140" s="4"/>
      <c r="F140" s="2"/>
      <c r="G140" s="447"/>
      <c r="H140" s="459"/>
      <c r="M140" s="13"/>
      <c r="S140" s="174"/>
      <c r="X140" s="13"/>
    </row>
    <row r="141" spans="1:24" ht="26.5" customHeight="1" x14ac:dyDescent="0.25">
      <c r="A141" s="65" t="s">
        <v>712</v>
      </c>
      <c r="B141" s="1"/>
      <c r="C141" s="63" t="s">
        <v>166</v>
      </c>
      <c r="D141" s="8"/>
      <c r="E141" s="8"/>
      <c r="F141" s="21"/>
      <c r="G141" s="442"/>
      <c r="K141" s="456"/>
      <c r="L141" s="457"/>
      <c r="M141" s="174"/>
      <c r="X141" s="174"/>
    </row>
    <row r="142" spans="1:24" ht="13" x14ac:dyDescent="0.3">
      <c r="A142" s="71"/>
      <c r="B142" s="74"/>
      <c r="C142" s="76"/>
      <c r="D142" s="22"/>
      <c r="E142" s="22"/>
      <c r="F142" s="75"/>
      <c r="G142" s="446"/>
      <c r="H142" s="451"/>
      <c r="M142" s="174"/>
      <c r="X142" s="174"/>
    </row>
    <row r="143" spans="1:24" ht="50" x14ac:dyDescent="0.3">
      <c r="A143" s="73" t="s">
        <v>713</v>
      </c>
      <c r="B143" s="1"/>
      <c r="C143" s="9" t="s">
        <v>167</v>
      </c>
      <c r="D143" s="8" t="s">
        <v>17</v>
      </c>
      <c r="E143" s="8">
        <v>45</v>
      </c>
      <c r="F143" s="21"/>
      <c r="G143" s="448">
        <f>E143*F143</f>
        <v>0</v>
      </c>
      <c r="H143" s="457"/>
      <c r="K143" s="462"/>
      <c r="L143" s="462"/>
      <c r="M143" s="174"/>
      <c r="X143" s="174"/>
    </row>
    <row r="144" spans="1:24" ht="6" customHeight="1" x14ac:dyDescent="0.25">
      <c r="A144" s="65"/>
      <c r="B144" s="1"/>
      <c r="C144" s="9"/>
      <c r="D144" s="8"/>
      <c r="E144" s="8"/>
      <c r="F144" s="21"/>
      <c r="G144" s="442"/>
      <c r="M144" s="174"/>
      <c r="X144" s="174"/>
    </row>
    <row r="145" spans="1:24" ht="13" x14ac:dyDescent="0.25">
      <c r="A145" s="73" t="s">
        <v>715</v>
      </c>
      <c r="B145" s="1" t="s">
        <v>168</v>
      </c>
      <c r="C145" s="63" t="s">
        <v>169</v>
      </c>
      <c r="D145" s="8"/>
      <c r="E145" s="8"/>
      <c r="F145" s="21"/>
      <c r="G145" s="442"/>
      <c r="K145" s="527"/>
      <c r="L145" s="527"/>
      <c r="M145" s="452"/>
      <c r="N145" s="452"/>
      <c r="O145" s="452"/>
      <c r="P145" s="452"/>
      <c r="Q145" s="452"/>
      <c r="X145" s="174"/>
    </row>
    <row r="146" spans="1:24" ht="13" x14ac:dyDescent="0.25">
      <c r="A146" s="65"/>
      <c r="B146" s="1"/>
      <c r="C146" s="9" t="s">
        <v>170</v>
      </c>
      <c r="D146" s="8"/>
      <c r="E146" s="8"/>
      <c r="F146" s="21"/>
      <c r="G146" s="442"/>
      <c r="K146" s="456"/>
      <c r="L146" s="457"/>
      <c r="M146" s="452"/>
      <c r="N146" s="452"/>
      <c r="O146" s="452"/>
      <c r="P146" s="452"/>
      <c r="Q146" s="452"/>
      <c r="X146" s="174"/>
    </row>
    <row r="147" spans="1:24" ht="25" x14ac:dyDescent="0.25">
      <c r="A147" s="65"/>
      <c r="B147" s="3"/>
      <c r="C147" s="5" t="s">
        <v>171</v>
      </c>
      <c r="D147" s="4"/>
      <c r="E147" s="4"/>
      <c r="F147" s="10"/>
      <c r="G147" s="413"/>
      <c r="K147" s="456"/>
      <c r="L147" s="457"/>
      <c r="M147" s="452"/>
      <c r="N147" s="452"/>
      <c r="O147" s="452"/>
      <c r="P147" s="452"/>
      <c r="Q147" s="452"/>
      <c r="X147" s="174"/>
    </row>
    <row r="148" spans="1:24" ht="13" x14ac:dyDescent="0.25">
      <c r="A148" s="65"/>
      <c r="B148" s="3"/>
      <c r="C148" s="5"/>
      <c r="D148" s="4"/>
      <c r="E148" s="4"/>
      <c r="F148" s="10"/>
      <c r="G148" s="413"/>
      <c r="H148" s="455"/>
      <c r="K148" s="458"/>
      <c r="M148" s="452"/>
      <c r="N148" s="452"/>
      <c r="O148" s="452"/>
      <c r="P148" s="452"/>
      <c r="Q148" s="452"/>
      <c r="X148" s="174"/>
    </row>
    <row r="149" spans="1:24" ht="13" x14ac:dyDescent="0.25">
      <c r="A149" s="73" t="s">
        <v>714</v>
      </c>
      <c r="B149" s="3"/>
      <c r="C149" s="5" t="s">
        <v>173</v>
      </c>
      <c r="D149" s="4" t="s">
        <v>131</v>
      </c>
      <c r="E149" s="4">
        <v>304</v>
      </c>
      <c r="F149" s="10"/>
      <c r="G149" s="415">
        <f>E149*F149</f>
        <v>0</v>
      </c>
      <c r="M149" s="13"/>
      <c r="N149" s="174"/>
      <c r="X149" s="13"/>
    </row>
    <row r="150" spans="1:24" ht="13" x14ac:dyDescent="0.25">
      <c r="A150" s="73"/>
      <c r="B150" s="3"/>
      <c r="C150" s="5"/>
      <c r="D150" s="4"/>
      <c r="E150" s="4"/>
      <c r="F150" s="10"/>
      <c r="G150" s="413"/>
      <c r="M150" s="13"/>
      <c r="N150" s="174"/>
      <c r="X150" s="13"/>
    </row>
    <row r="151" spans="1:24" ht="13" x14ac:dyDescent="0.25">
      <c r="A151" s="73" t="s">
        <v>716</v>
      </c>
      <c r="B151" s="3"/>
      <c r="C151" s="5" t="s">
        <v>175</v>
      </c>
      <c r="D151" s="4" t="s">
        <v>161</v>
      </c>
      <c r="E151" s="4">
        <v>304</v>
      </c>
      <c r="F151" s="10"/>
      <c r="G151" s="415">
        <f>E151*F151</f>
        <v>0</v>
      </c>
      <c r="M151" s="13"/>
      <c r="N151" s="174"/>
      <c r="X151" s="13"/>
    </row>
    <row r="152" spans="1:24" ht="13" x14ac:dyDescent="0.25">
      <c r="A152" s="65"/>
      <c r="B152" s="3"/>
      <c r="C152" s="5"/>
      <c r="D152" s="4"/>
      <c r="E152" s="4"/>
      <c r="F152" s="10"/>
      <c r="G152" s="413"/>
      <c r="M152" s="13"/>
      <c r="N152" s="174"/>
      <c r="X152" s="13"/>
    </row>
    <row r="153" spans="1:24" ht="13" x14ac:dyDescent="0.25">
      <c r="A153" s="65"/>
      <c r="B153" s="3"/>
      <c r="C153" s="5" t="s">
        <v>176</v>
      </c>
      <c r="D153" s="4"/>
      <c r="E153" s="4"/>
      <c r="F153" s="10"/>
      <c r="G153" s="413"/>
      <c r="L153" s="464"/>
      <c r="M153" s="13"/>
      <c r="N153" s="174"/>
      <c r="X153" s="13"/>
    </row>
    <row r="154" spans="1:24" ht="8.25" customHeight="1" x14ac:dyDescent="0.25">
      <c r="A154" s="65"/>
      <c r="B154" s="3"/>
      <c r="C154" s="5"/>
      <c r="D154" s="4"/>
      <c r="E154" s="4"/>
      <c r="F154" s="10"/>
      <c r="G154" s="413"/>
      <c r="M154" s="13"/>
      <c r="N154" s="174"/>
      <c r="X154" s="13"/>
    </row>
    <row r="155" spans="1:24" ht="13" x14ac:dyDescent="0.25">
      <c r="A155" s="65"/>
      <c r="B155" s="3"/>
      <c r="C155" s="5" t="s">
        <v>177</v>
      </c>
      <c r="D155" s="4"/>
      <c r="E155" s="4"/>
      <c r="F155" s="10"/>
      <c r="G155" s="413"/>
      <c r="M155" s="13"/>
      <c r="N155" s="174"/>
      <c r="X155" s="13"/>
    </row>
    <row r="156" spans="1:24" ht="6" customHeight="1" x14ac:dyDescent="0.25">
      <c r="A156" s="65"/>
      <c r="B156" s="3"/>
      <c r="C156" s="5"/>
      <c r="D156" s="4"/>
      <c r="E156" s="4"/>
      <c r="F156" s="10"/>
      <c r="G156" s="413"/>
      <c r="M156" s="13"/>
      <c r="X156" s="13"/>
    </row>
    <row r="157" spans="1:24" ht="25" x14ac:dyDescent="0.25">
      <c r="A157" s="73" t="s">
        <v>717</v>
      </c>
      <c r="B157" s="3"/>
      <c r="C157" s="5" t="s">
        <v>179</v>
      </c>
      <c r="D157" s="4" t="s">
        <v>131</v>
      </c>
      <c r="E157" s="4">
        <v>45</v>
      </c>
      <c r="F157" s="10"/>
      <c r="G157" s="415">
        <f>E157*F157</f>
        <v>0</v>
      </c>
      <c r="M157" s="13"/>
      <c r="X157" s="13"/>
    </row>
    <row r="158" spans="1:24" ht="13" x14ac:dyDescent="0.25">
      <c r="A158" s="73"/>
      <c r="B158" s="3"/>
      <c r="C158" s="5"/>
      <c r="D158" s="4"/>
      <c r="E158" s="4"/>
      <c r="F158" s="10"/>
      <c r="G158" s="413"/>
      <c r="M158" s="13"/>
      <c r="X158" s="13"/>
    </row>
    <row r="159" spans="1:24" ht="25" x14ac:dyDescent="0.25">
      <c r="A159" s="73" t="s">
        <v>718</v>
      </c>
      <c r="B159" s="3"/>
      <c r="C159" s="5" t="s">
        <v>181</v>
      </c>
      <c r="D159" s="4" t="s">
        <v>131</v>
      </c>
      <c r="E159" s="4">
        <v>45</v>
      </c>
      <c r="F159" s="10"/>
      <c r="G159" s="415">
        <f>E159*F159</f>
        <v>0</v>
      </c>
      <c r="M159" s="13"/>
      <c r="N159" s="174"/>
      <c r="X159" s="13"/>
    </row>
    <row r="160" spans="1:24" ht="13" x14ac:dyDescent="0.25">
      <c r="A160" s="65"/>
      <c r="B160" s="1"/>
      <c r="C160" s="5" t="s">
        <v>182</v>
      </c>
      <c r="D160" s="4"/>
      <c r="E160" s="4"/>
      <c r="F160" s="10"/>
      <c r="G160" s="413"/>
      <c r="M160" s="13"/>
      <c r="N160" s="174"/>
      <c r="X160" s="13"/>
    </row>
    <row r="161" spans="1:27" ht="7.5" customHeight="1" x14ac:dyDescent="0.25">
      <c r="A161" s="65"/>
      <c r="B161" s="1"/>
      <c r="C161" s="5"/>
      <c r="D161" s="4"/>
      <c r="E161" s="4"/>
      <c r="F161" s="10"/>
      <c r="G161" s="413"/>
      <c r="M161" s="13"/>
      <c r="N161" s="174"/>
      <c r="X161" s="13"/>
    </row>
    <row r="162" spans="1:27" s="176" customFormat="1" ht="13" x14ac:dyDescent="0.25">
      <c r="A162" s="73" t="s">
        <v>719</v>
      </c>
      <c r="B162" s="1"/>
      <c r="C162" s="5" t="s">
        <v>184</v>
      </c>
      <c r="D162" s="4" t="s">
        <v>131</v>
      </c>
      <c r="E162" s="4">
        <v>45</v>
      </c>
      <c r="F162" s="10"/>
      <c r="G162" s="415">
        <f>E162*F162</f>
        <v>0</v>
      </c>
      <c r="H162" s="13"/>
      <c r="I162" s="455"/>
      <c r="J162" s="455"/>
      <c r="K162" s="455"/>
      <c r="L162" s="455"/>
      <c r="M162" s="455"/>
      <c r="N162" s="455"/>
      <c r="O162" s="455"/>
      <c r="P162" s="455"/>
      <c r="Q162" s="455"/>
      <c r="R162" s="455"/>
      <c r="S162" s="455"/>
      <c r="T162" s="455"/>
      <c r="U162" s="455"/>
      <c r="V162" s="455"/>
      <c r="W162" s="455"/>
      <c r="X162" s="455"/>
      <c r="Y162" s="455"/>
      <c r="Z162" s="455"/>
      <c r="AA162" s="455"/>
    </row>
    <row r="163" spans="1:27" ht="9.75" customHeight="1" x14ac:dyDescent="0.25">
      <c r="A163" s="73"/>
      <c r="B163" s="1"/>
      <c r="C163" s="5"/>
      <c r="D163" s="4"/>
      <c r="E163" s="4"/>
      <c r="F163" s="10"/>
      <c r="G163" s="413"/>
      <c r="M163" s="13"/>
      <c r="N163" s="174"/>
      <c r="X163" s="13"/>
    </row>
    <row r="164" spans="1:27" ht="13" x14ac:dyDescent="0.25">
      <c r="A164" s="73" t="s">
        <v>720</v>
      </c>
      <c r="B164" s="1"/>
      <c r="C164" s="5" t="s">
        <v>185</v>
      </c>
      <c r="D164" s="4"/>
      <c r="E164" s="4"/>
      <c r="F164" s="10"/>
      <c r="G164" s="413"/>
      <c r="M164" s="174"/>
      <c r="N164" s="452"/>
      <c r="O164" s="452"/>
      <c r="P164" s="452"/>
      <c r="Q164" s="452"/>
      <c r="X164" s="174"/>
    </row>
    <row r="165" spans="1:27" ht="13" x14ac:dyDescent="0.25">
      <c r="A165" s="73"/>
      <c r="B165" s="1"/>
      <c r="C165" s="5"/>
      <c r="D165" s="4"/>
      <c r="E165" s="4"/>
      <c r="F165" s="10"/>
      <c r="G165" s="413"/>
      <c r="M165" s="174"/>
      <c r="N165" s="452"/>
      <c r="O165" s="452"/>
      <c r="P165" s="452"/>
      <c r="Q165" s="452"/>
      <c r="X165" s="174"/>
    </row>
    <row r="166" spans="1:27" ht="13.5" thickBot="1" x14ac:dyDescent="0.3">
      <c r="A166" s="73" t="s">
        <v>721</v>
      </c>
      <c r="B166" s="1"/>
      <c r="C166" s="2" t="s">
        <v>186</v>
      </c>
      <c r="D166" s="4" t="s">
        <v>187</v>
      </c>
      <c r="E166" s="4">
        <v>3</v>
      </c>
      <c r="F166" s="10"/>
      <c r="G166" s="415">
        <f>E166*F166</f>
        <v>0</v>
      </c>
      <c r="H166" s="174"/>
      <c r="M166" s="174"/>
      <c r="N166" s="452"/>
      <c r="O166" s="452"/>
      <c r="P166" s="452"/>
      <c r="Q166" s="452"/>
      <c r="X166" s="174"/>
    </row>
    <row r="167" spans="1:27" s="183" customFormat="1" ht="21" customHeight="1" thickBot="1" x14ac:dyDescent="0.35">
      <c r="A167" s="514" t="s">
        <v>8</v>
      </c>
      <c r="B167" s="515"/>
      <c r="C167" s="515"/>
      <c r="D167" s="515"/>
      <c r="E167" s="515"/>
      <c r="F167" s="516"/>
      <c r="G167" s="377">
        <f>SUM(G122:G166)</f>
        <v>0</v>
      </c>
      <c r="H167" s="465"/>
      <c r="J167" s="466"/>
      <c r="X167" s="407"/>
    </row>
    <row r="168" spans="1:27" s="183" customFormat="1" ht="14" x14ac:dyDescent="0.3">
      <c r="A168" s="542">
        <f>A116+1</f>
        <v>31</v>
      </c>
      <c r="B168" s="542"/>
      <c r="C168" s="542"/>
      <c r="D168" s="542"/>
      <c r="E168" s="542"/>
      <c r="F168" s="542"/>
      <c r="G168" s="542"/>
      <c r="M168" s="407"/>
      <c r="X168" s="407"/>
    </row>
    <row r="169" spans="1:27" s="183" customFormat="1" ht="15" customHeight="1" x14ac:dyDescent="0.3">
      <c r="A169" s="108" t="str">
        <f>$A$2</f>
        <v>CONSTRUCTION OF AMERSFOORT SEWERS</v>
      </c>
      <c r="B169" s="107"/>
      <c r="C169" s="107"/>
      <c r="D169" s="107"/>
      <c r="E169" s="107"/>
      <c r="F169" s="107"/>
      <c r="G169" s="333"/>
      <c r="H169" s="465"/>
      <c r="J169" s="466"/>
      <c r="M169" s="407"/>
      <c r="X169" s="407"/>
    </row>
    <row r="170" spans="1:27" s="183" customFormat="1" ht="14" x14ac:dyDescent="0.3">
      <c r="A170" s="108" t="str">
        <f>$A$3</f>
        <v>CONTRACT NO: T21/2025</v>
      </c>
      <c r="B170" s="108"/>
      <c r="C170" s="108"/>
      <c r="D170" s="108"/>
      <c r="E170" s="108"/>
      <c r="F170" s="108"/>
      <c r="G170" s="334"/>
      <c r="H170" s="465"/>
      <c r="J170" s="466"/>
      <c r="M170" s="407"/>
      <c r="X170" s="407"/>
    </row>
    <row r="171" spans="1:27" s="183" customFormat="1" ht="14.5" thickBot="1" x14ac:dyDescent="0.35">
      <c r="A171" s="531" t="str">
        <f>A119</f>
        <v>SECTION 3: OUTFALL SEWER PIPELINE</v>
      </c>
      <c r="B171" s="531"/>
      <c r="C171" s="531"/>
      <c r="D171" s="531"/>
      <c r="E171" s="531"/>
      <c r="F171" s="531"/>
      <c r="G171" s="531"/>
      <c r="H171" s="465"/>
      <c r="J171" s="466"/>
      <c r="M171" s="407"/>
      <c r="X171" s="407"/>
    </row>
    <row r="172" spans="1:27" s="183" customFormat="1" ht="14" x14ac:dyDescent="0.3">
      <c r="A172" s="532" t="s">
        <v>0</v>
      </c>
      <c r="B172" s="519" t="s">
        <v>1</v>
      </c>
      <c r="C172" s="519" t="s">
        <v>2</v>
      </c>
      <c r="D172" s="521" t="s">
        <v>3</v>
      </c>
      <c r="E172" s="521" t="s">
        <v>4</v>
      </c>
      <c r="F172" s="523" t="s">
        <v>5</v>
      </c>
      <c r="G172" s="525" t="s">
        <v>6</v>
      </c>
      <c r="H172" s="465"/>
      <c r="J172" s="466"/>
      <c r="M172" s="407"/>
      <c r="X172" s="407"/>
    </row>
    <row r="173" spans="1:27" s="183" customFormat="1" ht="14.5" thickBot="1" x14ac:dyDescent="0.35">
      <c r="A173" s="533"/>
      <c r="B173" s="520"/>
      <c r="C173" s="520"/>
      <c r="D173" s="522"/>
      <c r="E173" s="522"/>
      <c r="F173" s="524"/>
      <c r="G173" s="526"/>
      <c r="H173" s="465"/>
      <c r="J173" s="466"/>
      <c r="M173" s="407"/>
      <c r="X173" s="407"/>
    </row>
    <row r="174" spans="1:27" s="183" customFormat="1" ht="18.75" customHeight="1" thickBot="1" x14ac:dyDescent="0.35">
      <c r="A174" s="514" t="s">
        <v>9</v>
      </c>
      <c r="B174" s="515"/>
      <c r="C174" s="515"/>
      <c r="D174" s="515"/>
      <c r="E174" s="515"/>
      <c r="F174" s="516"/>
      <c r="G174" s="377">
        <f>G167</f>
        <v>0</v>
      </c>
      <c r="H174" s="465"/>
      <c r="J174" s="466"/>
      <c r="M174" s="407"/>
      <c r="X174" s="407"/>
    </row>
    <row r="175" spans="1:27" ht="4.5" customHeight="1" x14ac:dyDescent="0.25">
      <c r="A175" s="68"/>
      <c r="B175" s="66"/>
      <c r="C175" s="89"/>
      <c r="D175" s="90"/>
      <c r="E175" s="90"/>
      <c r="F175" s="91"/>
      <c r="G175" s="449"/>
      <c r="H175" s="459"/>
      <c r="J175" s="460"/>
      <c r="M175" s="174"/>
      <c r="X175" s="174"/>
    </row>
    <row r="176" spans="1:27" ht="13" x14ac:dyDescent="0.25">
      <c r="A176" s="65" t="s">
        <v>723</v>
      </c>
      <c r="B176" s="1"/>
      <c r="C176" s="63" t="s">
        <v>189</v>
      </c>
      <c r="D176" s="8"/>
      <c r="E176" s="8"/>
      <c r="F176" s="21"/>
      <c r="G176" s="442"/>
      <c r="K176" s="527"/>
      <c r="L176" s="527"/>
      <c r="M176" s="174"/>
      <c r="X176" s="174"/>
    </row>
    <row r="177" spans="1:24" ht="9.75" customHeight="1" x14ac:dyDescent="0.3">
      <c r="A177" s="71"/>
      <c r="B177" s="74"/>
      <c r="C177" s="76"/>
      <c r="D177" s="22"/>
      <c r="E177" s="22"/>
      <c r="F177" s="75"/>
      <c r="G177" s="446"/>
      <c r="K177" s="456"/>
      <c r="L177" s="457"/>
      <c r="M177" s="174"/>
      <c r="X177" s="174"/>
    </row>
    <row r="178" spans="1:24" ht="13" x14ac:dyDescent="0.25">
      <c r="A178" s="73" t="s">
        <v>722</v>
      </c>
      <c r="B178" s="1"/>
      <c r="C178" s="9" t="s">
        <v>191</v>
      </c>
      <c r="D178" s="8" t="s">
        <v>131</v>
      </c>
      <c r="E178" s="8">
        <v>5</v>
      </c>
      <c r="F178" s="21"/>
      <c r="G178" s="448">
        <f>E178*F178</f>
        <v>0</v>
      </c>
      <c r="K178" s="456"/>
      <c r="L178" s="457"/>
      <c r="M178" s="174"/>
      <c r="X178" s="174"/>
    </row>
    <row r="179" spans="1:24" ht="13" x14ac:dyDescent="0.25">
      <c r="A179" s="65"/>
      <c r="B179" s="1"/>
      <c r="C179" s="9"/>
      <c r="D179" s="8"/>
      <c r="E179" s="8"/>
      <c r="F179" s="21"/>
      <c r="G179" s="442"/>
      <c r="K179" s="458"/>
      <c r="M179" s="174"/>
      <c r="X179" s="174"/>
    </row>
    <row r="180" spans="1:24" ht="13" x14ac:dyDescent="0.25">
      <c r="A180" s="65"/>
      <c r="B180" s="1"/>
      <c r="C180" s="9" t="s">
        <v>724</v>
      </c>
      <c r="D180" s="8"/>
      <c r="E180" s="8"/>
      <c r="F180" s="21"/>
      <c r="G180" s="442"/>
      <c r="M180" s="174"/>
      <c r="X180" s="174"/>
    </row>
    <row r="181" spans="1:24" ht="9" customHeight="1" x14ac:dyDescent="0.25">
      <c r="A181" s="65"/>
      <c r="B181" s="1"/>
      <c r="C181" s="9"/>
      <c r="D181" s="8"/>
      <c r="E181" s="8"/>
      <c r="F181" s="21"/>
      <c r="G181" s="442"/>
      <c r="M181" s="174"/>
      <c r="X181" s="174"/>
    </row>
    <row r="182" spans="1:24" ht="25" x14ac:dyDescent="0.25">
      <c r="A182" s="73" t="s">
        <v>725</v>
      </c>
      <c r="B182" s="1"/>
      <c r="C182" s="5" t="s">
        <v>194</v>
      </c>
      <c r="D182" s="4" t="s">
        <v>161</v>
      </c>
      <c r="E182" s="4">
        <v>253</v>
      </c>
      <c r="F182" s="10"/>
      <c r="G182" s="448">
        <f>E182*F182</f>
        <v>0</v>
      </c>
      <c r="K182" s="174"/>
      <c r="M182" s="13"/>
      <c r="V182" s="174"/>
      <c r="X182" s="13"/>
    </row>
    <row r="183" spans="1:24" ht="8.25" customHeight="1" x14ac:dyDescent="0.25">
      <c r="A183" s="65"/>
      <c r="B183" s="1"/>
      <c r="C183" s="5"/>
      <c r="D183" s="4"/>
      <c r="E183" s="4"/>
      <c r="F183" s="10"/>
      <c r="G183" s="413"/>
      <c r="K183" s="174"/>
      <c r="M183" s="13"/>
      <c r="V183" s="174"/>
      <c r="X183" s="13"/>
    </row>
    <row r="184" spans="1:24" ht="25" x14ac:dyDescent="0.25">
      <c r="A184" s="65"/>
      <c r="B184" s="1"/>
      <c r="C184" s="5" t="s">
        <v>743</v>
      </c>
      <c r="D184" s="4"/>
      <c r="E184" s="4"/>
      <c r="F184" s="10"/>
      <c r="G184" s="415"/>
      <c r="K184" s="527"/>
      <c r="L184" s="527"/>
      <c r="M184" s="13"/>
      <c r="V184" s="174"/>
      <c r="X184" s="13"/>
    </row>
    <row r="185" spans="1:24" ht="13" x14ac:dyDescent="0.25">
      <c r="A185" s="65"/>
      <c r="B185" s="1"/>
      <c r="C185" s="5"/>
      <c r="D185" s="4"/>
      <c r="E185" s="4"/>
      <c r="F185" s="10"/>
      <c r="G185" s="413"/>
      <c r="K185" s="456"/>
      <c r="L185" s="457"/>
      <c r="M185" s="13"/>
      <c r="V185" s="174"/>
      <c r="X185" s="13"/>
    </row>
    <row r="186" spans="1:24" ht="13" x14ac:dyDescent="0.25">
      <c r="A186" s="73" t="s">
        <v>726</v>
      </c>
      <c r="B186" s="1"/>
      <c r="C186" s="5" t="s">
        <v>197</v>
      </c>
      <c r="D186" s="4" t="s">
        <v>131</v>
      </c>
      <c r="E186" s="4">
        <v>6</v>
      </c>
      <c r="F186" s="10"/>
      <c r="G186" s="448">
        <f>E186*F186</f>
        <v>0</v>
      </c>
      <c r="K186" s="456"/>
      <c r="L186" s="457"/>
      <c r="M186" s="174"/>
      <c r="X186" s="174"/>
    </row>
    <row r="187" spans="1:24" ht="13" x14ac:dyDescent="0.25">
      <c r="A187" s="73"/>
      <c r="B187" s="1"/>
      <c r="C187" s="5"/>
      <c r="D187" s="4"/>
      <c r="E187" s="4"/>
      <c r="F187" s="10"/>
      <c r="G187" s="413"/>
      <c r="K187" s="458"/>
      <c r="M187" s="174"/>
      <c r="X187" s="174"/>
    </row>
    <row r="188" spans="1:24" ht="13" x14ac:dyDescent="0.25">
      <c r="A188" s="73" t="s">
        <v>727</v>
      </c>
      <c r="B188" s="1"/>
      <c r="C188" s="5" t="s">
        <v>728</v>
      </c>
      <c r="D188" s="4" t="s">
        <v>17</v>
      </c>
      <c r="E188" s="4">
        <v>278</v>
      </c>
      <c r="F188" s="10"/>
      <c r="G188" s="448">
        <f>E188*F188</f>
        <v>0</v>
      </c>
      <c r="M188" s="174"/>
      <c r="X188" s="174"/>
    </row>
    <row r="189" spans="1:24" ht="13" x14ac:dyDescent="0.25">
      <c r="A189" s="65"/>
      <c r="B189" s="1"/>
      <c r="C189" s="5"/>
      <c r="D189" s="4"/>
      <c r="E189" s="4"/>
      <c r="F189" s="10"/>
      <c r="G189" s="413"/>
      <c r="M189" s="174"/>
      <c r="X189" s="174"/>
    </row>
    <row r="190" spans="1:24" ht="13" x14ac:dyDescent="0.25">
      <c r="A190" s="65" t="s">
        <v>731</v>
      </c>
      <c r="B190" s="1"/>
      <c r="C190" s="82" t="s">
        <v>200</v>
      </c>
      <c r="D190" s="4"/>
      <c r="E190" s="4"/>
      <c r="F190" s="10"/>
      <c r="G190" s="413"/>
      <c r="M190" s="174"/>
      <c r="X190" s="174"/>
    </row>
    <row r="191" spans="1:24" ht="6.75" customHeight="1" x14ac:dyDescent="0.25">
      <c r="A191" s="65"/>
      <c r="B191" s="1"/>
      <c r="C191" s="5"/>
      <c r="D191" s="4"/>
      <c r="E191" s="4"/>
      <c r="F191" s="10"/>
      <c r="G191" s="413"/>
      <c r="M191" s="174"/>
      <c r="X191" s="174"/>
    </row>
    <row r="192" spans="1:24" ht="13" x14ac:dyDescent="0.25">
      <c r="A192" s="65"/>
      <c r="B192" s="1"/>
      <c r="C192" s="5" t="s">
        <v>729</v>
      </c>
      <c r="D192" s="4"/>
      <c r="E192" s="4"/>
      <c r="F192" s="10"/>
      <c r="G192" s="415"/>
      <c r="M192" s="174"/>
      <c r="X192" s="174"/>
    </row>
    <row r="193" spans="1:24" ht="7.5" customHeight="1" x14ac:dyDescent="0.25">
      <c r="A193" s="65"/>
      <c r="B193" s="1"/>
      <c r="C193" s="5"/>
      <c r="D193" s="4"/>
      <c r="E193" s="4"/>
      <c r="F193" s="10"/>
      <c r="G193" s="413"/>
      <c r="M193" s="174"/>
      <c r="X193" s="174"/>
    </row>
    <row r="194" spans="1:24" ht="25" x14ac:dyDescent="0.25">
      <c r="A194" s="65" t="s">
        <v>730</v>
      </c>
      <c r="B194" s="1"/>
      <c r="C194" s="5" t="s">
        <v>203</v>
      </c>
      <c r="D194" s="4" t="s">
        <v>17</v>
      </c>
      <c r="E194" s="4">
        <v>278</v>
      </c>
      <c r="F194" s="10"/>
      <c r="G194" s="448">
        <f>E194*F194</f>
        <v>0</v>
      </c>
      <c r="M194" s="174"/>
      <c r="X194" s="174"/>
    </row>
    <row r="195" spans="1:24" ht="13" x14ac:dyDescent="0.25">
      <c r="A195" s="65"/>
      <c r="B195" s="1"/>
      <c r="C195" s="5"/>
      <c r="D195" s="4"/>
      <c r="E195" s="4"/>
      <c r="F195" s="10"/>
      <c r="G195" s="413"/>
      <c r="M195" s="174"/>
      <c r="X195" s="174"/>
    </row>
    <row r="196" spans="1:24" ht="29.25" customHeight="1" x14ac:dyDescent="0.25">
      <c r="A196" s="65" t="s">
        <v>732</v>
      </c>
      <c r="B196" s="1"/>
      <c r="C196" s="5" t="s">
        <v>205</v>
      </c>
      <c r="D196" s="4" t="s">
        <v>20</v>
      </c>
      <c r="E196" s="4">
        <v>5</v>
      </c>
      <c r="F196" s="10"/>
      <c r="G196" s="448">
        <f>E196*F196</f>
        <v>0</v>
      </c>
      <c r="M196" s="174"/>
      <c r="X196" s="174"/>
    </row>
    <row r="197" spans="1:24" ht="9" customHeight="1" x14ac:dyDescent="0.25">
      <c r="A197" s="65"/>
      <c r="B197" s="1"/>
      <c r="C197" s="5"/>
      <c r="D197" s="4"/>
      <c r="E197" s="4"/>
      <c r="F197" s="10"/>
      <c r="G197" s="413"/>
      <c r="M197" s="174"/>
      <c r="X197" s="174"/>
    </row>
    <row r="198" spans="1:24" ht="13" x14ac:dyDescent="0.25">
      <c r="A198" s="65" t="s">
        <v>734</v>
      </c>
      <c r="B198" s="1"/>
      <c r="C198" s="82" t="s">
        <v>736</v>
      </c>
      <c r="D198" s="4"/>
      <c r="E198" s="4"/>
      <c r="F198" s="10"/>
      <c r="G198" s="413"/>
      <c r="M198" s="174"/>
      <c r="X198" s="174"/>
    </row>
    <row r="199" spans="1:24" ht="9" customHeight="1" x14ac:dyDescent="0.25">
      <c r="A199" s="65"/>
      <c r="B199" s="1"/>
      <c r="C199" s="5"/>
      <c r="D199" s="4"/>
      <c r="E199" s="4"/>
      <c r="F199" s="10"/>
      <c r="G199" s="413"/>
      <c r="M199" s="174"/>
      <c r="X199" s="174"/>
    </row>
    <row r="200" spans="1:24" ht="25" x14ac:dyDescent="0.25">
      <c r="A200" s="73" t="s">
        <v>735</v>
      </c>
      <c r="B200" s="1" t="s">
        <v>206</v>
      </c>
      <c r="C200" s="9" t="s">
        <v>207</v>
      </c>
      <c r="D200" s="8" t="s">
        <v>131</v>
      </c>
      <c r="E200" s="8">
        <v>1020</v>
      </c>
      <c r="F200" s="21"/>
      <c r="G200" s="448">
        <f>E200*F200</f>
        <v>0</v>
      </c>
      <c r="M200" s="174"/>
      <c r="X200" s="174"/>
    </row>
    <row r="201" spans="1:24" ht="13" x14ac:dyDescent="0.3">
      <c r="A201" s="65"/>
      <c r="B201" s="1"/>
      <c r="C201" s="9"/>
      <c r="D201" s="8"/>
      <c r="E201" s="8"/>
      <c r="F201" s="21"/>
      <c r="G201" s="442"/>
      <c r="J201" s="528"/>
      <c r="K201" s="529"/>
      <c r="L201" s="529"/>
      <c r="M201" s="174"/>
      <c r="X201" s="174"/>
    </row>
    <row r="202" spans="1:24" ht="13" x14ac:dyDescent="0.3">
      <c r="A202" s="71" t="s">
        <v>733</v>
      </c>
      <c r="B202" s="23" t="s">
        <v>208</v>
      </c>
      <c r="C202" s="36" t="s">
        <v>245</v>
      </c>
      <c r="D202" s="22"/>
      <c r="E202" s="22"/>
      <c r="F202" s="33"/>
      <c r="G202" s="446"/>
      <c r="M202" s="174"/>
      <c r="X202" s="174"/>
    </row>
    <row r="203" spans="1:24" x14ac:dyDescent="0.25">
      <c r="A203" s="70"/>
      <c r="B203" s="23" t="s">
        <v>742</v>
      </c>
      <c r="C203" s="24"/>
      <c r="D203" s="22"/>
      <c r="E203" s="22"/>
      <c r="F203" s="33"/>
      <c r="G203" s="446"/>
      <c r="M203" s="174"/>
      <c r="X203" s="174"/>
    </row>
    <row r="204" spans="1:24" ht="13" x14ac:dyDescent="0.3">
      <c r="A204" s="70"/>
      <c r="B204" s="34"/>
      <c r="C204" s="24" t="s">
        <v>246</v>
      </c>
      <c r="D204" s="22"/>
      <c r="E204" s="22"/>
      <c r="F204" s="33"/>
      <c r="G204" s="446"/>
      <c r="M204" s="174"/>
      <c r="X204" s="174"/>
    </row>
    <row r="205" spans="1:24" ht="13" x14ac:dyDescent="0.3">
      <c r="A205" s="71"/>
      <c r="B205" s="34"/>
      <c r="C205" s="36"/>
      <c r="D205" s="22"/>
      <c r="E205" s="22"/>
      <c r="F205" s="33"/>
      <c r="G205" s="446"/>
      <c r="M205" s="174"/>
      <c r="X205" s="174"/>
    </row>
    <row r="206" spans="1:24" ht="13" x14ac:dyDescent="0.3">
      <c r="A206" s="71"/>
      <c r="B206" s="34" t="s">
        <v>16</v>
      </c>
      <c r="C206" s="24" t="s">
        <v>247</v>
      </c>
      <c r="D206" s="22"/>
      <c r="E206" s="22"/>
      <c r="F206" s="33"/>
      <c r="G206" s="446"/>
      <c r="M206" s="174"/>
      <c r="X206" s="174"/>
    </row>
    <row r="207" spans="1:24" x14ac:dyDescent="0.25">
      <c r="A207" s="70"/>
      <c r="B207" s="23"/>
      <c r="C207" s="24"/>
      <c r="D207" s="22"/>
      <c r="E207" s="22"/>
      <c r="F207" s="33"/>
      <c r="G207" s="446"/>
      <c r="M207" s="174"/>
      <c r="X207" s="174"/>
    </row>
    <row r="208" spans="1:24" x14ac:dyDescent="0.25">
      <c r="A208" s="70" t="s">
        <v>738</v>
      </c>
      <c r="B208" s="23"/>
      <c r="C208" s="24" t="s">
        <v>248</v>
      </c>
      <c r="D208" s="22" t="s">
        <v>131</v>
      </c>
      <c r="E208" s="22">
        <v>713</v>
      </c>
      <c r="F208" s="33"/>
      <c r="G208" s="446">
        <f>E208*F208</f>
        <v>0</v>
      </c>
      <c r="L208" s="467"/>
      <c r="M208" s="174"/>
      <c r="X208" s="174"/>
    </row>
    <row r="209" spans="1:24" x14ac:dyDescent="0.25">
      <c r="A209" s="70"/>
      <c r="B209" s="23"/>
      <c r="C209" s="24"/>
      <c r="D209" s="22"/>
      <c r="E209" s="22"/>
      <c r="F209" s="33"/>
      <c r="G209" s="446"/>
      <c r="M209" s="174"/>
      <c r="X209" s="174"/>
    </row>
    <row r="210" spans="1:24" x14ac:dyDescent="0.25">
      <c r="A210" s="70" t="s">
        <v>737</v>
      </c>
      <c r="B210" s="23"/>
      <c r="C210" s="24" t="s">
        <v>249</v>
      </c>
      <c r="D210" s="22" t="s">
        <v>131</v>
      </c>
      <c r="E210" s="22">
        <v>444</v>
      </c>
      <c r="F210" s="33"/>
      <c r="G210" s="446">
        <f>E210*F210</f>
        <v>0</v>
      </c>
      <c r="L210" s="174"/>
      <c r="M210" s="175"/>
      <c r="X210" s="174"/>
    </row>
    <row r="211" spans="1:24" ht="13" x14ac:dyDescent="0.3">
      <c r="A211" s="71"/>
      <c r="B211" s="34"/>
      <c r="C211" s="36"/>
      <c r="D211" s="22"/>
      <c r="E211" s="22"/>
      <c r="F211" s="33"/>
      <c r="G211" s="446"/>
      <c r="L211" s="467"/>
      <c r="M211" s="174"/>
      <c r="X211" s="174"/>
    </row>
    <row r="212" spans="1:24" ht="13" x14ac:dyDescent="0.3">
      <c r="A212" s="72"/>
      <c r="B212" s="34" t="s">
        <v>250</v>
      </c>
      <c r="C212" s="24" t="s">
        <v>251</v>
      </c>
      <c r="D212" s="22"/>
      <c r="E212" s="22"/>
      <c r="F212" s="33"/>
      <c r="G212" s="446"/>
      <c r="L212" s="451"/>
      <c r="M212" s="174"/>
      <c r="X212" s="174"/>
    </row>
    <row r="213" spans="1:24" x14ac:dyDescent="0.25">
      <c r="A213" s="72"/>
      <c r="B213" s="23"/>
      <c r="C213" s="24"/>
      <c r="D213" s="22"/>
      <c r="E213" s="22"/>
      <c r="F213" s="33"/>
      <c r="G213" s="446"/>
      <c r="M213" s="174"/>
      <c r="X213" s="174"/>
    </row>
    <row r="214" spans="1:24" x14ac:dyDescent="0.25">
      <c r="A214" s="72" t="s">
        <v>739</v>
      </c>
      <c r="B214" s="23"/>
      <c r="C214" s="24" t="s">
        <v>248</v>
      </c>
      <c r="D214" s="22" t="s">
        <v>131</v>
      </c>
      <c r="E214" s="22">
        <v>713</v>
      </c>
      <c r="F214" s="33"/>
      <c r="G214" s="446">
        <f>E214*F214</f>
        <v>0</v>
      </c>
      <c r="H214" s="451"/>
      <c r="M214" s="174"/>
      <c r="X214" s="174"/>
    </row>
    <row r="215" spans="1:24" x14ac:dyDescent="0.25">
      <c r="A215" s="70"/>
      <c r="B215" s="23"/>
      <c r="C215" s="24"/>
      <c r="D215" s="22"/>
      <c r="E215" s="22"/>
      <c r="F215" s="33"/>
      <c r="G215" s="446"/>
      <c r="H215" s="451"/>
      <c r="M215" s="174"/>
      <c r="X215" s="174"/>
    </row>
    <row r="216" spans="1:24" x14ac:dyDescent="0.25">
      <c r="A216" s="70" t="s">
        <v>740</v>
      </c>
      <c r="B216" s="23"/>
      <c r="C216" s="24" t="s">
        <v>249</v>
      </c>
      <c r="D216" s="22" t="s">
        <v>131</v>
      </c>
      <c r="E216" s="22">
        <v>448</v>
      </c>
      <c r="F216" s="33"/>
      <c r="G216" s="446">
        <f>E216*F216</f>
        <v>0</v>
      </c>
      <c r="M216" s="174"/>
      <c r="X216" s="174"/>
    </row>
    <row r="217" spans="1:24" ht="16.5" customHeight="1" x14ac:dyDescent="0.25">
      <c r="A217" s="70"/>
      <c r="B217" s="23"/>
      <c r="C217" s="49"/>
      <c r="D217" s="50"/>
      <c r="E217" s="50"/>
      <c r="F217" s="51"/>
      <c r="G217" s="450"/>
      <c r="M217" s="174"/>
      <c r="X217" s="174"/>
    </row>
    <row r="218" spans="1:24" ht="13" x14ac:dyDescent="0.3">
      <c r="A218" s="70"/>
      <c r="B218" s="23"/>
      <c r="C218" s="92" t="s">
        <v>744</v>
      </c>
      <c r="D218" s="50"/>
      <c r="E218" s="50"/>
      <c r="F218" s="51"/>
      <c r="G218" s="450"/>
      <c r="M218" s="174"/>
      <c r="X218" s="174"/>
    </row>
    <row r="219" spans="1:24" x14ac:dyDescent="0.25">
      <c r="A219" s="70"/>
      <c r="B219" s="23"/>
      <c r="C219" s="49"/>
      <c r="D219" s="50"/>
      <c r="E219" s="50"/>
      <c r="F219" s="51"/>
      <c r="G219" s="450"/>
      <c r="M219" s="174"/>
      <c r="X219" s="174"/>
    </row>
    <row r="220" spans="1:24" x14ac:dyDescent="0.25">
      <c r="A220" s="70"/>
      <c r="B220" s="23"/>
      <c r="C220" s="49"/>
      <c r="D220" s="50"/>
      <c r="E220" s="50"/>
      <c r="F220" s="51"/>
      <c r="G220" s="450"/>
      <c r="M220" s="174"/>
      <c r="X220" s="174"/>
    </row>
    <row r="221" spans="1:24" ht="13" x14ac:dyDescent="0.25">
      <c r="A221" s="70" t="s">
        <v>741</v>
      </c>
      <c r="B221" s="1"/>
      <c r="C221" s="2" t="s">
        <v>238</v>
      </c>
      <c r="D221" s="4" t="s">
        <v>20</v>
      </c>
      <c r="E221" s="4">
        <v>28</v>
      </c>
      <c r="F221" s="11"/>
      <c r="G221" s="425">
        <f>E221*F221</f>
        <v>0</v>
      </c>
      <c r="M221" s="174"/>
      <c r="X221" s="174"/>
    </row>
    <row r="222" spans="1:24" ht="13" thickBot="1" x14ac:dyDescent="0.3">
      <c r="A222" s="70"/>
      <c r="B222" s="23"/>
      <c r="C222" s="49"/>
      <c r="D222" s="50"/>
      <c r="E222" s="50"/>
      <c r="F222" s="51"/>
      <c r="G222" s="450"/>
      <c r="M222" s="174"/>
      <c r="X222" s="174"/>
    </row>
    <row r="223" spans="1:24" s="14" customFormat="1" ht="18" customHeight="1" thickBot="1" x14ac:dyDescent="0.35">
      <c r="A223" s="541" t="s">
        <v>543</v>
      </c>
      <c r="B223" s="541"/>
      <c r="C223" s="541"/>
      <c r="D223" s="541"/>
      <c r="E223" s="541"/>
      <c r="F223" s="541"/>
      <c r="G223" s="416">
        <f>SUM(G174:G221)</f>
        <v>0</v>
      </c>
      <c r="M223" s="453"/>
      <c r="X223" s="453"/>
    </row>
    <row r="224" spans="1:24" x14ac:dyDescent="0.25">
      <c r="M224" s="174"/>
      <c r="X224" s="174"/>
    </row>
    <row r="225" spans="13:24" x14ac:dyDescent="0.25">
      <c r="M225" s="174"/>
      <c r="X225" s="174"/>
    </row>
    <row r="226" spans="13:24" x14ac:dyDescent="0.25">
      <c r="M226" s="174"/>
      <c r="X226" s="174"/>
    </row>
    <row r="227" spans="13:24" x14ac:dyDescent="0.25">
      <c r="M227" s="174"/>
      <c r="X227" s="174"/>
    </row>
    <row r="228" spans="13:24" x14ac:dyDescent="0.25">
      <c r="M228" s="174"/>
      <c r="X228" s="174"/>
    </row>
    <row r="229" spans="13:24" x14ac:dyDescent="0.25">
      <c r="M229" s="174"/>
      <c r="X229" s="174"/>
    </row>
    <row r="230" spans="13:24" x14ac:dyDescent="0.25">
      <c r="M230" s="174"/>
      <c r="X230" s="174"/>
    </row>
    <row r="231" spans="13:24" x14ac:dyDescent="0.25">
      <c r="M231" s="174"/>
      <c r="X231" s="174"/>
    </row>
    <row r="232" spans="13:24" x14ac:dyDescent="0.25">
      <c r="M232" s="174"/>
      <c r="X232" s="174"/>
    </row>
    <row r="233" spans="13:24" x14ac:dyDescent="0.25">
      <c r="M233" s="174"/>
      <c r="X233" s="174"/>
    </row>
    <row r="234" spans="13:24" x14ac:dyDescent="0.25">
      <c r="M234" s="174"/>
      <c r="X234" s="174"/>
    </row>
    <row r="235" spans="13:24" x14ac:dyDescent="0.25">
      <c r="M235" s="174"/>
      <c r="X235" s="174"/>
    </row>
    <row r="236" spans="13:24" x14ac:dyDescent="0.25">
      <c r="M236" s="174"/>
      <c r="X236" s="174"/>
    </row>
    <row r="237" spans="13:24" x14ac:dyDescent="0.25">
      <c r="M237" s="174"/>
      <c r="X237" s="174"/>
    </row>
    <row r="238" spans="13:24" x14ac:dyDescent="0.25">
      <c r="M238" s="174"/>
      <c r="X238" s="174"/>
    </row>
    <row r="239" spans="13:24" x14ac:dyDescent="0.25">
      <c r="M239" s="174"/>
      <c r="X239" s="174"/>
    </row>
  </sheetData>
  <mergeCells count="51">
    <mergeCell ref="A1:G1"/>
    <mergeCell ref="A54:G54"/>
    <mergeCell ref="A53:F53"/>
    <mergeCell ref="A2:G2"/>
    <mergeCell ref="A3:G3"/>
    <mergeCell ref="A4:G4"/>
    <mergeCell ref="A5:A6"/>
    <mergeCell ref="B5:B6"/>
    <mergeCell ref="C5:C6"/>
    <mergeCell ref="D5:D6"/>
    <mergeCell ref="E5:E6"/>
    <mergeCell ref="F5:F6"/>
    <mergeCell ref="G5:G6"/>
    <mergeCell ref="C120:C121"/>
    <mergeCell ref="D120:D121"/>
    <mergeCell ref="E120:E121"/>
    <mergeCell ref="E58:E59"/>
    <mergeCell ref="F58:F59"/>
    <mergeCell ref="D58:D59"/>
    <mergeCell ref="A116:G116"/>
    <mergeCell ref="A120:A121"/>
    <mergeCell ref="B120:B121"/>
    <mergeCell ref="G58:G59"/>
    <mergeCell ref="K176:L176"/>
    <mergeCell ref="K184:L184"/>
    <mergeCell ref="J201:L201"/>
    <mergeCell ref="K145:L145"/>
    <mergeCell ref="A57:G57"/>
    <mergeCell ref="K86:L86"/>
    <mergeCell ref="A119:G119"/>
    <mergeCell ref="J97:K97"/>
    <mergeCell ref="J107:L107"/>
    <mergeCell ref="A122:F122"/>
    <mergeCell ref="A60:F60"/>
    <mergeCell ref="F120:F121"/>
    <mergeCell ref="G120:G121"/>
    <mergeCell ref="A58:A59"/>
    <mergeCell ref="B58:B59"/>
    <mergeCell ref="C58:C59"/>
    <mergeCell ref="A223:F223"/>
    <mergeCell ref="A174:F174"/>
    <mergeCell ref="A167:F167"/>
    <mergeCell ref="G172:G173"/>
    <mergeCell ref="A172:A173"/>
    <mergeCell ref="B172:B173"/>
    <mergeCell ref="C172:C173"/>
    <mergeCell ref="D172:D173"/>
    <mergeCell ref="E172:E173"/>
    <mergeCell ref="F172:F173"/>
    <mergeCell ref="A171:G171"/>
    <mergeCell ref="A168:G168"/>
  </mergeCells>
  <pageMargins left="0.7" right="0.7" top="0.75" bottom="0.75" header="0.3" footer="0.3"/>
  <pageSetup paperSize="9" scale="79" fitToHeight="0" orientation="portrait" r:id="rId1"/>
  <rowBreaks count="3" manualBreakCount="3">
    <brk id="53" max="6" man="1"/>
    <brk id="115" max="6" man="1"/>
    <brk id="16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97"/>
  <sheetViews>
    <sheetView view="pageBreakPreview" zoomScale="90" zoomScaleNormal="100" zoomScaleSheetLayoutView="90" workbookViewId="0">
      <selection activeCell="AT72" sqref="AT72"/>
    </sheetView>
  </sheetViews>
  <sheetFormatPr defaultRowHeight="14.5" x14ac:dyDescent="0.35"/>
  <cols>
    <col min="1" max="1" width="10.7265625" style="79" customWidth="1"/>
    <col min="2" max="2" width="11.26953125" style="247" bestFit="1" customWidth="1"/>
    <col min="3" max="3" width="47.81640625" style="13" bestFit="1" customWidth="1"/>
    <col min="4" max="4" width="6.1796875" style="13" bestFit="1" customWidth="1"/>
    <col min="5" max="5" width="6.7265625" style="13" bestFit="1" customWidth="1"/>
    <col min="6" max="6" width="11.81640625" style="19" bestFit="1" customWidth="1"/>
    <col min="7" max="7" width="14.26953125" style="332" bestFit="1" customWidth="1"/>
    <col min="8" max="8" width="15.453125" style="12" customWidth="1"/>
    <col min="9" max="9" width="13.7265625" style="26" customWidth="1"/>
    <col min="10" max="10" width="19.7265625" bestFit="1" customWidth="1"/>
    <col min="11" max="11" width="21" bestFit="1" customWidth="1"/>
    <col min="12" max="15" width="19.7265625" customWidth="1"/>
  </cols>
  <sheetData>
    <row r="1" spans="1:24" s="61" customFormat="1" ht="14" x14ac:dyDescent="0.3">
      <c r="A1" s="538">
        <f>'Sec 3 RM'!A168+1</f>
        <v>32</v>
      </c>
      <c r="B1" s="539"/>
      <c r="C1" s="539"/>
      <c r="D1" s="539"/>
      <c r="E1" s="539"/>
      <c r="F1" s="539"/>
      <c r="G1" s="540"/>
      <c r="M1" s="62"/>
      <c r="X1" s="62"/>
    </row>
    <row r="2" spans="1:24" x14ac:dyDescent="0.35">
      <c r="A2" s="513" t="str">
        <f>'Sec 1 P&amp;G'!A2</f>
        <v>CONSTRUCTION OF AMERSFOORT SEWERS</v>
      </c>
      <c r="B2" s="513"/>
      <c r="C2" s="513"/>
      <c r="D2" s="513"/>
      <c r="E2" s="513"/>
      <c r="F2" s="513"/>
      <c r="G2" s="513"/>
      <c r="H2" s="351"/>
    </row>
    <row r="3" spans="1:24" x14ac:dyDescent="0.35">
      <c r="A3" s="513" t="str">
        <f>'Sec 1 P&amp;G'!A3</f>
        <v>CONTRACT NO: T21/2025</v>
      </c>
      <c r="B3" s="513"/>
      <c r="C3" s="513"/>
      <c r="D3" s="513"/>
      <c r="E3" s="513"/>
      <c r="F3" s="513"/>
      <c r="G3" s="513"/>
      <c r="H3" s="352"/>
    </row>
    <row r="4" spans="1:24" ht="15" thickBot="1" x14ac:dyDescent="0.4">
      <c r="A4" s="517" t="str">
        <f>C7</f>
        <v>SECTION 4: PUMPSTATION CIVIL &amp; STRUCTURAL</v>
      </c>
      <c r="B4" s="517"/>
      <c r="C4" s="517"/>
      <c r="D4" s="517"/>
      <c r="E4" s="517"/>
      <c r="F4" s="517"/>
      <c r="G4" s="517"/>
      <c r="H4" s="352"/>
    </row>
    <row r="5" spans="1:24" x14ac:dyDescent="0.35">
      <c r="A5" s="532" t="s">
        <v>0</v>
      </c>
      <c r="B5" s="545" t="s">
        <v>1</v>
      </c>
      <c r="C5" s="519" t="s">
        <v>2</v>
      </c>
      <c r="D5" s="521" t="s">
        <v>3</v>
      </c>
      <c r="E5" s="521" t="s">
        <v>4</v>
      </c>
      <c r="F5" s="523" t="s">
        <v>5</v>
      </c>
      <c r="G5" s="525" t="s">
        <v>6</v>
      </c>
      <c r="H5" s="52"/>
      <c r="I5" s="427"/>
    </row>
    <row r="6" spans="1:24" ht="20.25" customHeight="1" thickBot="1" x14ac:dyDescent="0.4">
      <c r="A6" s="533"/>
      <c r="B6" s="546"/>
      <c r="C6" s="520"/>
      <c r="D6" s="522"/>
      <c r="E6" s="522"/>
      <c r="F6" s="524"/>
      <c r="G6" s="526"/>
      <c r="H6" s="52"/>
      <c r="I6" s="427"/>
    </row>
    <row r="7" spans="1:24" ht="28" x14ac:dyDescent="0.35">
      <c r="A7" s="99">
        <v>4</v>
      </c>
      <c r="B7" s="242"/>
      <c r="C7" s="96" t="s">
        <v>883</v>
      </c>
      <c r="D7" s="185"/>
      <c r="E7" s="185"/>
      <c r="F7" s="182"/>
      <c r="G7" s="411"/>
      <c r="H7" s="52"/>
      <c r="I7" s="427"/>
    </row>
    <row r="8" spans="1:24" ht="9.75" customHeight="1" x14ac:dyDescent="0.35">
      <c r="A8" s="65"/>
      <c r="B8" s="242"/>
      <c r="C8" s="3"/>
      <c r="D8" s="31"/>
      <c r="E8" s="31"/>
      <c r="F8" s="32"/>
      <c r="G8" s="412"/>
      <c r="H8" s="52"/>
      <c r="I8" s="427"/>
    </row>
    <row r="9" spans="1:24" x14ac:dyDescent="0.35">
      <c r="A9" s="65">
        <v>4.0999999999999996</v>
      </c>
      <c r="B9" s="242" t="s">
        <v>747</v>
      </c>
      <c r="C9" s="3" t="s">
        <v>115</v>
      </c>
      <c r="D9" s="2"/>
      <c r="E9" s="2"/>
      <c r="F9" s="10"/>
      <c r="G9" s="413"/>
      <c r="H9" s="53"/>
      <c r="I9" s="427"/>
    </row>
    <row r="10" spans="1:24" ht="10.5" customHeight="1" x14ac:dyDescent="0.35">
      <c r="A10" s="65"/>
      <c r="B10" s="242"/>
      <c r="C10" s="2"/>
      <c r="D10" s="2"/>
      <c r="E10" s="2"/>
      <c r="F10" s="10"/>
      <c r="G10" s="413"/>
      <c r="H10" s="53"/>
      <c r="I10" s="427"/>
    </row>
    <row r="11" spans="1:24" x14ac:dyDescent="0.35">
      <c r="A11" s="65"/>
      <c r="B11" s="242" t="s">
        <v>16</v>
      </c>
      <c r="C11" s="2" t="s">
        <v>116</v>
      </c>
      <c r="D11" s="2"/>
      <c r="E11" s="2"/>
      <c r="F11" s="10"/>
      <c r="G11" s="413"/>
      <c r="H11" s="53"/>
      <c r="I11" s="427"/>
    </row>
    <row r="12" spans="1:24" ht="9.75" customHeight="1" x14ac:dyDescent="0.35">
      <c r="A12" s="65"/>
      <c r="B12" s="242"/>
      <c r="C12" s="2"/>
      <c r="D12" s="2"/>
      <c r="E12" s="2"/>
      <c r="F12" s="10"/>
      <c r="G12" s="413"/>
      <c r="H12" s="53"/>
      <c r="I12" s="427"/>
    </row>
    <row r="13" spans="1:24" ht="25" x14ac:dyDescent="0.35">
      <c r="A13" s="65" t="s">
        <v>123</v>
      </c>
      <c r="B13" s="242"/>
      <c r="C13" s="2" t="s">
        <v>750</v>
      </c>
      <c r="D13" s="4" t="s">
        <v>18</v>
      </c>
      <c r="E13" s="4">
        <v>1500</v>
      </c>
      <c r="F13" s="10"/>
      <c r="G13" s="413">
        <f>E13*F13</f>
        <v>0</v>
      </c>
      <c r="H13" s="53"/>
      <c r="I13" s="427"/>
    </row>
    <row r="14" spans="1:24" x14ac:dyDescent="0.35">
      <c r="A14" s="65"/>
      <c r="B14" s="242"/>
      <c r="C14" s="2"/>
      <c r="D14" s="4"/>
      <c r="E14" s="4"/>
      <c r="F14" s="10"/>
      <c r="G14" s="413"/>
      <c r="H14" s="53"/>
      <c r="I14" s="428"/>
    </row>
    <row r="15" spans="1:24" x14ac:dyDescent="0.35">
      <c r="A15" s="65">
        <v>4.2</v>
      </c>
      <c r="B15" s="242" t="s">
        <v>747</v>
      </c>
      <c r="C15" s="3" t="s">
        <v>122</v>
      </c>
      <c r="D15" s="4"/>
      <c r="E15" s="4"/>
      <c r="F15" s="10"/>
      <c r="G15" s="413"/>
      <c r="H15" s="53"/>
      <c r="I15" s="428"/>
    </row>
    <row r="16" spans="1:24" x14ac:dyDescent="0.35">
      <c r="A16" s="65"/>
      <c r="B16" s="242"/>
      <c r="C16" s="2"/>
      <c r="D16" s="4"/>
      <c r="E16" s="4"/>
      <c r="F16" s="10"/>
      <c r="G16" s="413"/>
      <c r="H16" s="53"/>
      <c r="I16" s="428"/>
    </row>
    <row r="17" spans="1:20" ht="25" x14ac:dyDescent="0.35">
      <c r="A17" s="73" t="s">
        <v>126</v>
      </c>
      <c r="B17" s="242" t="s">
        <v>408</v>
      </c>
      <c r="C17" s="2" t="s">
        <v>749</v>
      </c>
      <c r="D17" s="4" t="s">
        <v>18</v>
      </c>
      <c r="E17" s="4">
        <v>900</v>
      </c>
      <c r="F17" s="10"/>
      <c r="G17" s="413">
        <f>E17*F17</f>
        <v>0</v>
      </c>
      <c r="H17" s="53"/>
      <c r="I17" s="428"/>
    </row>
    <row r="18" spans="1:20" x14ac:dyDescent="0.35">
      <c r="A18" s="73"/>
      <c r="B18" s="242"/>
      <c r="C18" s="2"/>
      <c r="D18" s="4"/>
      <c r="E18" s="4"/>
      <c r="F18" s="10"/>
      <c r="G18" s="413"/>
      <c r="H18" s="53"/>
      <c r="I18" s="428"/>
    </row>
    <row r="19" spans="1:20" ht="25" x14ac:dyDescent="0.35">
      <c r="A19" s="73" t="s">
        <v>128</v>
      </c>
      <c r="B19" s="242" t="s">
        <v>408</v>
      </c>
      <c r="C19" s="2" t="s">
        <v>98</v>
      </c>
      <c r="D19" s="4" t="s">
        <v>18</v>
      </c>
      <c r="E19" s="4">
        <v>1170</v>
      </c>
      <c r="F19" s="10"/>
      <c r="G19" s="413">
        <f>E19*F19</f>
        <v>0</v>
      </c>
      <c r="H19" s="53"/>
      <c r="I19" s="428"/>
    </row>
    <row r="20" spans="1:20" x14ac:dyDescent="0.35">
      <c r="A20" s="73"/>
      <c r="B20" s="242"/>
      <c r="C20" s="2"/>
      <c r="D20" s="4"/>
      <c r="E20" s="4"/>
      <c r="F20" s="10"/>
      <c r="G20" s="413"/>
      <c r="H20" s="53"/>
      <c r="I20" s="428"/>
    </row>
    <row r="21" spans="1:20" x14ac:dyDescent="0.35">
      <c r="A21" s="65">
        <v>4.3</v>
      </c>
      <c r="B21" s="242" t="s">
        <v>746</v>
      </c>
      <c r="C21" s="3" t="s">
        <v>748</v>
      </c>
      <c r="D21" s="4"/>
      <c r="E21" s="4"/>
      <c r="F21" s="10"/>
      <c r="G21" s="413"/>
      <c r="H21" s="53"/>
      <c r="I21" s="428"/>
    </row>
    <row r="22" spans="1:20" x14ac:dyDescent="0.35">
      <c r="A22" s="73"/>
      <c r="B22" s="242"/>
      <c r="C22" s="2"/>
      <c r="D22" s="4"/>
      <c r="E22" s="4"/>
      <c r="F22" s="10"/>
      <c r="G22" s="413"/>
      <c r="H22" s="53"/>
      <c r="I22" s="428"/>
    </row>
    <row r="23" spans="1:20" ht="25" x14ac:dyDescent="0.35">
      <c r="A23" s="73" t="s">
        <v>587</v>
      </c>
      <c r="B23" s="242" t="s">
        <v>410</v>
      </c>
      <c r="C23" s="2" t="s">
        <v>752</v>
      </c>
      <c r="D23" s="4" t="s">
        <v>75</v>
      </c>
      <c r="E23" s="4">
        <v>750</v>
      </c>
      <c r="F23" s="10"/>
      <c r="G23" s="413">
        <f>F23*E23</f>
        <v>0</v>
      </c>
      <c r="H23" s="53"/>
      <c r="I23" s="428"/>
      <c r="J23" s="382"/>
    </row>
    <row r="24" spans="1:20" x14ac:dyDescent="0.35">
      <c r="A24" s="73"/>
      <c r="B24" s="242"/>
      <c r="C24" s="2"/>
      <c r="D24" s="4"/>
      <c r="E24" s="4"/>
      <c r="F24" s="10"/>
      <c r="G24" s="413"/>
      <c r="H24" s="53"/>
      <c r="I24" s="428"/>
      <c r="J24" s="382"/>
    </row>
    <row r="25" spans="1:20" x14ac:dyDescent="0.35">
      <c r="A25" s="73" t="s">
        <v>588</v>
      </c>
      <c r="B25" s="242"/>
      <c r="C25" s="2" t="s">
        <v>751</v>
      </c>
      <c r="D25" s="4" t="s">
        <v>75</v>
      </c>
      <c r="E25" s="4">
        <v>450</v>
      </c>
      <c r="F25" s="10"/>
      <c r="G25" s="413">
        <f>F25*E25</f>
        <v>0</v>
      </c>
      <c r="H25" s="53"/>
      <c r="I25" s="428"/>
      <c r="J25" s="382"/>
    </row>
    <row r="26" spans="1:20" x14ac:dyDescent="0.35">
      <c r="A26" s="73"/>
      <c r="B26" s="242"/>
      <c r="C26" s="2"/>
      <c r="D26" s="4"/>
      <c r="E26" s="4"/>
      <c r="F26" s="10"/>
      <c r="G26" s="413"/>
      <c r="H26" s="53"/>
      <c r="I26" s="428"/>
      <c r="J26" s="382"/>
      <c r="L26" s="429"/>
    </row>
    <row r="27" spans="1:20" x14ac:dyDescent="0.35">
      <c r="A27" s="73" t="s">
        <v>753</v>
      </c>
      <c r="B27" s="242" t="s">
        <v>408</v>
      </c>
      <c r="C27" s="2" t="s">
        <v>807</v>
      </c>
      <c r="D27" s="4" t="s">
        <v>75</v>
      </c>
      <c r="E27" s="4">
        <v>300</v>
      </c>
      <c r="F27" s="10"/>
      <c r="G27" s="413">
        <f>E27*F27</f>
        <v>0</v>
      </c>
      <c r="H27" s="53"/>
      <c r="I27" s="428"/>
      <c r="J27" s="98"/>
      <c r="L27" s="430"/>
      <c r="Q27" s="429"/>
    </row>
    <row r="28" spans="1:20" ht="15.75" customHeight="1" x14ac:dyDescent="0.35">
      <c r="A28" s="73"/>
      <c r="B28" s="242"/>
      <c r="C28" s="2"/>
      <c r="D28" s="4"/>
      <c r="E28" s="4"/>
      <c r="F28" s="10"/>
      <c r="G28" s="413"/>
      <c r="H28" s="53"/>
      <c r="I28" s="428"/>
      <c r="J28" s="382"/>
      <c r="Q28" s="430"/>
    </row>
    <row r="29" spans="1:20" x14ac:dyDescent="0.35">
      <c r="A29" s="65">
        <v>4.4000000000000004</v>
      </c>
      <c r="B29" s="242" t="s">
        <v>99</v>
      </c>
      <c r="C29" s="3" t="s">
        <v>754</v>
      </c>
      <c r="D29" s="4"/>
      <c r="E29" s="4"/>
      <c r="F29" s="10"/>
      <c r="G29" s="413"/>
      <c r="H29" s="53"/>
      <c r="I29" s="428"/>
      <c r="L29" s="26"/>
      <c r="M29" s="26"/>
      <c r="N29" s="26"/>
      <c r="O29" s="431"/>
    </row>
    <row r="30" spans="1:20" x14ac:dyDescent="0.35">
      <c r="A30" s="73"/>
      <c r="B30" s="242"/>
      <c r="C30" s="2"/>
      <c r="D30" s="4"/>
      <c r="E30" s="4"/>
      <c r="F30" s="10"/>
      <c r="G30" s="413"/>
      <c r="H30" s="53"/>
      <c r="I30" s="428"/>
      <c r="L30" s="26"/>
      <c r="M30" s="26"/>
      <c r="N30" s="26"/>
      <c r="O30" s="431"/>
      <c r="Q30" s="26"/>
      <c r="R30" s="26"/>
      <c r="S30" s="26"/>
      <c r="T30" s="432"/>
    </row>
    <row r="31" spans="1:20" ht="29.25" customHeight="1" x14ac:dyDescent="0.35">
      <c r="A31" s="73"/>
      <c r="B31" s="242"/>
      <c r="C31" s="2" t="s">
        <v>100</v>
      </c>
      <c r="D31" s="4"/>
      <c r="E31" s="4"/>
      <c r="F31" s="10"/>
      <c r="G31" s="413"/>
      <c r="H31" s="53"/>
      <c r="I31" s="428"/>
      <c r="L31" s="433"/>
      <c r="M31" s="26"/>
      <c r="N31" s="26"/>
      <c r="O31" s="432"/>
    </row>
    <row r="32" spans="1:20" ht="26" x14ac:dyDescent="0.35">
      <c r="A32" s="73"/>
      <c r="B32" s="242"/>
      <c r="C32" s="3" t="s">
        <v>745</v>
      </c>
      <c r="D32" s="4"/>
      <c r="E32" s="4"/>
      <c r="F32" s="10"/>
      <c r="G32" s="413"/>
      <c r="H32" s="53"/>
      <c r="I32" s="428"/>
      <c r="L32" s="429"/>
      <c r="Q32" s="429"/>
    </row>
    <row r="33" spans="1:24" x14ac:dyDescent="0.35">
      <c r="A33" s="73" t="s">
        <v>755</v>
      </c>
      <c r="B33" s="242"/>
      <c r="C33" s="5" t="s">
        <v>252</v>
      </c>
      <c r="D33" s="4" t="s">
        <v>75</v>
      </c>
      <c r="E33" s="4">
        <v>1850</v>
      </c>
      <c r="F33" s="10"/>
      <c r="G33" s="413">
        <f>E33*F33</f>
        <v>0</v>
      </c>
      <c r="H33" s="53"/>
      <c r="I33" s="434"/>
      <c r="J33" s="435"/>
      <c r="L33" s="430"/>
      <c r="Q33" s="430"/>
    </row>
    <row r="34" spans="1:24" x14ac:dyDescent="0.35">
      <c r="A34" s="73"/>
      <c r="B34" s="242"/>
      <c r="C34" s="2"/>
      <c r="D34" s="4"/>
      <c r="E34" s="4"/>
      <c r="F34" s="10"/>
      <c r="G34" s="413"/>
      <c r="H34" s="53"/>
      <c r="I34" s="428"/>
    </row>
    <row r="35" spans="1:24" x14ac:dyDescent="0.35">
      <c r="A35" s="73" t="s">
        <v>756</v>
      </c>
      <c r="B35" s="242"/>
      <c r="C35" s="5" t="s">
        <v>253</v>
      </c>
      <c r="D35" s="4" t="s">
        <v>75</v>
      </c>
      <c r="E35" s="4">
        <v>177</v>
      </c>
      <c r="F35" s="10"/>
      <c r="G35" s="413">
        <f>E35*F35</f>
        <v>0</v>
      </c>
      <c r="H35" s="53"/>
      <c r="I35" s="434"/>
      <c r="J35" s="435"/>
      <c r="L35" s="26"/>
      <c r="M35" s="26"/>
      <c r="N35" s="26"/>
      <c r="O35" s="431"/>
      <c r="Q35" s="26"/>
      <c r="R35" s="26"/>
      <c r="S35" s="26"/>
      <c r="T35" s="431"/>
    </row>
    <row r="36" spans="1:24" x14ac:dyDescent="0.35">
      <c r="A36" s="73"/>
      <c r="B36" s="242"/>
      <c r="C36" s="2"/>
      <c r="D36" s="4"/>
      <c r="E36" s="4"/>
      <c r="F36" s="10"/>
      <c r="G36" s="413"/>
      <c r="H36" s="53"/>
      <c r="I36" s="428"/>
      <c r="L36" s="26"/>
      <c r="M36" s="26"/>
      <c r="N36" s="26"/>
      <c r="O36" s="431"/>
      <c r="Q36" s="26"/>
      <c r="R36" s="26"/>
      <c r="S36" s="26"/>
      <c r="T36" s="431"/>
    </row>
    <row r="37" spans="1:24" x14ac:dyDescent="0.35">
      <c r="A37" s="73" t="s">
        <v>757</v>
      </c>
      <c r="B37" s="242"/>
      <c r="C37" s="5" t="s">
        <v>1100</v>
      </c>
      <c r="D37" s="4" t="s">
        <v>75</v>
      </c>
      <c r="E37" s="4">
        <v>163</v>
      </c>
      <c r="F37" s="10"/>
      <c r="G37" s="413">
        <f>E37*F37</f>
        <v>0</v>
      </c>
      <c r="H37" s="53"/>
      <c r="I37" s="434"/>
      <c r="L37" s="433"/>
      <c r="M37" s="26"/>
      <c r="N37" s="26"/>
      <c r="O37" s="432"/>
      <c r="Q37" s="433"/>
      <c r="R37" s="26"/>
      <c r="S37" s="26"/>
      <c r="T37" s="432"/>
    </row>
    <row r="38" spans="1:24" x14ac:dyDescent="0.35">
      <c r="A38" s="73"/>
      <c r="B38" s="242"/>
      <c r="C38" s="2"/>
      <c r="D38" s="4"/>
      <c r="E38" s="4"/>
      <c r="F38" s="10"/>
      <c r="G38" s="413"/>
      <c r="H38" s="53"/>
      <c r="I38" s="428"/>
    </row>
    <row r="39" spans="1:24" x14ac:dyDescent="0.35">
      <c r="A39" s="73" t="s">
        <v>1099</v>
      </c>
      <c r="B39" s="242"/>
      <c r="C39" s="5" t="s">
        <v>1083</v>
      </c>
      <c r="D39" s="4" t="s">
        <v>75</v>
      </c>
      <c r="E39" s="4">
        <f>12.75</f>
        <v>12.75</v>
      </c>
      <c r="F39" s="10"/>
      <c r="G39" s="413">
        <f>E39*F39</f>
        <v>0</v>
      </c>
      <c r="H39" s="53"/>
      <c r="I39" s="434"/>
    </row>
    <row r="40" spans="1:24" x14ac:dyDescent="0.35">
      <c r="A40" s="73"/>
      <c r="B40" s="242"/>
      <c r="C40" s="2"/>
      <c r="D40" s="4"/>
      <c r="E40" s="4"/>
      <c r="F40" s="10"/>
      <c r="G40" s="413"/>
      <c r="H40" s="53"/>
      <c r="I40" s="428"/>
    </row>
    <row r="41" spans="1:24" x14ac:dyDescent="0.35">
      <c r="A41" s="73" t="s">
        <v>1101</v>
      </c>
      <c r="B41" s="242"/>
      <c r="C41" s="5" t="s">
        <v>1102</v>
      </c>
      <c r="D41" s="4" t="s">
        <v>75</v>
      </c>
      <c r="E41" s="4">
        <v>66</v>
      </c>
      <c r="F41" s="10"/>
      <c r="G41" s="413">
        <f>E41*F41</f>
        <v>0</v>
      </c>
      <c r="H41" s="53"/>
      <c r="I41" s="434"/>
    </row>
    <row r="42" spans="1:24" ht="7.5" customHeight="1" x14ac:dyDescent="0.35">
      <c r="A42" s="73"/>
      <c r="B42" s="242"/>
      <c r="C42" s="2"/>
      <c r="D42" s="4"/>
      <c r="E42" s="4"/>
      <c r="F42" s="10"/>
      <c r="G42" s="413"/>
      <c r="H42" s="53"/>
      <c r="I42" s="428"/>
    </row>
    <row r="43" spans="1:24" x14ac:dyDescent="0.35">
      <c r="A43" s="73"/>
      <c r="B43" s="242" t="s">
        <v>101</v>
      </c>
      <c r="C43" s="2" t="s">
        <v>759</v>
      </c>
      <c r="D43" s="4"/>
      <c r="E43" s="4"/>
      <c r="F43" s="10"/>
      <c r="G43" s="413"/>
      <c r="H43" s="53"/>
      <c r="I43" s="428"/>
    </row>
    <row r="44" spans="1:24" ht="8.25" customHeight="1" x14ac:dyDescent="0.35">
      <c r="A44" s="73"/>
      <c r="B44" s="242"/>
      <c r="C44" s="2"/>
      <c r="D44" s="4"/>
      <c r="E44" s="4"/>
      <c r="F44" s="37"/>
      <c r="G44" s="414"/>
      <c r="H44" s="54"/>
      <c r="I44" s="428"/>
      <c r="N44" s="381"/>
    </row>
    <row r="45" spans="1:24" x14ac:dyDescent="0.35">
      <c r="A45" s="87" t="s">
        <v>758</v>
      </c>
      <c r="B45" s="243"/>
      <c r="C45" s="24" t="s">
        <v>554</v>
      </c>
      <c r="D45" s="22" t="s">
        <v>131</v>
      </c>
      <c r="E45" s="22">
        <f>87*3</f>
        <v>261</v>
      </c>
      <c r="F45" s="25"/>
      <c r="G45" s="413">
        <f>E45*F45</f>
        <v>0</v>
      </c>
      <c r="H45" s="381"/>
      <c r="I45" s="436"/>
      <c r="J45" s="382"/>
      <c r="L45" s="430"/>
      <c r="M45" s="382"/>
      <c r="N45" s="381"/>
      <c r="X45" s="378"/>
    </row>
    <row r="46" spans="1:24" x14ac:dyDescent="0.35">
      <c r="A46" s="87"/>
      <c r="B46" s="243"/>
      <c r="C46" s="24"/>
      <c r="D46" s="22"/>
      <c r="E46" s="22"/>
      <c r="F46" s="25"/>
      <c r="G46" s="415"/>
      <c r="H46"/>
      <c r="I46" s="382"/>
      <c r="L46" s="430"/>
      <c r="M46" s="382"/>
      <c r="N46" s="381"/>
      <c r="X46" s="378"/>
    </row>
    <row r="47" spans="1:24" x14ac:dyDescent="0.35">
      <c r="A47" s="87" t="s">
        <v>760</v>
      </c>
      <c r="B47" s="243"/>
      <c r="C47" s="24" t="s">
        <v>555</v>
      </c>
      <c r="D47" s="22" t="s">
        <v>131</v>
      </c>
      <c r="E47" s="22">
        <f>22*3</f>
        <v>66</v>
      </c>
      <c r="F47" s="25"/>
      <c r="G47" s="413">
        <f>E47*F47</f>
        <v>0</v>
      </c>
      <c r="H47" s="381"/>
      <c r="I47" s="437"/>
      <c r="L47" s="430"/>
      <c r="M47" s="382"/>
      <c r="N47" s="381"/>
      <c r="X47" s="378"/>
    </row>
    <row r="48" spans="1:24" ht="15" thickBot="1" x14ac:dyDescent="0.4">
      <c r="A48" s="87"/>
      <c r="B48" s="248"/>
      <c r="C48" s="49"/>
      <c r="D48" s="50"/>
      <c r="E48" s="50"/>
      <c r="F48" s="85"/>
      <c r="G48" s="413"/>
      <c r="H48" s="381"/>
      <c r="I48" s="438"/>
      <c r="J48" s="382"/>
      <c r="M48" s="378"/>
      <c r="X48" s="378"/>
    </row>
    <row r="49" spans="1:24" ht="15" customHeight="1" thickBot="1" x14ac:dyDescent="0.4">
      <c r="A49" s="514" t="s">
        <v>8</v>
      </c>
      <c r="B49" s="515"/>
      <c r="C49" s="515"/>
      <c r="D49" s="515"/>
      <c r="E49" s="515"/>
      <c r="F49" s="516"/>
      <c r="G49" s="416">
        <f>SUM(G11:G48)</f>
        <v>0</v>
      </c>
      <c r="H49" s="53"/>
      <c r="I49" s="428"/>
    </row>
    <row r="50" spans="1:24" s="61" customFormat="1" ht="14" x14ac:dyDescent="0.3">
      <c r="A50" s="538">
        <f>A1+1</f>
        <v>33</v>
      </c>
      <c r="B50" s="539"/>
      <c r="C50" s="539"/>
      <c r="D50" s="539"/>
      <c r="E50" s="539"/>
      <c r="F50" s="539"/>
      <c r="G50" s="540"/>
      <c r="M50" s="62"/>
      <c r="X50" s="62"/>
    </row>
    <row r="51" spans="1:24" x14ac:dyDescent="0.35">
      <c r="A51" s="513" t="str">
        <f>$A$2</f>
        <v>CONSTRUCTION OF AMERSFOORT SEWERS</v>
      </c>
      <c r="B51" s="513"/>
      <c r="C51" s="513"/>
      <c r="D51" s="513"/>
      <c r="E51" s="513"/>
      <c r="F51" s="513"/>
      <c r="G51" s="513"/>
      <c r="H51" s="351"/>
      <c r="I51" s="428"/>
    </row>
    <row r="52" spans="1:24" x14ac:dyDescent="0.35">
      <c r="A52" s="517" t="str">
        <f>$A$3</f>
        <v>CONTRACT NO: T21/2025</v>
      </c>
      <c r="B52" s="517"/>
      <c r="C52" s="517"/>
      <c r="D52" s="518"/>
      <c r="E52" s="517"/>
      <c r="F52" s="517"/>
      <c r="G52" s="517"/>
      <c r="H52" s="352"/>
      <c r="I52" s="428"/>
    </row>
    <row r="53" spans="1:24" ht="15" thickBot="1" x14ac:dyDescent="0.4">
      <c r="A53" s="531" t="str">
        <f>$A$4</f>
        <v>SECTION 4: PUMPSTATION CIVIL &amp; STRUCTURAL</v>
      </c>
      <c r="B53" s="531"/>
      <c r="C53" s="531"/>
      <c r="D53" s="531"/>
      <c r="E53" s="531"/>
      <c r="F53" s="531"/>
      <c r="G53" s="531"/>
      <c r="H53" s="352"/>
      <c r="I53" s="428"/>
    </row>
    <row r="54" spans="1:24" x14ac:dyDescent="0.35">
      <c r="A54" s="532" t="s">
        <v>0</v>
      </c>
      <c r="B54" s="545" t="s">
        <v>1</v>
      </c>
      <c r="C54" s="519" t="s">
        <v>2</v>
      </c>
      <c r="D54" s="521" t="s">
        <v>3</v>
      </c>
      <c r="E54" s="521" t="s">
        <v>4</v>
      </c>
      <c r="F54" s="543" t="s">
        <v>5</v>
      </c>
      <c r="G54" s="525" t="s">
        <v>6</v>
      </c>
      <c r="H54" s="52"/>
      <c r="I54" s="428"/>
    </row>
    <row r="55" spans="1:24" ht="15" thickBot="1" x14ac:dyDescent="0.4">
      <c r="A55" s="533"/>
      <c r="B55" s="546"/>
      <c r="C55" s="520"/>
      <c r="D55" s="522"/>
      <c r="E55" s="522"/>
      <c r="F55" s="544"/>
      <c r="G55" s="526"/>
      <c r="H55" s="52"/>
      <c r="I55" s="428"/>
    </row>
    <row r="56" spans="1:24" ht="15" thickBot="1" x14ac:dyDescent="0.4">
      <c r="A56" s="551" t="s">
        <v>9</v>
      </c>
      <c r="B56" s="552"/>
      <c r="C56" s="552"/>
      <c r="D56" s="552"/>
      <c r="E56" s="552"/>
      <c r="F56" s="553"/>
      <c r="G56" s="417">
        <f>G49</f>
        <v>0</v>
      </c>
      <c r="H56" s="53"/>
      <c r="I56" s="428"/>
    </row>
    <row r="57" spans="1:24" x14ac:dyDescent="0.35">
      <c r="A57" s="87" t="s">
        <v>761</v>
      </c>
      <c r="B57" s="243"/>
      <c r="C57" s="24" t="s">
        <v>552</v>
      </c>
      <c r="D57" s="22" t="s">
        <v>131</v>
      </c>
      <c r="E57" s="22">
        <f>78*3</f>
        <v>234</v>
      </c>
      <c r="F57" s="25"/>
      <c r="G57" s="413">
        <f>E57*F57</f>
        <v>0</v>
      </c>
      <c r="H57" s="381"/>
      <c r="I57" s="438"/>
      <c r="J57" s="382"/>
      <c r="M57" s="378"/>
      <c r="X57" s="378"/>
    </row>
    <row r="58" spans="1:24" x14ac:dyDescent="0.35">
      <c r="A58" s="87"/>
      <c r="B58" s="243"/>
      <c r="C58" s="24"/>
      <c r="D58" s="22"/>
      <c r="E58" s="22"/>
      <c r="F58" s="25"/>
      <c r="G58" s="415"/>
      <c r="H58"/>
      <c r="I58" s="438"/>
      <c r="J58" s="382"/>
      <c r="M58" s="378"/>
      <c r="X58" s="378"/>
    </row>
    <row r="59" spans="1:24" x14ac:dyDescent="0.35">
      <c r="A59" s="87" t="s">
        <v>762</v>
      </c>
      <c r="B59" s="243"/>
      <c r="C59" s="24" t="s">
        <v>553</v>
      </c>
      <c r="D59" s="22" t="s">
        <v>131</v>
      </c>
      <c r="E59" s="22">
        <f>52*3</f>
        <v>156</v>
      </c>
      <c r="F59" s="25"/>
      <c r="G59" s="413">
        <f>E59*F59</f>
        <v>0</v>
      </c>
      <c r="H59" s="381"/>
      <c r="I59" s="438"/>
      <c r="J59" s="382"/>
      <c r="M59" s="378"/>
      <c r="X59" s="378"/>
    </row>
    <row r="60" spans="1:24" x14ac:dyDescent="0.35">
      <c r="A60" s="87"/>
      <c r="B60" s="243"/>
      <c r="C60" s="24"/>
      <c r="D60" s="22"/>
      <c r="E60" s="22"/>
      <c r="F60" s="25"/>
      <c r="G60" s="415"/>
      <c r="H60"/>
      <c r="I60" s="438"/>
      <c r="M60" s="378"/>
      <c r="X60" s="378"/>
    </row>
    <row r="61" spans="1:24" ht="26" x14ac:dyDescent="0.35">
      <c r="A61" s="87" t="s">
        <v>763</v>
      </c>
      <c r="B61" s="243" t="s">
        <v>132</v>
      </c>
      <c r="C61" s="24" t="s">
        <v>133</v>
      </c>
      <c r="D61" s="22" t="s">
        <v>131</v>
      </c>
      <c r="E61" s="22">
        <f>78*3</f>
        <v>234</v>
      </c>
      <c r="F61" s="25"/>
      <c r="G61" s="413">
        <f>E61*F61</f>
        <v>0</v>
      </c>
      <c r="H61" s="381"/>
      <c r="I61" s="439"/>
      <c r="M61" s="378"/>
      <c r="X61" s="378"/>
    </row>
    <row r="62" spans="1:24" x14ac:dyDescent="0.35">
      <c r="A62" s="73"/>
      <c r="B62" s="242"/>
      <c r="C62" s="3"/>
      <c r="D62" s="4"/>
      <c r="E62" s="4"/>
      <c r="F62" s="37"/>
      <c r="G62" s="414"/>
      <c r="H62" s="54"/>
      <c r="I62" s="428"/>
    </row>
    <row r="63" spans="1:24" ht="25" x14ac:dyDescent="0.35">
      <c r="A63" s="73" t="s">
        <v>764</v>
      </c>
      <c r="B63" s="242"/>
      <c r="C63" s="2" t="s">
        <v>102</v>
      </c>
      <c r="D63" s="4" t="s">
        <v>17</v>
      </c>
      <c r="E63" s="4">
        <v>240</v>
      </c>
      <c r="F63" s="10"/>
      <c r="G63" s="413">
        <f>E63*F63</f>
        <v>0</v>
      </c>
      <c r="H63" s="53"/>
      <c r="I63" s="428"/>
    </row>
    <row r="64" spans="1:24" x14ac:dyDescent="0.35">
      <c r="A64" s="65"/>
      <c r="B64" s="242"/>
      <c r="C64" s="2"/>
      <c r="D64" s="4"/>
      <c r="E64" s="4"/>
      <c r="F64" s="37"/>
      <c r="G64" s="414"/>
      <c r="H64" s="54"/>
      <c r="I64" s="428"/>
    </row>
    <row r="65" spans="1:9" x14ac:dyDescent="0.35">
      <c r="A65" s="65">
        <v>4.5</v>
      </c>
      <c r="B65" s="242"/>
      <c r="C65" s="3" t="s">
        <v>105</v>
      </c>
      <c r="D65" s="4"/>
      <c r="E65" s="4"/>
      <c r="F65" s="10"/>
      <c r="G65" s="413"/>
      <c r="H65" s="53"/>
      <c r="I65" s="428"/>
    </row>
    <row r="66" spans="1:9" x14ac:dyDescent="0.35">
      <c r="A66" s="73"/>
      <c r="B66" s="242"/>
      <c r="C66" s="2"/>
      <c r="D66" s="4"/>
      <c r="E66" s="4"/>
      <c r="F66" s="10"/>
      <c r="G66" s="413"/>
      <c r="H66" s="53"/>
      <c r="I66" s="428"/>
    </row>
    <row r="67" spans="1:9" x14ac:dyDescent="0.35">
      <c r="A67" s="73" t="s">
        <v>765</v>
      </c>
      <c r="B67" s="242" t="s">
        <v>106</v>
      </c>
      <c r="C67" s="2" t="s">
        <v>107</v>
      </c>
      <c r="D67" s="4" t="s">
        <v>18</v>
      </c>
      <c r="E67" s="4">
        <f>1200*3</f>
        <v>3600</v>
      </c>
      <c r="F67" s="10"/>
      <c r="G67" s="413">
        <f>E67*F67</f>
        <v>0</v>
      </c>
      <c r="H67" s="53"/>
      <c r="I67" s="428"/>
    </row>
    <row r="68" spans="1:9" x14ac:dyDescent="0.35">
      <c r="A68" s="73"/>
      <c r="B68" s="242"/>
      <c r="C68" s="2"/>
      <c r="D68" s="4"/>
      <c r="E68" s="4"/>
      <c r="F68" s="10"/>
      <c r="G68" s="413"/>
      <c r="H68" s="53"/>
      <c r="I68" s="428"/>
    </row>
    <row r="69" spans="1:9" x14ac:dyDescent="0.35">
      <c r="A69" s="73" t="s">
        <v>766</v>
      </c>
      <c r="B69" s="242" t="s">
        <v>109</v>
      </c>
      <c r="C69" s="2" t="s">
        <v>110</v>
      </c>
      <c r="D69" s="4" t="s">
        <v>18</v>
      </c>
      <c r="E69" s="4">
        <v>3600</v>
      </c>
      <c r="F69" s="10"/>
      <c r="G69" s="413">
        <f>E69*F69</f>
        <v>0</v>
      </c>
      <c r="H69" s="53"/>
      <c r="I69" s="428"/>
    </row>
    <row r="70" spans="1:9" x14ac:dyDescent="0.35">
      <c r="A70" s="73"/>
      <c r="B70" s="242"/>
      <c r="C70" s="2"/>
      <c r="D70" s="4"/>
      <c r="E70" s="4"/>
      <c r="F70" s="10"/>
      <c r="G70" s="413"/>
      <c r="H70" s="53"/>
      <c r="I70" s="428"/>
    </row>
    <row r="71" spans="1:9" x14ac:dyDescent="0.35">
      <c r="A71" s="73">
        <v>4.5999999999999996</v>
      </c>
      <c r="B71" s="242"/>
      <c r="C71" s="3" t="s">
        <v>15</v>
      </c>
      <c r="D71" s="4"/>
      <c r="E71" s="4"/>
      <c r="F71" s="10"/>
      <c r="G71" s="413"/>
      <c r="H71" s="53"/>
      <c r="I71" s="428"/>
    </row>
    <row r="72" spans="1:9" x14ac:dyDescent="0.35">
      <c r="A72" s="73"/>
      <c r="B72" s="242"/>
      <c r="C72" s="3"/>
      <c r="D72" s="4"/>
      <c r="E72" s="4"/>
      <c r="F72" s="10"/>
      <c r="G72" s="413"/>
      <c r="H72" s="53"/>
      <c r="I72" s="428"/>
    </row>
    <row r="73" spans="1:9" ht="50" x14ac:dyDescent="0.35">
      <c r="A73" s="73" t="s">
        <v>768</v>
      </c>
      <c r="B73" s="242"/>
      <c r="C73" s="20" t="s">
        <v>113</v>
      </c>
      <c r="D73" s="4" t="s">
        <v>7</v>
      </c>
      <c r="E73" s="4">
        <v>3</v>
      </c>
      <c r="F73" s="10"/>
      <c r="G73" s="413">
        <f>E73*F73</f>
        <v>0</v>
      </c>
      <c r="H73" s="53"/>
      <c r="I73" s="428"/>
    </row>
    <row r="74" spans="1:9" x14ac:dyDescent="0.35">
      <c r="A74" s="65"/>
      <c r="B74" s="242"/>
      <c r="C74" s="2"/>
      <c r="D74" s="4"/>
      <c r="E74" s="4"/>
      <c r="F74" s="10"/>
      <c r="G74" s="413"/>
      <c r="H74" s="53"/>
      <c r="I74" s="428"/>
    </row>
    <row r="75" spans="1:9" x14ac:dyDescent="0.35">
      <c r="A75" s="65">
        <v>4.7</v>
      </c>
      <c r="B75" s="242" t="s">
        <v>769</v>
      </c>
      <c r="C75" s="3" t="s">
        <v>808</v>
      </c>
      <c r="D75" s="4"/>
      <c r="E75" s="4"/>
      <c r="F75" s="10"/>
      <c r="G75" s="413"/>
      <c r="H75" s="53"/>
      <c r="I75" s="428"/>
    </row>
    <row r="76" spans="1:9" x14ac:dyDescent="0.35">
      <c r="A76" s="65"/>
      <c r="B76" s="242"/>
      <c r="C76" s="2"/>
      <c r="D76" s="4"/>
      <c r="E76" s="4"/>
      <c r="F76" s="10"/>
      <c r="G76" s="413"/>
      <c r="H76" s="53"/>
      <c r="I76" s="428"/>
    </row>
    <row r="77" spans="1:9" ht="45" customHeight="1" x14ac:dyDescent="0.35">
      <c r="A77" s="73" t="s">
        <v>782</v>
      </c>
      <c r="B77" s="242"/>
      <c r="C77" s="2" t="s">
        <v>100</v>
      </c>
      <c r="D77" s="4" t="s">
        <v>75</v>
      </c>
      <c r="E77" s="4">
        <v>21</v>
      </c>
      <c r="F77" s="10"/>
      <c r="G77" s="413">
        <f>E77*F77</f>
        <v>0</v>
      </c>
      <c r="H77" s="53"/>
      <c r="I77" s="428"/>
    </row>
    <row r="78" spans="1:9" x14ac:dyDescent="0.35">
      <c r="A78" s="65"/>
      <c r="B78" s="242"/>
      <c r="C78" s="2"/>
      <c r="D78" s="4"/>
      <c r="E78" s="4"/>
      <c r="F78" s="10"/>
      <c r="G78" s="413"/>
      <c r="H78" s="53"/>
      <c r="I78" s="428"/>
    </row>
    <row r="79" spans="1:9" x14ac:dyDescent="0.35">
      <c r="A79" s="65"/>
      <c r="B79" s="242"/>
      <c r="C79" s="3" t="s">
        <v>815</v>
      </c>
      <c r="D79" s="4"/>
      <c r="E79" s="4"/>
      <c r="F79" s="10"/>
      <c r="G79" s="413"/>
      <c r="H79" s="53"/>
      <c r="I79" s="428"/>
    </row>
    <row r="80" spans="1:9" x14ac:dyDescent="0.35">
      <c r="A80" s="65"/>
      <c r="B80" s="242"/>
      <c r="C80" s="3"/>
      <c r="D80" s="4"/>
      <c r="E80" s="4"/>
      <c r="F80" s="10"/>
      <c r="G80" s="413"/>
      <c r="H80" s="53"/>
      <c r="I80" s="428"/>
    </row>
    <row r="81" spans="1:10" x14ac:dyDescent="0.35">
      <c r="A81" s="65"/>
      <c r="B81" s="242"/>
      <c r="C81" s="2" t="s">
        <v>810</v>
      </c>
      <c r="D81" s="4"/>
      <c r="E81" s="4"/>
      <c r="F81" s="10"/>
      <c r="G81" s="413"/>
      <c r="H81" s="53"/>
      <c r="I81" s="428"/>
    </row>
    <row r="82" spans="1:10" x14ac:dyDescent="0.35">
      <c r="A82" s="65"/>
      <c r="B82" s="242"/>
      <c r="C82" s="2"/>
      <c r="D82" s="4"/>
      <c r="E82" s="4"/>
      <c r="F82" s="10"/>
      <c r="G82" s="413"/>
      <c r="H82" s="53"/>
      <c r="I82" s="428"/>
    </row>
    <row r="83" spans="1:10" x14ac:dyDescent="0.35">
      <c r="A83" s="73" t="s">
        <v>783</v>
      </c>
      <c r="B83" s="242" t="s">
        <v>12</v>
      </c>
      <c r="C83" s="2" t="s">
        <v>809</v>
      </c>
      <c r="D83" s="4" t="s">
        <v>75</v>
      </c>
      <c r="E83" s="4">
        <v>9</v>
      </c>
      <c r="F83" s="10"/>
      <c r="G83" s="413">
        <f>E83*F83</f>
        <v>0</v>
      </c>
      <c r="H83" s="53"/>
      <c r="I83" s="428"/>
    </row>
    <row r="84" spans="1:10" x14ac:dyDescent="0.35">
      <c r="A84" s="65"/>
      <c r="B84" s="242"/>
      <c r="C84" s="2"/>
      <c r="D84" s="4"/>
      <c r="E84" s="4"/>
      <c r="F84" s="10"/>
      <c r="G84" s="413"/>
      <c r="H84" s="53"/>
      <c r="I84" s="428"/>
    </row>
    <row r="85" spans="1:10" x14ac:dyDescent="0.35">
      <c r="A85" s="73" t="s">
        <v>785</v>
      </c>
      <c r="B85" s="242" t="s">
        <v>12</v>
      </c>
      <c r="C85" s="2" t="s">
        <v>811</v>
      </c>
      <c r="D85" s="4" t="s">
        <v>75</v>
      </c>
      <c r="E85" s="4">
        <v>9</v>
      </c>
      <c r="F85" s="10"/>
      <c r="G85" s="413">
        <f>E85*F85</f>
        <v>0</v>
      </c>
      <c r="H85" s="53"/>
      <c r="I85" s="428"/>
    </row>
    <row r="86" spans="1:10" x14ac:dyDescent="0.35">
      <c r="A86" s="65"/>
      <c r="B86" s="242"/>
      <c r="C86" s="2"/>
      <c r="D86" s="4"/>
      <c r="E86" s="4"/>
      <c r="F86" s="10"/>
      <c r="G86" s="413"/>
      <c r="H86" s="53"/>
      <c r="I86" s="428"/>
    </row>
    <row r="87" spans="1:10" x14ac:dyDescent="0.35">
      <c r="A87" s="73" t="s">
        <v>784</v>
      </c>
      <c r="B87" s="242"/>
      <c r="C87" s="2" t="s">
        <v>1078</v>
      </c>
      <c r="D87" s="4" t="s">
        <v>75</v>
      </c>
      <c r="E87" s="4">
        <v>12</v>
      </c>
      <c r="F87" s="10"/>
      <c r="G87" s="413">
        <f>E87*F87</f>
        <v>0</v>
      </c>
      <c r="H87" s="53"/>
      <c r="I87" s="428"/>
    </row>
    <row r="88" spans="1:10" x14ac:dyDescent="0.35">
      <c r="A88" s="65"/>
      <c r="B88" s="242"/>
      <c r="C88" s="2"/>
      <c r="D88" s="4"/>
      <c r="E88" s="4"/>
      <c r="F88" s="10"/>
      <c r="G88" s="413"/>
      <c r="H88" s="53"/>
      <c r="I88" s="428"/>
    </row>
    <row r="89" spans="1:10" x14ac:dyDescent="0.35">
      <c r="A89" s="65"/>
      <c r="B89" s="242"/>
      <c r="C89" s="3" t="s">
        <v>770</v>
      </c>
      <c r="D89" s="4"/>
      <c r="E89" s="4"/>
      <c r="F89" s="10"/>
      <c r="G89" s="413"/>
      <c r="H89" s="53"/>
      <c r="I89" s="428"/>
    </row>
    <row r="90" spans="1:10" x14ac:dyDescent="0.35">
      <c r="A90" s="65"/>
      <c r="B90" s="242"/>
      <c r="C90" s="2"/>
      <c r="D90" s="4"/>
      <c r="E90" s="4"/>
      <c r="F90" s="10"/>
      <c r="G90" s="413"/>
      <c r="H90" s="53"/>
      <c r="I90" s="428"/>
    </row>
    <row r="91" spans="1:10" x14ac:dyDescent="0.35">
      <c r="A91" s="65"/>
      <c r="B91" s="242" t="s">
        <v>771</v>
      </c>
      <c r="C91" s="2" t="s">
        <v>772</v>
      </c>
      <c r="D91" s="4"/>
      <c r="E91" s="4"/>
      <c r="F91" s="10"/>
      <c r="G91" s="413"/>
      <c r="H91" s="53"/>
      <c r="I91" s="428"/>
    </row>
    <row r="92" spans="1:10" x14ac:dyDescent="0.35">
      <c r="A92" s="73" t="s">
        <v>786</v>
      </c>
      <c r="B92" s="242"/>
      <c r="C92" s="2" t="s">
        <v>773</v>
      </c>
      <c r="D92" s="4" t="s">
        <v>774</v>
      </c>
      <c r="E92" s="4">
        <f>52*3</f>
        <v>156</v>
      </c>
      <c r="F92" s="10"/>
      <c r="G92" s="413">
        <f>E92*F92</f>
        <v>0</v>
      </c>
      <c r="H92" s="53"/>
      <c r="I92" s="428"/>
      <c r="J92" s="371"/>
    </row>
    <row r="93" spans="1:10" x14ac:dyDescent="0.35">
      <c r="A93" s="73"/>
      <c r="B93" s="242"/>
      <c r="C93" s="2" t="s">
        <v>775</v>
      </c>
      <c r="D93" s="4"/>
      <c r="E93" s="4"/>
      <c r="F93" s="10"/>
      <c r="G93" s="413"/>
      <c r="H93" s="53"/>
      <c r="I93" s="428"/>
    </row>
    <row r="94" spans="1:10" x14ac:dyDescent="0.35">
      <c r="A94" s="73"/>
      <c r="B94" s="242"/>
      <c r="C94" s="2"/>
      <c r="D94" s="4"/>
      <c r="E94" s="4"/>
      <c r="F94" s="10"/>
      <c r="G94" s="413"/>
      <c r="H94" s="53"/>
      <c r="I94" s="428"/>
    </row>
    <row r="95" spans="1:10" ht="15" thickBot="1" x14ac:dyDescent="0.4">
      <c r="A95" s="65"/>
      <c r="B95" s="242"/>
      <c r="C95" s="2"/>
      <c r="D95" s="4"/>
      <c r="E95" s="4"/>
      <c r="F95" s="10"/>
      <c r="G95" s="413"/>
      <c r="H95" s="53"/>
      <c r="I95" s="428"/>
    </row>
    <row r="96" spans="1:10" ht="15" thickBot="1" x14ac:dyDescent="0.4">
      <c r="A96" s="514" t="s">
        <v>8</v>
      </c>
      <c r="B96" s="515"/>
      <c r="C96" s="515"/>
      <c r="D96" s="515"/>
      <c r="E96" s="515"/>
      <c r="F96" s="516"/>
      <c r="G96" s="377">
        <f>SUM(G56:G95)</f>
        <v>0</v>
      </c>
      <c r="H96" s="53"/>
      <c r="I96" s="428"/>
    </row>
    <row r="97" spans="1:24" s="61" customFormat="1" ht="14" x14ac:dyDescent="0.3">
      <c r="A97" s="538">
        <f>A50+1</f>
        <v>34</v>
      </c>
      <c r="B97" s="539"/>
      <c r="C97" s="539"/>
      <c r="D97" s="539"/>
      <c r="E97" s="539"/>
      <c r="F97" s="539"/>
      <c r="G97" s="540"/>
      <c r="M97" s="62"/>
      <c r="X97" s="62"/>
    </row>
    <row r="98" spans="1:24" ht="15" customHeight="1" x14ac:dyDescent="0.35">
      <c r="A98" s="513" t="str">
        <f>$A$2</f>
        <v>CONSTRUCTION OF AMERSFOORT SEWERS</v>
      </c>
      <c r="B98" s="513"/>
      <c r="C98" s="513"/>
      <c r="D98" s="513"/>
      <c r="E98" s="513"/>
      <c r="F98" s="513"/>
      <c r="G98" s="513"/>
      <c r="H98" s="351"/>
      <c r="N98" s="378"/>
    </row>
    <row r="99" spans="1:24" x14ac:dyDescent="0.35">
      <c r="A99" s="517" t="str">
        <f>$A$3</f>
        <v>CONTRACT NO: T21/2025</v>
      </c>
      <c r="B99" s="517"/>
      <c r="C99" s="517"/>
      <c r="D99" s="518"/>
      <c r="E99" s="517"/>
      <c r="F99" s="517"/>
      <c r="G99" s="517"/>
      <c r="H99" s="352"/>
      <c r="N99" s="378"/>
    </row>
    <row r="100" spans="1:24" ht="15" thickBot="1" x14ac:dyDescent="0.4">
      <c r="A100" s="517" t="str">
        <f>$A$4</f>
        <v>SECTION 4: PUMPSTATION CIVIL &amp; STRUCTURAL</v>
      </c>
      <c r="B100" s="517"/>
      <c r="C100" s="517"/>
      <c r="D100" s="517"/>
      <c r="E100" s="517"/>
      <c r="F100" s="517"/>
      <c r="G100" s="517"/>
      <c r="H100" s="352"/>
      <c r="N100" s="378"/>
    </row>
    <row r="101" spans="1:24" x14ac:dyDescent="0.35">
      <c r="A101" s="532" t="s">
        <v>0</v>
      </c>
      <c r="B101" s="545" t="s">
        <v>1</v>
      </c>
      <c r="C101" s="519" t="s">
        <v>2</v>
      </c>
      <c r="D101" s="521" t="s">
        <v>3</v>
      </c>
      <c r="E101" s="521" t="s">
        <v>4</v>
      </c>
      <c r="F101" s="523" t="s">
        <v>5</v>
      </c>
      <c r="G101" s="525" t="s">
        <v>6</v>
      </c>
      <c r="H101" s="52"/>
    </row>
    <row r="102" spans="1:24" ht="15" thickBot="1" x14ac:dyDescent="0.4">
      <c r="A102" s="533"/>
      <c r="B102" s="546"/>
      <c r="C102" s="520"/>
      <c r="D102" s="522"/>
      <c r="E102" s="522"/>
      <c r="F102" s="524"/>
      <c r="G102" s="526"/>
      <c r="H102" s="52"/>
    </row>
    <row r="103" spans="1:24" ht="15" thickBot="1" x14ac:dyDescent="0.4">
      <c r="A103" s="551" t="s">
        <v>9</v>
      </c>
      <c r="B103" s="552"/>
      <c r="C103" s="552"/>
      <c r="D103" s="552"/>
      <c r="E103" s="552"/>
      <c r="F103" s="553"/>
      <c r="G103" s="377">
        <f>G96</f>
        <v>0</v>
      </c>
      <c r="H103" s="53"/>
    </row>
    <row r="104" spans="1:24" x14ac:dyDescent="0.35">
      <c r="A104" s="65"/>
      <c r="B104" s="242"/>
      <c r="C104" s="2"/>
      <c r="D104" s="4"/>
      <c r="E104" s="4"/>
      <c r="F104" s="10"/>
      <c r="G104" s="413"/>
      <c r="H104" s="53"/>
      <c r="I104" s="428"/>
    </row>
    <row r="105" spans="1:24" x14ac:dyDescent="0.35">
      <c r="A105" s="73"/>
      <c r="B105" s="242"/>
      <c r="C105" s="2" t="s">
        <v>812</v>
      </c>
      <c r="D105" s="4"/>
      <c r="E105" s="4"/>
      <c r="F105" s="10"/>
      <c r="G105" s="413"/>
      <c r="H105" s="53"/>
      <c r="I105" s="428"/>
    </row>
    <row r="106" spans="1:24" x14ac:dyDescent="0.35">
      <c r="A106" s="73" t="s">
        <v>816</v>
      </c>
      <c r="B106" s="242"/>
      <c r="C106" s="2" t="s">
        <v>776</v>
      </c>
      <c r="D106" s="4" t="s">
        <v>17</v>
      </c>
      <c r="E106" s="4">
        <v>615</v>
      </c>
      <c r="F106" s="10"/>
      <c r="G106" s="413">
        <f>E106*F106</f>
        <v>0</v>
      </c>
      <c r="H106" s="53"/>
      <c r="I106" s="428"/>
    </row>
    <row r="107" spans="1:24" x14ac:dyDescent="0.35">
      <c r="A107" s="73"/>
      <c r="B107" s="242"/>
      <c r="C107" s="2"/>
      <c r="D107" s="4"/>
      <c r="E107" s="4"/>
      <c r="F107" s="10"/>
      <c r="G107" s="413"/>
      <c r="H107" s="53"/>
      <c r="I107" s="428"/>
    </row>
    <row r="108" spans="1:24" x14ac:dyDescent="0.35">
      <c r="A108" s="73" t="s">
        <v>817</v>
      </c>
      <c r="B108" s="242"/>
      <c r="C108" s="2" t="s">
        <v>777</v>
      </c>
      <c r="D108" s="4"/>
      <c r="E108" s="4"/>
      <c r="F108" s="10"/>
      <c r="G108" s="413"/>
      <c r="H108" s="53"/>
      <c r="I108" s="428"/>
    </row>
    <row r="109" spans="1:24" x14ac:dyDescent="0.35">
      <c r="A109" s="65"/>
      <c r="B109" s="242"/>
      <c r="C109" s="2" t="s">
        <v>778</v>
      </c>
      <c r="D109" s="4" t="s">
        <v>17</v>
      </c>
      <c r="E109" s="4">
        <v>12</v>
      </c>
      <c r="F109" s="10"/>
      <c r="G109" s="413">
        <f>E109*F109</f>
        <v>0</v>
      </c>
      <c r="H109" s="53"/>
      <c r="I109" s="428"/>
    </row>
    <row r="110" spans="1:24" x14ac:dyDescent="0.35">
      <c r="A110" s="65"/>
      <c r="B110" s="242"/>
      <c r="C110" s="2"/>
      <c r="D110" s="4"/>
      <c r="E110" s="4"/>
      <c r="F110" s="10"/>
      <c r="G110" s="413"/>
      <c r="H110" s="53"/>
      <c r="I110" s="428"/>
    </row>
    <row r="111" spans="1:24" x14ac:dyDescent="0.35">
      <c r="A111" s="65"/>
      <c r="B111" s="242" t="s">
        <v>779</v>
      </c>
      <c r="C111" s="2" t="s">
        <v>780</v>
      </c>
      <c r="D111" s="4"/>
      <c r="E111" s="4"/>
      <c r="F111" s="10"/>
      <c r="G111" s="413"/>
      <c r="H111" s="53"/>
      <c r="I111" s="428"/>
    </row>
    <row r="112" spans="1:24" x14ac:dyDescent="0.35">
      <c r="A112" s="73" t="s">
        <v>818</v>
      </c>
      <c r="B112" s="242"/>
      <c r="C112" s="2" t="s">
        <v>781</v>
      </c>
      <c r="D112" s="4" t="s">
        <v>155</v>
      </c>
      <c r="E112" s="4">
        <v>12</v>
      </c>
      <c r="F112" s="10"/>
      <c r="G112" s="413">
        <f>E112*F112</f>
        <v>0</v>
      </c>
      <c r="H112" s="53"/>
      <c r="I112" s="428"/>
    </row>
    <row r="113" spans="1:9" x14ac:dyDescent="0.35">
      <c r="A113" s="73"/>
      <c r="B113" s="242"/>
      <c r="C113" s="2"/>
      <c r="D113" s="4"/>
      <c r="E113" s="4"/>
      <c r="F113" s="10"/>
      <c r="G113" s="413"/>
      <c r="H113" s="53"/>
      <c r="I113" s="428"/>
    </row>
    <row r="114" spans="1:9" x14ac:dyDescent="0.35">
      <c r="A114" s="73" t="s">
        <v>819</v>
      </c>
      <c r="B114" s="242" t="s">
        <v>787</v>
      </c>
      <c r="C114" s="2" t="s">
        <v>788</v>
      </c>
      <c r="D114" s="4" t="s">
        <v>155</v>
      </c>
      <c r="E114" s="4">
        <v>3</v>
      </c>
      <c r="F114" s="10"/>
      <c r="G114" s="413">
        <f>E114*F114</f>
        <v>0</v>
      </c>
      <c r="H114" s="53"/>
      <c r="I114" s="428"/>
    </row>
    <row r="115" spans="1:9" x14ac:dyDescent="0.35">
      <c r="A115" s="73"/>
      <c r="B115" s="242"/>
      <c r="C115" s="2" t="s">
        <v>789</v>
      </c>
      <c r="D115" s="4"/>
      <c r="E115" s="4"/>
      <c r="F115" s="10"/>
      <c r="G115" s="413"/>
      <c r="H115" s="53"/>
      <c r="I115" s="428"/>
    </row>
    <row r="116" spans="1:9" x14ac:dyDescent="0.35">
      <c r="A116" s="73"/>
      <c r="B116" s="242"/>
      <c r="C116" s="2"/>
      <c r="D116" s="4"/>
      <c r="E116" s="4"/>
      <c r="F116" s="10"/>
      <c r="G116" s="413"/>
      <c r="H116" s="53"/>
      <c r="I116" s="428"/>
    </row>
    <row r="117" spans="1:9" x14ac:dyDescent="0.35">
      <c r="A117" s="73" t="s">
        <v>820</v>
      </c>
      <c r="B117" s="242"/>
      <c r="C117" s="2" t="s">
        <v>790</v>
      </c>
      <c r="D117" s="4" t="s">
        <v>155</v>
      </c>
      <c r="E117" s="4">
        <v>6</v>
      </c>
      <c r="F117" s="10"/>
      <c r="G117" s="413">
        <f>E117*F117</f>
        <v>0</v>
      </c>
      <c r="H117" s="53"/>
      <c r="I117" s="428"/>
    </row>
    <row r="118" spans="1:9" x14ac:dyDescent="0.35">
      <c r="A118" s="73"/>
      <c r="B118" s="242"/>
      <c r="C118" s="2" t="s">
        <v>791</v>
      </c>
      <c r="D118" s="4"/>
      <c r="E118" s="4"/>
      <c r="F118" s="10"/>
      <c r="G118" s="413"/>
      <c r="H118" s="53"/>
      <c r="I118" s="428"/>
    </row>
    <row r="119" spans="1:9" x14ac:dyDescent="0.35">
      <c r="A119" s="73"/>
      <c r="B119" s="242"/>
      <c r="C119" s="2"/>
      <c r="D119" s="4"/>
      <c r="E119" s="4"/>
      <c r="F119" s="10"/>
      <c r="G119" s="413"/>
      <c r="H119" s="53"/>
      <c r="I119" s="428"/>
    </row>
    <row r="120" spans="1:9" ht="25" x14ac:dyDescent="0.35">
      <c r="A120" s="73" t="s">
        <v>821</v>
      </c>
      <c r="B120" s="242" t="s">
        <v>771</v>
      </c>
      <c r="C120" s="2" t="s">
        <v>792</v>
      </c>
      <c r="D120" s="4" t="s">
        <v>7</v>
      </c>
      <c r="E120" s="4">
        <v>3</v>
      </c>
      <c r="F120" s="10"/>
      <c r="G120" s="413">
        <f>E120*F120</f>
        <v>0</v>
      </c>
      <c r="H120" s="53"/>
      <c r="I120" s="428"/>
    </row>
    <row r="121" spans="1:9" x14ac:dyDescent="0.35">
      <c r="A121" s="73"/>
      <c r="B121" s="242"/>
      <c r="C121" s="2"/>
      <c r="D121" s="4"/>
      <c r="E121" s="4"/>
      <c r="F121" s="10"/>
      <c r="G121" s="413"/>
      <c r="H121" s="53"/>
      <c r="I121" s="428"/>
    </row>
    <row r="122" spans="1:9" x14ac:dyDescent="0.35">
      <c r="A122" s="73"/>
      <c r="B122" s="242" t="s">
        <v>793</v>
      </c>
      <c r="C122" s="3" t="s">
        <v>794</v>
      </c>
      <c r="D122" s="4"/>
      <c r="E122" s="4"/>
      <c r="F122" s="10"/>
      <c r="G122" s="413"/>
      <c r="H122" s="53"/>
      <c r="I122" s="428"/>
    </row>
    <row r="123" spans="1:9" x14ac:dyDescent="0.35">
      <c r="A123" s="73"/>
      <c r="B123" s="242"/>
      <c r="C123" s="2"/>
      <c r="D123" s="4"/>
      <c r="E123" s="4"/>
      <c r="F123" s="10"/>
      <c r="G123" s="413"/>
      <c r="H123" s="53"/>
      <c r="I123" s="428"/>
    </row>
    <row r="124" spans="1:9" x14ac:dyDescent="0.35">
      <c r="A124" s="73"/>
      <c r="B124" s="242"/>
      <c r="C124" s="2" t="s">
        <v>795</v>
      </c>
      <c r="D124" s="4"/>
      <c r="E124" s="4"/>
      <c r="F124" s="10"/>
      <c r="G124" s="413"/>
      <c r="H124" s="53"/>
      <c r="I124" s="428"/>
    </row>
    <row r="125" spans="1:9" x14ac:dyDescent="0.35">
      <c r="A125" s="73" t="s">
        <v>822</v>
      </c>
      <c r="B125" s="242"/>
      <c r="C125" s="2" t="s">
        <v>796</v>
      </c>
      <c r="D125" s="4" t="s">
        <v>17</v>
      </c>
      <c r="E125" s="4">
        <v>45</v>
      </c>
      <c r="F125" s="10"/>
      <c r="G125" s="413">
        <f>E125*F125</f>
        <v>0</v>
      </c>
      <c r="H125" s="53"/>
      <c r="I125" s="428"/>
    </row>
    <row r="126" spans="1:9" x14ac:dyDescent="0.35">
      <c r="A126" s="73"/>
      <c r="B126" s="242"/>
      <c r="C126" s="2"/>
      <c r="D126" s="4"/>
      <c r="E126" s="4"/>
      <c r="F126" s="10"/>
      <c r="G126" s="413"/>
      <c r="H126" s="53"/>
      <c r="I126" s="428"/>
    </row>
    <row r="127" spans="1:9" x14ac:dyDescent="0.35">
      <c r="A127" s="65"/>
      <c r="B127" s="242"/>
      <c r="C127" s="2" t="s">
        <v>797</v>
      </c>
      <c r="D127" s="4"/>
      <c r="E127" s="4"/>
      <c r="F127" s="10"/>
      <c r="G127" s="413"/>
      <c r="H127" s="53"/>
      <c r="I127" s="428"/>
    </row>
    <row r="128" spans="1:9" x14ac:dyDescent="0.35">
      <c r="A128" s="73" t="s">
        <v>823</v>
      </c>
      <c r="B128" s="242"/>
      <c r="C128" s="2" t="s">
        <v>798</v>
      </c>
      <c r="D128" s="4" t="s">
        <v>161</v>
      </c>
      <c r="E128" s="4">
        <v>56</v>
      </c>
      <c r="F128" s="10"/>
      <c r="G128" s="413">
        <f>E128*F128</f>
        <v>0</v>
      </c>
      <c r="H128" s="53"/>
      <c r="I128" s="428"/>
    </row>
    <row r="129" spans="1:14" x14ac:dyDescent="0.35">
      <c r="A129" s="73"/>
      <c r="B129" s="242"/>
      <c r="C129" s="2"/>
      <c r="D129" s="4"/>
      <c r="E129" s="4"/>
      <c r="F129" s="10"/>
      <c r="G129" s="413"/>
      <c r="H129" s="53"/>
      <c r="I129" s="428"/>
    </row>
    <row r="130" spans="1:14" x14ac:dyDescent="0.35">
      <c r="A130" s="73"/>
      <c r="B130" s="242" t="s">
        <v>799</v>
      </c>
      <c r="C130" s="3" t="s">
        <v>800</v>
      </c>
      <c r="D130" s="4"/>
      <c r="E130" s="4"/>
      <c r="F130" s="10"/>
      <c r="G130" s="413"/>
      <c r="H130" s="53"/>
      <c r="I130" s="428"/>
    </row>
    <row r="131" spans="1:14" ht="50" x14ac:dyDescent="0.35">
      <c r="A131" s="73" t="s">
        <v>824</v>
      </c>
      <c r="B131" s="242"/>
      <c r="C131" s="2" t="s">
        <v>801</v>
      </c>
      <c r="D131" s="4" t="s">
        <v>155</v>
      </c>
      <c r="E131" s="4">
        <v>3</v>
      </c>
      <c r="F131" s="10"/>
      <c r="G131" s="413">
        <f>E131*F131</f>
        <v>0</v>
      </c>
      <c r="H131" s="53"/>
      <c r="I131" s="428"/>
    </row>
    <row r="132" spans="1:14" x14ac:dyDescent="0.35">
      <c r="A132" s="65"/>
      <c r="B132" s="242"/>
      <c r="C132" s="2"/>
      <c r="D132" s="4"/>
      <c r="E132" s="4"/>
      <c r="F132" s="10"/>
      <c r="G132" s="413"/>
      <c r="H132" s="53"/>
      <c r="I132" s="428"/>
    </row>
    <row r="133" spans="1:14" x14ac:dyDescent="0.35">
      <c r="A133" s="65"/>
      <c r="B133" s="242"/>
      <c r="C133" s="2" t="s">
        <v>814</v>
      </c>
      <c r="D133" s="4"/>
      <c r="E133" s="4"/>
      <c r="F133" s="10"/>
      <c r="G133" s="413"/>
      <c r="H133" s="53"/>
      <c r="I133" s="428"/>
    </row>
    <row r="134" spans="1:14" x14ac:dyDescent="0.35">
      <c r="A134" s="65"/>
      <c r="B134" s="242"/>
      <c r="C134" s="2" t="s">
        <v>802</v>
      </c>
      <c r="D134" s="4"/>
      <c r="E134" s="4"/>
      <c r="F134" s="10"/>
      <c r="G134" s="413"/>
      <c r="H134" s="53"/>
      <c r="I134" s="428"/>
    </row>
    <row r="135" spans="1:14" x14ac:dyDescent="0.35">
      <c r="A135" s="65"/>
      <c r="B135" s="242"/>
      <c r="C135" s="2" t="s">
        <v>803</v>
      </c>
      <c r="D135" s="4"/>
      <c r="E135" s="4"/>
      <c r="F135" s="10"/>
      <c r="G135" s="413"/>
      <c r="H135" s="53"/>
      <c r="I135" s="428"/>
    </row>
    <row r="136" spans="1:14" x14ac:dyDescent="0.35">
      <c r="A136" s="73" t="s">
        <v>825</v>
      </c>
      <c r="B136" s="242"/>
      <c r="C136" s="2" t="s">
        <v>804</v>
      </c>
      <c r="D136" s="4" t="s">
        <v>155</v>
      </c>
      <c r="E136" s="4">
        <v>3</v>
      </c>
      <c r="F136" s="10"/>
      <c r="G136" s="413">
        <f>E136*F136</f>
        <v>0</v>
      </c>
      <c r="H136" s="53"/>
      <c r="I136" s="428"/>
    </row>
    <row r="137" spans="1:14" x14ac:dyDescent="0.35">
      <c r="A137" s="65"/>
      <c r="B137" s="242"/>
      <c r="C137" s="2"/>
      <c r="D137" s="4"/>
      <c r="E137" s="4"/>
      <c r="F137" s="10"/>
      <c r="G137" s="413"/>
      <c r="H137" s="53"/>
      <c r="I137" s="428"/>
    </row>
    <row r="138" spans="1:14" x14ac:dyDescent="0.35">
      <c r="A138" s="65"/>
      <c r="B138" s="242"/>
      <c r="C138" s="3" t="s">
        <v>813</v>
      </c>
      <c r="D138" s="4"/>
      <c r="E138" s="4"/>
      <c r="F138" s="10"/>
      <c r="G138" s="413"/>
      <c r="H138" s="53"/>
      <c r="I138" s="428"/>
    </row>
    <row r="139" spans="1:14" x14ac:dyDescent="0.35">
      <c r="A139" s="65"/>
      <c r="B139" s="242"/>
      <c r="C139" s="2"/>
      <c r="D139" s="4"/>
      <c r="E139" s="4"/>
      <c r="F139" s="10"/>
      <c r="G139" s="413"/>
      <c r="H139" s="53"/>
      <c r="I139" s="428"/>
    </row>
    <row r="140" spans="1:14" x14ac:dyDescent="0.35">
      <c r="A140" s="65"/>
      <c r="B140" s="242"/>
      <c r="C140" s="2" t="s">
        <v>805</v>
      </c>
      <c r="D140" s="4"/>
      <c r="E140" s="4"/>
      <c r="F140" s="10"/>
      <c r="G140" s="413"/>
      <c r="H140" s="53"/>
      <c r="I140" s="428"/>
    </row>
    <row r="141" spans="1:14" ht="25" x14ac:dyDescent="0.35">
      <c r="A141" s="73" t="s">
        <v>1110</v>
      </c>
      <c r="B141" s="242"/>
      <c r="C141" s="2" t="s">
        <v>806</v>
      </c>
      <c r="D141" s="4" t="s">
        <v>155</v>
      </c>
      <c r="E141" s="4">
        <v>6</v>
      </c>
      <c r="F141" s="10"/>
      <c r="G141" s="413">
        <f>E141*F141</f>
        <v>0</v>
      </c>
      <c r="H141" s="53"/>
      <c r="I141" s="428"/>
    </row>
    <row r="142" spans="1:14" x14ac:dyDescent="0.35">
      <c r="A142" s="73"/>
      <c r="B142" s="242"/>
      <c r="C142" s="2"/>
      <c r="D142" s="4"/>
      <c r="E142" s="4"/>
      <c r="F142" s="10"/>
      <c r="G142" s="413"/>
      <c r="H142" s="53"/>
      <c r="I142" s="428"/>
    </row>
    <row r="143" spans="1:14" ht="15" thickBot="1" x14ac:dyDescent="0.4">
      <c r="A143" s="73"/>
      <c r="B143" s="242"/>
      <c r="C143" s="2"/>
      <c r="D143" s="4"/>
      <c r="E143" s="4"/>
      <c r="F143" s="10"/>
      <c r="G143" s="413"/>
      <c r="H143" s="53"/>
      <c r="I143" s="428"/>
    </row>
    <row r="144" spans="1:14" ht="15" thickBot="1" x14ac:dyDescent="0.4">
      <c r="A144" s="514" t="s">
        <v>8</v>
      </c>
      <c r="B144" s="515"/>
      <c r="C144" s="515"/>
      <c r="D144" s="515"/>
      <c r="E144" s="515"/>
      <c r="F144" s="516"/>
      <c r="G144" s="418">
        <f>SUM(G103:G143)</f>
        <v>0</v>
      </c>
      <c r="H144" s="54"/>
      <c r="N144" s="378"/>
    </row>
    <row r="145" spans="1:24" s="61" customFormat="1" ht="14" x14ac:dyDescent="0.3">
      <c r="A145" s="538">
        <f>A97+1</f>
        <v>35</v>
      </c>
      <c r="B145" s="539"/>
      <c r="C145" s="539"/>
      <c r="D145" s="539"/>
      <c r="E145" s="539"/>
      <c r="F145" s="539"/>
      <c r="G145" s="540"/>
      <c r="M145" s="62"/>
      <c r="X145" s="62"/>
    </row>
    <row r="146" spans="1:24" ht="15" customHeight="1" x14ac:dyDescent="0.35">
      <c r="A146" s="513" t="str">
        <f>$A$2</f>
        <v>CONSTRUCTION OF AMERSFOORT SEWERS</v>
      </c>
      <c r="B146" s="513"/>
      <c r="C146" s="513"/>
      <c r="D146" s="513"/>
      <c r="E146" s="513"/>
      <c r="F146" s="513"/>
      <c r="G146" s="513"/>
      <c r="H146" s="351"/>
      <c r="N146" s="378"/>
    </row>
    <row r="147" spans="1:24" x14ac:dyDescent="0.35">
      <c r="A147" s="517" t="str">
        <f>$A$3</f>
        <v>CONTRACT NO: T21/2025</v>
      </c>
      <c r="B147" s="517"/>
      <c r="C147" s="517"/>
      <c r="D147" s="518"/>
      <c r="E147" s="517"/>
      <c r="F147" s="517"/>
      <c r="G147" s="517"/>
      <c r="H147" s="352"/>
    </row>
    <row r="148" spans="1:24" ht="15" thickBot="1" x14ac:dyDescent="0.4">
      <c r="A148" s="517" t="str">
        <f>$A$4</f>
        <v>SECTION 4: PUMPSTATION CIVIL &amp; STRUCTURAL</v>
      </c>
      <c r="B148" s="517"/>
      <c r="C148" s="517"/>
      <c r="D148" s="517"/>
      <c r="E148" s="517"/>
      <c r="F148" s="517"/>
      <c r="G148" s="517"/>
      <c r="H148" s="352"/>
      <c r="N148" s="378"/>
    </row>
    <row r="149" spans="1:24" ht="15" thickBot="1" x14ac:dyDescent="0.4">
      <c r="A149" s="190" t="s">
        <v>0</v>
      </c>
      <c r="B149" s="244" t="s">
        <v>1</v>
      </c>
      <c r="C149" s="191" t="s">
        <v>2</v>
      </c>
      <c r="D149" s="192" t="s">
        <v>3</v>
      </c>
      <c r="E149" s="192" t="s">
        <v>4</v>
      </c>
      <c r="F149" s="193" t="s">
        <v>5</v>
      </c>
      <c r="G149" s="419" t="s">
        <v>6</v>
      </c>
      <c r="H149" s="55"/>
    </row>
    <row r="150" spans="1:24" ht="15" thickBot="1" x14ac:dyDescent="0.4">
      <c r="A150" s="548" t="s">
        <v>9</v>
      </c>
      <c r="B150" s="549"/>
      <c r="C150" s="549"/>
      <c r="D150" s="549"/>
      <c r="E150" s="549"/>
      <c r="F150" s="550"/>
      <c r="G150" s="420">
        <f>G144</f>
        <v>0</v>
      </c>
      <c r="H150" s="54"/>
    </row>
    <row r="151" spans="1:24" x14ac:dyDescent="0.35">
      <c r="A151" s="65"/>
      <c r="B151" s="242"/>
      <c r="C151" s="2"/>
      <c r="D151" s="4"/>
      <c r="E151" s="4"/>
      <c r="F151" s="10"/>
      <c r="G151" s="413"/>
      <c r="H151" s="53"/>
      <c r="I151" s="428"/>
      <c r="K151" s="430"/>
    </row>
    <row r="152" spans="1:24" x14ac:dyDescent="0.35">
      <c r="A152" s="73"/>
      <c r="B152" s="242"/>
      <c r="C152" s="3" t="s">
        <v>1109</v>
      </c>
      <c r="D152" s="4"/>
      <c r="E152" s="4"/>
      <c r="F152" s="10"/>
      <c r="G152" s="413"/>
      <c r="H152" s="53"/>
      <c r="I152" s="428"/>
    </row>
    <row r="153" spans="1:24" x14ac:dyDescent="0.35">
      <c r="A153" s="73"/>
      <c r="B153" s="242"/>
      <c r="C153" s="2"/>
      <c r="D153" s="4"/>
      <c r="E153" s="4"/>
      <c r="F153" s="10"/>
      <c r="G153" s="413"/>
      <c r="H153" s="53"/>
      <c r="I153" s="428"/>
    </row>
    <row r="154" spans="1:24" ht="37.5" x14ac:dyDescent="0.35">
      <c r="A154" s="73" t="s">
        <v>1332</v>
      </c>
      <c r="B154" s="242"/>
      <c r="C154" s="2" t="s">
        <v>1108</v>
      </c>
      <c r="D154" s="4" t="s">
        <v>774</v>
      </c>
      <c r="E154" s="4">
        <f>18*3</f>
        <v>54</v>
      </c>
      <c r="F154" s="10"/>
      <c r="G154" s="413">
        <f>F154*E154</f>
        <v>0</v>
      </c>
      <c r="H154" s="53"/>
      <c r="I154" s="428"/>
    </row>
    <row r="155" spans="1:24" x14ac:dyDescent="0.35">
      <c r="A155" s="73"/>
      <c r="B155" s="242"/>
      <c r="C155" s="2"/>
      <c r="D155" s="4"/>
      <c r="E155" s="4"/>
      <c r="F155" s="10"/>
      <c r="G155" s="413"/>
      <c r="H155" s="53"/>
      <c r="I155" s="428"/>
    </row>
    <row r="156" spans="1:24" x14ac:dyDescent="0.35">
      <c r="A156" s="73"/>
      <c r="B156" s="242"/>
      <c r="C156" s="2"/>
      <c r="D156" s="4"/>
      <c r="E156" s="4"/>
      <c r="F156" s="10"/>
      <c r="G156" s="413"/>
      <c r="H156" s="53"/>
      <c r="I156" s="428"/>
    </row>
    <row r="157" spans="1:24" x14ac:dyDescent="0.35">
      <c r="A157" s="65"/>
      <c r="B157" s="242"/>
      <c r="C157" s="3" t="s">
        <v>1079</v>
      </c>
      <c r="D157" s="4"/>
      <c r="E157" s="4"/>
      <c r="F157" s="10"/>
      <c r="G157" s="413"/>
      <c r="H157" s="53"/>
      <c r="I157" s="428"/>
      <c r="K157" s="26"/>
      <c r="L157" s="26"/>
      <c r="M157" s="26"/>
      <c r="N157" s="26"/>
      <c r="P157" s="430"/>
    </row>
    <row r="158" spans="1:24" x14ac:dyDescent="0.35">
      <c r="A158" s="65"/>
      <c r="B158" s="242"/>
      <c r="C158" s="3"/>
      <c r="D158" s="4"/>
      <c r="E158" s="4"/>
      <c r="F158" s="10"/>
      <c r="G158" s="413"/>
      <c r="H158" s="53"/>
      <c r="I158" s="428"/>
      <c r="P158" s="26"/>
      <c r="Q158" s="26"/>
      <c r="R158" s="26"/>
      <c r="S158" s="26"/>
    </row>
    <row r="159" spans="1:24" ht="25" x14ac:dyDescent="0.35">
      <c r="A159" s="73" t="s">
        <v>1333</v>
      </c>
      <c r="B159" s="242"/>
      <c r="C159" s="2" t="s">
        <v>1080</v>
      </c>
      <c r="D159" s="4" t="s">
        <v>538</v>
      </c>
      <c r="E159" s="4">
        <v>1</v>
      </c>
      <c r="F159" s="10">
        <v>25000</v>
      </c>
      <c r="G159" s="413">
        <f>E159*F159</f>
        <v>25000</v>
      </c>
      <c r="H159" s="53"/>
      <c r="I159" s="428"/>
      <c r="K159" s="26"/>
      <c r="L159" s="26"/>
      <c r="M159" s="26"/>
    </row>
    <row r="160" spans="1:24" x14ac:dyDescent="0.35">
      <c r="A160" s="65"/>
      <c r="B160" s="242"/>
      <c r="C160" s="2"/>
      <c r="D160" s="4"/>
      <c r="E160" s="4"/>
      <c r="F160" s="10"/>
      <c r="G160" s="413"/>
      <c r="H160" s="53"/>
      <c r="I160" s="428"/>
      <c r="K160" s="26"/>
      <c r="L160" s="26"/>
      <c r="M160" s="26"/>
      <c r="P160" s="26"/>
      <c r="Q160" s="26"/>
      <c r="R160" s="26"/>
    </row>
    <row r="161" spans="1:19" ht="23" x14ac:dyDescent="0.35">
      <c r="A161" s="65"/>
      <c r="B161" s="242" t="s">
        <v>22</v>
      </c>
      <c r="C161" s="3" t="s">
        <v>767</v>
      </c>
      <c r="D161" s="4"/>
      <c r="E161" s="4"/>
      <c r="F161" s="10"/>
      <c r="G161" s="413"/>
      <c r="H161" s="53"/>
      <c r="K161" s="26"/>
      <c r="L161" s="26"/>
      <c r="M161" s="433"/>
      <c r="P161" s="26"/>
      <c r="Q161" s="26"/>
      <c r="R161" s="433"/>
    </row>
    <row r="162" spans="1:19" x14ac:dyDescent="0.35">
      <c r="A162" s="65"/>
      <c r="B162" s="242"/>
      <c r="C162" s="2"/>
      <c r="D162" s="4"/>
      <c r="E162" s="4"/>
      <c r="F162" s="10"/>
      <c r="G162" s="413"/>
      <c r="H162" s="53"/>
      <c r="K162" s="26"/>
      <c r="L162" s="26"/>
      <c r="M162" s="26"/>
      <c r="N162" s="26"/>
      <c r="P162" s="26"/>
      <c r="Q162" s="26"/>
      <c r="R162" s="26"/>
      <c r="S162" s="26"/>
    </row>
    <row r="163" spans="1:19" x14ac:dyDescent="0.35">
      <c r="A163" s="65"/>
      <c r="B163" s="242"/>
      <c r="C163" s="3" t="s">
        <v>23</v>
      </c>
      <c r="D163" s="4"/>
      <c r="E163" s="4"/>
      <c r="F163" s="10"/>
      <c r="G163" s="413"/>
      <c r="H163" s="53"/>
      <c r="K163" s="26"/>
      <c r="L163" s="26"/>
      <c r="M163" s="26"/>
      <c r="P163" s="26"/>
      <c r="Q163" s="26"/>
      <c r="R163" s="26"/>
    </row>
    <row r="164" spans="1:19" x14ac:dyDescent="0.35">
      <c r="A164" s="65"/>
      <c r="B164" s="242"/>
      <c r="C164" s="2"/>
      <c r="D164" s="4"/>
      <c r="E164" s="4"/>
      <c r="F164" s="10"/>
      <c r="G164" s="413"/>
      <c r="H164" s="53"/>
      <c r="K164" s="26"/>
      <c r="L164" s="26"/>
      <c r="M164" s="26"/>
      <c r="P164" s="26"/>
      <c r="Q164" s="26"/>
      <c r="R164" s="26"/>
    </row>
    <row r="165" spans="1:19" x14ac:dyDescent="0.35">
      <c r="A165" s="65">
        <v>4.8</v>
      </c>
      <c r="B165" s="242"/>
      <c r="C165" s="3" t="s">
        <v>24</v>
      </c>
      <c r="D165" s="4"/>
      <c r="E165" s="4"/>
      <c r="F165" s="10"/>
      <c r="G165" s="413"/>
      <c r="H165" s="53"/>
      <c r="K165" s="26"/>
      <c r="L165" s="440"/>
      <c r="M165" s="26"/>
      <c r="P165" s="26"/>
      <c r="Q165" s="26"/>
      <c r="R165" s="433"/>
    </row>
    <row r="166" spans="1:19" x14ac:dyDescent="0.35">
      <c r="A166" s="65"/>
      <c r="B166" s="242"/>
      <c r="C166" s="2"/>
      <c r="D166" s="4"/>
      <c r="E166" s="4"/>
      <c r="F166" s="37"/>
      <c r="G166" s="414"/>
      <c r="H166" s="54"/>
      <c r="K166" s="26"/>
      <c r="L166" s="440"/>
      <c r="M166" s="26"/>
      <c r="P166" s="26"/>
      <c r="Q166" s="26"/>
      <c r="R166" s="433"/>
    </row>
    <row r="167" spans="1:19" x14ac:dyDescent="0.35">
      <c r="A167" s="65"/>
      <c r="B167" s="242" t="s">
        <v>16</v>
      </c>
      <c r="C167" s="2" t="s">
        <v>25</v>
      </c>
      <c r="D167" s="4"/>
      <c r="E167" s="4"/>
      <c r="F167" s="37"/>
      <c r="G167" s="414"/>
      <c r="H167" s="54"/>
      <c r="K167" s="26"/>
      <c r="L167" s="26"/>
      <c r="M167" s="26"/>
    </row>
    <row r="168" spans="1:19" x14ac:dyDescent="0.35">
      <c r="A168" s="65"/>
      <c r="B168" s="242"/>
      <c r="C168" s="2"/>
      <c r="D168" s="4"/>
      <c r="E168" s="4"/>
      <c r="F168" s="37"/>
      <c r="G168" s="414"/>
      <c r="H168" s="54"/>
      <c r="K168" s="26"/>
      <c r="L168" s="26"/>
      <c r="M168" s="26"/>
      <c r="P168" s="430"/>
    </row>
    <row r="169" spans="1:19" x14ac:dyDescent="0.35">
      <c r="A169" s="65"/>
      <c r="B169" s="242"/>
      <c r="C169" s="2" t="s">
        <v>26</v>
      </c>
      <c r="D169" s="4"/>
      <c r="E169" s="4"/>
      <c r="F169" s="37"/>
      <c r="G169" s="414"/>
      <c r="H169" s="54"/>
      <c r="K169" s="26"/>
      <c r="L169" s="26"/>
      <c r="M169" s="26"/>
      <c r="P169" s="26"/>
      <c r="Q169" s="26"/>
      <c r="R169" s="26"/>
      <c r="S169" s="26"/>
    </row>
    <row r="170" spans="1:19" x14ac:dyDescent="0.35">
      <c r="A170" s="65"/>
      <c r="B170" s="242"/>
      <c r="C170" s="2"/>
      <c r="D170" s="4"/>
      <c r="E170" s="4"/>
      <c r="F170" s="37"/>
      <c r="G170" s="414"/>
      <c r="H170" s="54"/>
      <c r="K170" s="26"/>
      <c r="L170" s="26"/>
      <c r="M170" s="26"/>
    </row>
    <row r="171" spans="1:19" x14ac:dyDescent="0.35">
      <c r="A171" s="65" t="s">
        <v>826</v>
      </c>
      <c r="B171" s="242"/>
      <c r="C171" s="5" t="s">
        <v>252</v>
      </c>
      <c r="D171" s="4" t="s">
        <v>18</v>
      </c>
      <c r="E171" s="4">
        <v>1293</v>
      </c>
      <c r="F171" s="37"/>
      <c r="G171" s="414">
        <f>E171*F171</f>
        <v>0</v>
      </c>
      <c r="H171" s="53"/>
      <c r="K171" s="26"/>
      <c r="L171" s="26"/>
      <c r="M171" s="26"/>
      <c r="P171" s="26"/>
      <c r="Q171" s="26"/>
      <c r="R171" s="433"/>
    </row>
    <row r="172" spans="1:19" x14ac:dyDescent="0.35">
      <c r="A172" s="65"/>
      <c r="B172" s="242"/>
      <c r="C172" s="2"/>
      <c r="D172" s="4"/>
      <c r="E172" s="4"/>
      <c r="F172" s="37"/>
      <c r="G172" s="414"/>
      <c r="H172" s="54"/>
      <c r="K172" s="26"/>
      <c r="L172" s="440"/>
      <c r="M172" s="26"/>
      <c r="P172" s="26"/>
      <c r="Q172" s="26"/>
      <c r="R172" s="433"/>
    </row>
    <row r="173" spans="1:19" x14ac:dyDescent="0.35">
      <c r="A173" s="65" t="s">
        <v>827</v>
      </c>
      <c r="B173" s="242"/>
      <c r="C173" s="5" t="s">
        <v>253</v>
      </c>
      <c r="D173" s="4" t="s">
        <v>18</v>
      </c>
      <c r="E173" s="4">
        <v>3</v>
      </c>
      <c r="F173" s="37"/>
      <c r="G173" s="414">
        <f>E173*F173</f>
        <v>0</v>
      </c>
      <c r="H173" s="53"/>
      <c r="M173" s="26"/>
      <c r="P173" s="26"/>
      <c r="Q173" s="26"/>
      <c r="R173" s="433"/>
    </row>
    <row r="174" spans="1:19" x14ac:dyDescent="0.35">
      <c r="A174" s="65"/>
      <c r="B174" s="242"/>
      <c r="C174" s="2"/>
      <c r="D174" s="4"/>
      <c r="E174" s="4"/>
      <c r="F174" s="37"/>
      <c r="G174" s="414"/>
      <c r="H174" s="54"/>
      <c r="K174" s="26"/>
      <c r="L174" s="26"/>
      <c r="M174" s="26"/>
    </row>
    <row r="175" spans="1:19" x14ac:dyDescent="0.35">
      <c r="A175" s="65" t="s">
        <v>828</v>
      </c>
      <c r="B175" s="242"/>
      <c r="C175" s="5" t="s">
        <v>254</v>
      </c>
      <c r="D175" s="4" t="s">
        <v>18</v>
      </c>
      <c r="E175" s="4">
        <v>96</v>
      </c>
      <c r="F175" s="37"/>
      <c r="G175" s="414">
        <f>E175*F175</f>
        <v>0</v>
      </c>
      <c r="H175" s="53"/>
      <c r="K175" s="26"/>
      <c r="L175" s="26"/>
      <c r="M175" s="26"/>
      <c r="P175" s="430"/>
    </row>
    <row r="176" spans="1:19" ht="17.25" customHeight="1" x14ac:dyDescent="0.35">
      <c r="A176" s="65"/>
      <c r="B176" s="242"/>
      <c r="C176" s="2"/>
      <c r="D176" s="4"/>
      <c r="E176" s="4"/>
      <c r="F176" s="37"/>
      <c r="G176" s="414"/>
      <c r="H176" s="54"/>
      <c r="K176" s="26"/>
      <c r="L176" s="26"/>
      <c r="M176" s="433"/>
      <c r="P176" s="26"/>
      <c r="Q176" s="26"/>
      <c r="R176" s="26"/>
      <c r="S176" s="26"/>
    </row>
    <row r="177" spans="1:24" x14ac:dyDescent="0.35">
      <c r="A177" s="65"/>
      <c r="B177" s="242" t="s">
        <v>19</v>
      </c>
      <c r="C177" s="2" t="s">
        <v>30</v>
      </c>
      <c r="D177" s="4"/>
      <c r="E177" s="4"/>
      <c r="F177" s="37"/>
      <c r="G177" s="414"/>
      <c r="H177" s="54"/>
      <c r="K177" s="433"/>
      <c r="L177" s="26"/>
      <c r="M177" s="433"/>
    </row>
    <row r="178" spans="1:24" x14ac:dyDescent="0.35">
      <c r="A178" s="65"/>
      <c r="B178" s="242"/>
      <c r="C178" s="2"/>
      <c r="D178" s="4"/>
      <c r="E178" s="4"/>
      <c r="F178" s="37"/>
      <c r="G178" s="414"/>
      <c r="H178" s="54"/>
      <c r="K178" s="430"/>
      <c r="P178" s="26"/>
      <c r="Q178" s="26"/>
      <c r="R178" s="433"/>
    </row>
    <row r="179" spans="1:24" x14ac:dyDescent="0.35">
      <c r="A179" s="65" t="s">
        <v>829</v>
      </c>
      <c r="B179" s="242"/>
      <c r="C179" s="5" t="s">
        <v>252</v>
      </c>
      <c r="D179" s="4" t="s">
        <v>18</v>
      </c>
      <c r="E179" s="4">
        <v>201</v>
      </c>
      <c r="F179" s="37"/>
      <c r="G179" s="414">
        <f>E179*F179</f>
        <v>0</v>
      </c>
      <c r="H179" s="53"/>
      <c r="K179" s="26"/>
      <c r="L179" s="26"/>
      <c r="M179" s="26"/>
      <c r="N179" s="26"/>
      <c r="P179" s="26"/>
      <c r="Q179" s="26"/>
      <c r="R179" s="433"/>
    </row>
    <row r="180" spans="1:24" x14ac:dyDescent="0.35">
      <c r="A180" s="65"/>
      <c r="B180" s="242"/>
      <c r="C180" s="2"/>
      <c r="D180" s="4"/>
      <c r="E180" s="4"/>
      <c r="F180" s="37"/>
      <c r="G180" s="414"/>
      <c r="H180" s="53"/>
      <c r="P180" s="26"/>
      <c r="Q180" s="26"/>
      <c r="R180" s="433"/>
    </row>
    <row r="181" spans="1:24" x14ac:dyDescent="0.35">
      <c r="A181" s="65" t="s">
        <v>830</v>
      </c>
      <c r="B181" s="242"/>
      <c r="C181" s="5" t="s">
        <v>253</v>
      </c>
      <c r="D181" s="4" t="s">
        <v>18</v>
      </c>
      <c r="E181" s="4">
        <v>6</v>
      </c>
      <c r="F181" s="37"/>
      <c r="G181" s="414">
        <f>E181*F181</f>
        <v>0</v>
      </c>
      <c r="H181" s="53"/>
    </row>
    <row r="182" spans="1:24" x14ac:dyDescent="0.35">
      <c r="A182" s="65"/>
      <c r="B182" s="242"/>
      <c r="C182" s="2"/>
      <c r="D182" s="4"/>
      <c r="E182" s="4"/>
      <c r="F182" s="37"/>
      <c r="G182" s="414"/>
      <c r="H182" s="54"/>
    </row>
    <row r="183" spans="1:24" x14ac:dyDescent="0.35">
      <c r="A183" s="65" t="s">
        <v>831</v>
      </c>
      <c r="B183" s="242"/>
      <c r="C183" s="5" t="s">
        <v>254</v>
      </c>
      <c r="D183" s="4" t="s">
        <v>18</v>
      </c>
      <c r="E183" s="4">
        <v>18</v>
      </c>
      <c r="F183" s="37"/>
      <c r="G183" s="414">
        <f>E183*F183</f>
        <v>0</v>
      </c>
      <c r="H183" s="53"/>
    </row>
    <row r="184" spans="1:24" x14ac:dyDescent="0.35">
      <c r="A184" s="65"/>
      <c r="B184" s="242"/>
      <c r="C184" s="2"/>
      <c r="D184" s="4"/>
      <c r="E184" s="4"/>
      <c r="F184" s="37"/>
      <c r="G184" s="414"/>
      <c r="H184" s="54"/>
    </row>
    <row r="185" spans="1:24" x14ac:dyDescent="0.35">
      <c r="A185" s="65" t="s">
        <v>1081</v>
      </c>
      <c r="B185" s="242"/>
      <c r="C185" s="5" t="s">
        <v>1082</v>
      </c>
      <c r="D185" s="4" t="s">
        <v>18</v>
      </c>
      <c r="E185" s="4">
        <v>45</v>
      </c>
      <c r="F185" s="37"/>
      <c r="G185" s="414">
        <f>E185*F185</f>
        <v>0</v>
      </c>
      <c r="H185" s="54"/>
    </row>
    <row r="186" spans="1:24" x14ac:dyDescent="0.35">
      <c r="A186" s="65"/>
      <c r="B186" s="242"/>
      <c r="C186" s="2"/>
      <c r="D186" s="4"/>
      <c r="E186" s="4"/>
      <c r="F186" s="37"/>
      <c r="G186" s="414"/>
      <c r="H186" s="54"/>
      <c r="K186" s="433"/>
      <c r="L186" s="433"/>
      <c r="M186" s="433"/>
      <c r="N186" s="430"/>
    </row>
    <row r="187" spans="1:24" x14ac:dyDescent="0.35">
      <c r="A187" s="65"/>
      <c r="B187" s="242"/>
      <c r="C187" s="2"/>
      <c r="D187" s="4"/>
      <c r="E187" s="4"/>
      <c r="F187" s="37"/>
      <c r="G187" s="414"/>
      <c r="H187" s="54"/>
    </row>
    <row r="188" spans="1:24" x14ac:dyDescent="0.35">
      <c r="A188" s="73"/>
      <c r="B188" s="242"/>
      <c r="C188" s="2"/>
      <c r="D188" s="4"/>
      <c r="E188" s="4"/>
      <c r="F188" s="37"/>
      <c r="G188" s="414"/>
      <c r="H188" s="54"/>
    </row>
    <row r="189" spans="1:24" ht="15" thickBot="1" x14ac:dyDescent="0.4">
      <c r="A189" s="73"/>
      <c r="B189" s="242"/>
      <c r="C189" s="2"/>
      <c r="D189" s="4"/>
      <c r="E189" s="4"/>
      <c r="F189" s="37"/>
      <c r="G189" s="414"/>
      <c r="H189" s="54"/>
    </row>
    <row r="190" spans="1:24" ht="15" thickBot="1" x14ac:dyDescent="0.4">
      <c r="A190" s="514" t="s">
        <v>8</v>
      </c>
      <c r="B190" s="515"/>
      <c r="C190" s="515"/>
      <c r="D190" s="515"/>
      <c r="E190" s="515"/>
      <c r="F190" s="516"/>
      <c r="G190" s="418">
        <f>SUM(G150:G189)*'Sec 1 P&amp;G'!H201</f>
        <v>0</v>
      </c>
      <c r="H190" s="54"/>
      <c r="N190" s="378"/>
    </row>
    <row r="191" spans="1:24" s="61" customFormat="1" ht="14" x14ac:dyDescent="0.3">
      <c r="A191" s="538">
        <f>A145+1</f>
        <v>36</v>
      </c>
      <c r="B191" s="539"/>
      <c r="C191" s="539"/>
      <c r="D191" s="539"/>
      <c r="E191" s="539"/>
      <c r="F191" s="539"/>
      <c r="G191" s="540"/>
      <c r="M191" s="62"/>
      <c r="X191" s="62"/>
    </row>
    <row r="192" spans="1:24" ht="15" customHeight="1" x14ac:dyDescent="0.35">
      <c r="A192" s="513" t="str">
        <f>$A$2</f>
        <v>CONSTRUCTION OF AMERSFOORT SEWERS</v>
      </c>
      <c r="B192" s="513"/>
      <c r="C192" s="513"/>
      <c r="D192" s="513"/>
      <c r="E192" s="513"/>
      <c r="F192" s="513"/>
      <c r="G192" s="513"/>
      <c r="H192" s="351"/>
      <c r="N192" s="378"/>
    </row>
    <row r="193" spans="1:14" x14ac:dyDescent="0.35">
      <c r="A193" s="517" t="str">
        <f>$A$3</f>
        <v>CONTRACT NO: T21/2025</v>
      </c>
      <c r="B193" s="517"/>
      <c r="C193" s="517"/>
      <c r="D193" s="518"/>
      <c r="E193" s="517"/>
      <c r="F193" s="517"/>
      <c r="G193" s="517"/>
      <c r="H193" s="352"/>
    </row>
    <row r="194" spans="1:14" ht="15" thickBot="1" x14ac:dyDescent="0.4">
      <c r="A194" s="517" t="str">
        <f>$A$4</f>
        <v>SECTION 4: PUMPSTATION CIVIL &amp; STRUCTURAL</v>
      </c>
      <c r="B194" s="517"/>
      <c r="C194" s="517"/>
      <c r="D194" s="517"/>
      <c r="E194" s="517"/>
      <c r="F194" s="517"/>
      <c r="G194" s="517"/>
      <c r="H194" s="352"/>
      <c r="N194" s="378"/>
    </row>
    <row r="195" spans="1:14" ht="15" thickBot="1" x14ac:dyDescent="0.4">
      <c r="A195" s="190" t="s">
        <v>0</v>
      </c>
      <c r="B195" s="244" t="s">
        <v>1</v>
      </c>
      <c r="C195" s="191" t="s">
        <v>2</v>
      </c>
      <c r="D195" s="192" t="s">
        <v>3</v>
      </c>
      <c r="E195" s="192" t="s">
        <v>4</v>
      </c>
      <c r="F195" s="193" t="s">
        <v>5</v>
      </c>
      <c r="G195" s="419" t="s">
        <v>6</v>
      </c>
      <c r="H195" s="55"/>
    </row>
    <row r="196" spans="1:14" ht="15" thickBot="1" x14ac:dyDescent="0.4">
      <c r="A196" s="548" t="s">
        <v>9</v>
      </c>
      <c r="B196" s="549"/>
      <c r="C196" s="549"/>
      <c r="D196" s="549"/>
      <c r="E196" s="549"/>
      <c r="F196" s="550"/>
      <c r="G196" s="420">
        <f>G190</f>
        <v>0</v>
      </c>
      <c r="H196" s="54"/>
    </row>
    <row r="197" spans="1:14" x14ac:dyDescent="0.35">
      <c r="A197" s="73"/>
      <c r="B197" s="242"/>
      <c r="C197" s="2"/>
      <c r="D197" s="4"/>
      <c r="E197" s="4"/>
      <c r="F197" s="37"/>
      <c r="G197" s="414"/>
      <c r="H197" s="54"/>
    </row>
    <row r="198" spans="1:14" x14ac:dyDescent="0.35">
      <c r="A198" s="65"/>
      <c r="B198" s="242" t="s">
        <v>34</v>
      </c>
      <c r="C198" s="2" t="s">
        <v>35</v>
      </c>
      <c r="D198" s="4"/>
      <c r="E198" s="4"/>
      <c r="F198" s="37"/>
      <c r="G198" s="414"/>
      <c r="H198" s="54"/>
    </row>
    <row r="199" spans="1:14" x14ac:dyDescent="0.35">
      <c r="A199" s="65"/>
      <c r="B199" s="242"/>
      <c r="C199" s="2"/>
      <c r="D199" s="4"/>
      <c r="E199" s="4"/>
      <c r="F199" s="37"/>
      <c r="G199" s="414"/>
      <c r="H199" s="54"/>
    </row>
    <row r="200" spans="1:14" x14ac:dyDescent="0.35">
      <c r="A200" s="65"/>
      <c r="B200" s="242"/>
      <c r="C200" s="2" t="s">
        <v>36</v>
      </c>
      <c r="D200" s="4"/>
      <c r="E200" s="4"/>
      <c r="F200" s="37"/>
      <c r="G200" s="414"/>
      <c r="H200" s="54"/>
    </row>
    <row r="201" spans="1:14" x14ac:dyDescent="0.35">
      <c r="A201" s="65"/>
      <c r="B201" s="242"/>
      <c r="C201" s="2"/>
      <c r="D201" s="4"/>
      <c r="E201" s="4"/>
      <c r="F201" s="37"/>
      <c r="G201" s="414"/>
      <c r="H201" s="54"/>
    </row>
    <row r="202" spans="1:14" x14ac:dyDescent="0.35">
      <c r="A202" s="73" t="s">
        <v>832</v>
      </c>
      <c r="B202" s="242"/>
      <c r="C202" s="5" t="s">
        <v>252</v>
      </c>
      <c r="D202" s="4" t="s">
        <v>18</v>
      </c>
      <c r="E202" s="4">
        <v>30</v>
      </c>
      <c r="F202" s="37"/>
      <c r="G202" s="414">
        <f>E202*F202</f>
        <v>0</v>
      </c>
      <c r="H202" s="53"/>
    </row>
    <row r="203" spans="1:14" x14ac:dyDescent="0.35">
      <c r="A203" s="73"/>
      <c r="B203" s="242"/>
      <c r="C203" s="2"/>
      <c r="D203" s="4"/>
      <c r="E203" s="4"/>
      <c r="F203" s="37"/>
      <c r="G203" s="414"/>
      <c r="H203" s="54"/>
    </row>
    <row r="204" spans="1:14" x14ac:dyDescent="0.35">
      <c r="A204" s="73" t="s">
        <v>833</v>
      </c>
      <c r="B204" s="242"/>
      <c r="C204" s="5" t="s">
        <v>253</v>
      </c>
      <c r="D204" s="4" t="s">
        <v>18</v>
      </c>
      <c r="E204" s="4">
        <v>36</v>
      </c>
      <c r="F204" s="37"/>
      <c r="G204" s="414">
        <f>E204*F204</f>
        <v>0</v>
      </c>
      <c r="H204" s="53"/>
    </row>
    <row r="205" spans="1:14" x14ac:dyDescent="0.35">
      <c r="A205" s="73"/>
      <c r="B205" s="242"/>
      <c r="C205" s="2"/>
      <c r="D205" s="4"/>
      <c r="E205" s="4"/>
      <c r="F205" s="37"/>
      <c r="G205" s="414"/>
      <c r="H205" s="54"/>
    </row>
    <row r="206" spans="1:14" x14ac:dyDescent="0.35">
      <c r="A206" s="73" t="s">
        <v>834</v>
      </c>
      <c r="B206" s="242"/>
      <c r="C206" s="5" t="s">
        <v>254</v>
      </c>
      <c r="D206" s="4" t="s">
        <v>18</v>
      </c>
      <c r="E206" s="4">
        <v>54</v>
      </c>
      <c r="F206" s="37"/>
      <c r="G206" s="414">
        <f>E206*F206</f>
        <v>0</v>
      </c>
      <c r="H206" s="53"/>
    </row>
    <row r="207" spans="1:14" x14ac:dyDescent="0.35">
      <c r="A207" s="73"/>
      <c r="B207" s="242"/>
      <c r="C207" s="2"/>
      <c r="D207" s="4"/>
      <c r="E207" s="4"/>
      <c r="F207" s="37"/>
      <c r="G207" s="414"/>
      <c r="H207" s="54"/>
    </row>
    <row r="208" spans="1:14" x14ac:dyDescent="0.35">
      <c r="A208" s="73"/>
      <c r="B208" s="242"/>
      <c r="C208" s="2" t="s">
        <v>40</v>
      </c>
      <c r="D208" s="4"/>
      <c r="E208" s="4"/>
      <c r="F208" s="37"/>
      <c r="G208" s="414"/>
      <c r="H208" s="54"/>
    </row>
    <row r="209" spans="1:8" x14ac:dyDescent="0.35">
      <c r="A209" s="73"/>
      <c r="B209" s="242"/>
      <c r="C209" s="2"/>
      <c r="D209" s="4"/>
      <c r="E209" s="4"/>
      <c r="F209" s="37"/>
      <c r="G209" s="414"/>
      <c r="H209" s="54"/>
    </row>
    <row r="210" spans="1:8" x14ac:dyDescent="0.35">
      <c r="A210" s="73" t="s">
        <v>835</v>
      </c>
      <c r="B210" s="242"/>
      <c r="C210" s="5" t="s">
        <v>252</v>
      </c>
      <c r="D210" s="4" t="s">
        <v>18</v>
      </c>
      <c r="E210" s="4">
        <v>45</v>
      </c>
      <c r="F210" s="37"/>
      <c r="G210" s="414">
        <f>E210*F210</f>
        <v>0</v>
      </c>
      <c r="H210" s="53"/>
    </row>
    <row r="211" spans="1:8" x14ac:dyDescent="0.35">
      <c r="A211" s="73"/>
      <c r="B211" s="242"/>
      <c r="C211" s="2"/>
      <c r="D211" s="4"/>
      <c r="E211" s="4"/>
      <c r="F211" s="37"/>
      <c r="G211" s="414"/>
      <c r="H211" s="54"/>
    </row>
    <row r="212" spans="1:8" x14ac:dyDescent="0.35">
      <c r="A212" s="73" t="s">
        <v>836</v>
      </c>
      <c r="B212" s="242"/>
      <c r="C212" s="5" t="s">
        <v>253</v>
      </c>
      <c r="D212" s="4" t="s">
        <v>18</v>
      </c>
      <c r="E212" s="4">
        <v>72</v>
      </c>
      <c r="F212" s="37"/>
      <c r="G212" s="414">
        <f>E212*F212</f>
        <v>0</v>
      </c>
      <c r="H212" s="53"/>
    </row>
    <row r="213" spans="1:8" x14ac:dyDescent="0.35">
      <c r="A213" s="73"/>
      <c r="B213" s="242"/>
      <c r="C213" s="2"/>
      <c r="D213" s="4"/>
      <c r="E213" s="4"/>
      <c r="F213" s="37"/>
      <c r="G213" s="414"/>
      <c r="H213" s="54"/>
    </row>
    <row r="214" spans="1:8" x14ac:dyDescent="0.35">
      <c r="A214" s="73" t="s">
        <v>837</v>
      </c>
      <c r="B214" s="242"/>
      <c r="C214" s="5" t="s">
        <v>254</v>
      </c>
      <c r="D214" s="4" t="s">
        <v>18</v>
      </c>
      <c r="E214" s="4">
        <v>21</v>
      </c>
      <c r="F214" s="37"/>
      <c r="G214" s="414">
        <f>E214*F214</f>
        <v>0</v>
      </c>
      <c r="H214" s="53"/>
    </row>
    <row r="215" spans="1:8" x14ac:dyDescent="0.35">
      <c r="A215" s="65"/>
      <c r="B215" s="242"/>
      <c r="C215" s="2" t="s">
        <v>42</v>
      </c>
      <c r="D215" s="4"/>
      <c r="E215" s="4"/>
      <c r="F215" s="37"/>
      <c r="G215" s="414"/>
      <c r="H215" s="54"/>
    </row>
    <row r="216" spans="1:8" x14ac:dyDescent="0.35">
      <c r="A216" s="65"/>
      <c r="B216" s="242"/>
      <c r="C216" s="2"/>
      <c r="D216" s="4"/>
      <c r="E216" s="4"/>
      <c r="F216" s="37"/>
      <c r="G216" s="414"/>
      <c r="H216" s="54"/>
    </row>
    <row r="217" spans="1:8" x14ac:dyDescent="0.35">
      <c r="A217" s="73" t="s">
        <v>838</v>
      </c>
      <c r="B217" s="242"/>
      <c r="C217" s="5" t="s">
        <v>252</v>
      </c>
      <c r="D217" s="4" t="s">
        <v>18</v>
      </c>
      <c r="E217" s="4">
        <v>90</v>
      </c>
      <c r="F217" s="37"/>
      <c r="G217" s="414">
        <f>E217*F217</f>
        <v>0</v>
      </c>
      <c r="H217" s="53"/>
    </row>
    <row r="218" spans="1:8" x14ac:dyDescent="0.35">
      <c r="A218" s="73"/>
      <c r="B218" s="242"/>
      <c r="C218" s="2"/>
      <c r="D218" s="4"/>
      <c r="E218" s="4"/>
      <c r="F218" s="37"/>
      <c r="G218" s="414"/>
      <c r="H218" s="54"/>
    </row>
    <row r="219" spans="1:8" x14ac:dyDescent="0.35">
      <c r="A219" s="73" t="s">
        <v>839</v>
      </c>
      <c r="B219" s="242"/>
      <c r="C219" s="5" t="s">
        <v>253</v>
      </c>
      <c r="D219" s="4" t="s">
        <v>18</v>
      </c>
      <c r="E219" s="4">
        <v>54</v>
      </c>
      <c r="F219" s="37"/>
      <c r="G219" s="414">
        <f>E219*F219</f>
        <v>0</v>
      </c>
      <c r="H219" s="53"/>
    </row>
    <row r="220" spans="1:8" x14ac:dyDescent="0.35">
      <c r="A220" s="73"/>
      <c r="B220" s="242"/>
      <c r="C220" s="2"/>
      <c r="D220" s="4"/>
      <c r="E220" s="4"/>
      <c r="F220" s="37"/>
      <c r="G220" s="414"/>
      <c r="H220" s="53"/>
    </row>
    <row r="221" spans="1:8" x14ac:dyDescent="0.35">
      <c r="A221" s="73" t="s">
        <v>840</v>
      </c>
      <c r="B221" s="242"/>
      <c r="C221" s="5" t="s">
        <v>254</v>
      </c>
      <c r="D221" s="4" t="s">
        <v>18</v>
      </c>
      <c r="E221" s="4">
        <v>18</v>
      </c>
      <c r="F221" s="37"/>
      <c r="G221" s="414">
        <f>E221*F221</f>
        <v>0</v>
      </c>
      <c r="H221" s="53"/>
    </row>
    <row r="222" spans="1:8" x14ac:dyDescent="0.35">
      <c r="A222" s="73"/>
      <c r="B222" s="242"/>
      <c r="C222" s="2"/>
      <c r="D222" s="4"/>
      <c r="E222" s="4"/>
      <c r="F222" s="37"/>
      <c r="G222" s="414"/>
      <c r="H222" s="54"/>
    </row>
    <row r="223" spans="1:8" x14ac:dyDescent="0.35">
      <c r="A223" s="73" t="s">
        <v>1084</v>
      </c>
      <c r="B223" s="242"/>
      <c r="C223" s="5" t="s">
        <v>1083</v>
      </c>
      <c r="D223" s="4" t="s">
        <v>18</v>
      </c>
      <c r="E223" s="4">
        <v>12</v>
      </c>
      <c r="F223" s="37"/>
      <c r="G223" s="414">
        <f>E223*F223</f>
        <v>0</v>
      </c>
      <c r="H223" s="53"/>
    </row>
    <row r="224" spans="1:8" x14ac:dyDescent="0.35">
      <c r="A224" s="73"/>
      <c r="B224" s="242"/>
      <c r="C224" s="2"/>
      <c r="D224" s="4"/>
      <c r="E224" s="4"/>
      <c r="F224" s="37"/>
      <c r="G224" s="414"/>
      <c r="H224" s="54"/>
    </row>
    <row r="225" spans="1:8" ht="25" x14ac:dyDescent="0.35">
      <c r="A225" s="73"/>
      <c r="B225" s="242"/>
      <c r="C225" s="2" t="s">
        <v>43</v>
      </c>
      <c r="D225" s="4"/>
      <c r="E225" s="4"/>
      <c r="F225" s="37"/>
      <c r="G225" s="414"/>
      <c r="H225" s="54"/>
    </row>
    <row r="226" spans="1:8" x14ac:dyDescent="0.35">
      <c r="B226" s="245"/>
      <c r="C226" s="3"/>
      <c r="D226" s="2"/>
      <c r="E226" s="4"/>
      <c r="F226" s="46"/>
      <c r="G226" s="414"/>
      <c r="H226" s="54"/>
    </row>
    <row r="227" spans="1:8" x14ac:dyDescent="0.35">
      <c r="A227" s="73" t="s">
        <v>841</v>
      </c>
      <c r="B227" s="242"/>
      <c r="C227" s="5" t="s">
        <v>252</v>
      </c>
      <c r="D227" s="4" t="s">
        <v>18</v>
      </c>
      <c r="E227" s="4">
        <v>15</v>
      </c>
      <c r="F227" s="37"/>
      <c r="G227" s="414">
        <f>E227*F227</f>
        <v>0</v>
      </c>
      <c r="H227" s="53"/>
    </row>
    <row r="228" spans="1:8" x14ac:dyDescent="0.35">
      <c r="A228" s="73"/>
      <c r="B228" s="242"/>
      <c r="C228" s="2"/>
      <c r="D228" s="4"/>
      <c r="E228" s="4"/>
      <c r="F228" s="37"/>
      <c r="G228" s="414"/>
      <c r="H228" s="54"/>
    </row>
    <row r="229" spans="1:8" x14ac:dyDescent="0.35">
      <c r="A229" s="73" t="s">
        <v>842</v>
      </c>
      <c r="B229" s="242"/>
      <c r="C229" s="5" t="s">
        <v>253</v>
      </c>
      <c r="D229" s="4" t="s">
        <v>18</v>
      </c>
      <c r="E229" s="4">
        <v>9</v>
      </c>
      <c r="F229" s="37"/>
      <c r="G229" s="414">
        <f>E229*F229</f>
        <v>0</v>
      </c>
      <c r="H229" s="53"/>
    </row>
    <row r="230" spans="1:8" x14ac:dyDescent="0.35">
      <c r="A230" s="73"/>
      <c r="B230" s="242"/>
      <c r="C230" s="2"/>
      <c r="D230" s="4"/>
      <c r="E230" s="4"/>
      <c r="F230" s="37"/>
      <c r="G230" s="414"/>
      <c r="H230" s="54"/>
    </row>
    <row r="231" spans="1:8" x14ac:dyDescent="0.35">
      <c r="A231" s="73" t="s">
        <v>843</v>
      </c>
      <c r="B231" s="242"/>
      <c r="C231" s="5" t="s">
        <v>254</v>
      </c>
      <c r="D231" s="4" t="s">
        <v>18</v>
      </c>
      <c r="E231" s="4">
        <v>9</v>
      </c>
      <c r="F231" s="37"/>
      <c r="G231" s="414">
        <f>E231*F231</f>
        <v>0</v>
      </c>
      <c r="H231" s="53"/>
    </row>
    <row r="232" spans="1:8" x14ac:dyDescent="0.35">
      <c r="A232" s="73"/>
      <c r="B232" s="242"/>
      <c r="C232" s="2"/>
      <c r="D232" s="4"/>
      <c r="E232" s="4"/>
      <c r="F232" s="37"/>
      <c r="G232" s="414"/>
      <c r="H232" s="54"/>
    </row>
    <row r="233" spans="1:8" x14ac:dyDescent="0.35">
      <c r="A233" s="73"/>
      <c r="B233" s="242"/>
      <c r="C233" s="2" t="s">
        <v>44</v>
      </c>
      <c r="D233" s="4"/>
      <c r="E233" s="4"/>
      <c r="F233" s="37"/>
      <c r="G233" s="414"/>
      <c r="H233" s="54"/>
    </row>
    <row r="234" spans="1:8" x14ac:dyDescent="0.35">
      <c r="A234" s="73"/>
      <c r="B234" s="242"/>
      <c r="C234" s="2"/>
      <c r="D234" s="4"/>
      <c r="E234" s="4"/>
      <c r="F234" s="37"/>
      <c r="G234" s="414"/>
      <c r="H234" s="54"/>
    </row>
    <row r="235" spans="1:8" x14ac:dyDescent="0.35">
      <c r="A235" s="73" t="s">
        <v>844</v>
      </c>
      <c r="B235" s="242"/>
      <c r="C235" s="5" t="s">
        <v>252</v>
      </c>
      <c r="D235" s="4" t="s">
        <v>18</v>
      </c>
      <c r="E235" s="4">
        <v>549</v>
      </c>
      <c r="F235" s="37"/>
      <c r="G235" s="414">
        <f>E235*F235</f>
        <v>0</v>
      </c>
      <c r="H235" s="53"/>
    </row>
    <row r="236" spans="1:8" x14ac:dyDescent="0.35">
      <c r="A236" s="73"/>
      <c r="B236" s="242"/>
      <c r="C236" s="2"/>
      <c r="D236" s="4"/>
      <c r="E236" s="4"/>
      <c r="F236" s="37"/>
      <c r="G236" s="414"/>
      <c r="H236" s="54"/>
    </row>
    <row r="237" spans="1:8" x14ac:dyDescent="0.35">
      <c r="A237" s="73" t="s">
        <v>845</v>
      </c>
      <c r="B237" s="242"/>
      <c r="C237" s="5" t="s">
        <v>253</v>
      </c>
      <c r="D237" s="4" t="s">
        <v>18</v>
      </c>
      <c r="E237" s="4">
        <v>390</v>
      </c>
      <c r="F237" s="37"/>
      <c r="G237" s="414">
        <f>E237*F237</f>
        <v>0</v>
      </c>
      <c r="H237" s="53"/>
    </row>
    <row r="238" spans="1:8" x14ac:dyDescent="0.35">
      <c r="A238" s="73"/>
      <c r="B238" s="242"/>
      <c r="C238" s="2"/>
      <c r="D238" s="4"/>
      <c r="E238" s="4"/>
      <c r="F238" s="37"/>
      <c r="G238" s="414"/>
      <c r="H238" s="54"/>
    </row>
    <row r="239" spans="1:8" x14ac:dyDescent="0.35">
      <c r="A239" s="73" t="s">
        <v>846</v>
      </c>
      <c r="B239" s="242"/>
      <c r="C239" s="5" t="s">
        <v>254</v>
      </c>
      <c r="D239" s="4" t="s">
        <v>18</v>
      </c>
      <c r="E239" s="4">
        <v>216</v>
      </c>
      <c r="F239" s="37"/>
      <c r="G239" s="414">
        <f>E239*F239</f>
        <v>0</v>
      </c>
      <c r="H239" s="53"/>
    </row>
    <row r="240" spans="1:8" x14ac:dyDescent="0.35">
      <c r="A240" s="73"/>
      <c r="B240" s="242"/>
      <c r="C240" s="2"/>
      <c r="D240" s="4"/>
      <c r="E240" s="4"/>
      <c r="F240" s="37"/>
      <c r="G240" s="414"/>
      <c r="H240" s="54"/>
    </row>
    <row r="241" spans="1:24" x14ac:dyDescent="0.35">
      <c r="A241" s="73"/>
      <c r="B241" s="242"/>
      <c r="C241" s="2"/>
      <c r="D241" s="4"/>
      <c r="E241" s="4"/>
      <c r="F241" s="37"/>
      <c r="G241" s="414"/>
      <c r="H241" s="54"/>
    </row>
    <row r="242" spans="1:24" ht="15" thickBot="1" x14ac:dyDescent="0.4">
      <c r="A242" s="69"/>
      <c r="B242" s="246"/>
      <c r="C242" s="7"/>
      <c r="D242" s="6"/>
      <c r="E242" s="6"/>
      <c r="F242" s="45"/>
      <c r="G242" s="421"/>
      <c r="H242" s="54"/>
    </row>
    <row r="243" spans="1:24" ht="15" thickBot="1" x14ac:dyDescent="0.4">
      <c r="A243" s="514" t="s">
        <v>8</v>
      </c>
      <c r="B243" s="515"/>
      <c r="C243" s="515"/>
      <c r="D243" s="515"/>
      <c r="E243" s="515"/>
      <c r="F243" s="516"/>
      <c r="G243" s="422">
        <f>SUM(G196:G242)</f>
        <v>0</v>
      </c>
      <c r="H243" s="54"/>
    </row>
    <row r="244" spans="1:24" s="61" customFormat="1" ht="14" x14ac:dyDescent="0.3">
      <c r="A244" s="538">
        <f>A191+1</f>
        <v>37</v>
      </c>
      <c r="B244" s="539"/>
      <c r="C244" s="539"/>
      <c r="D244" s="539"/>
      <c r="E244" s="539"/>
      <c r="F244" s="539"/>
      <c r="G244" s="540"/>
      <c r="M244" s="62"/>
      <c r="X244" s="62"/>
    </row>
    <row r="245" spans="1:24" ht="15" customHeight="1" x14ac:dyDescent="0.35">
      <c r="A245" s="513" t="str">
        <f>$A$2</f>
        <v>CONSTRUCTION OF AMERSFOORT SEWERS</v>
      </c>
      <c r="B245" s="513"/>
      <c r="C245" s="513"/>
      <c r="D245" s="513"/>
      <c r="E245" s="513"/>
      <c r="F245" s="513"/>
      <c r="G245" s="513"/>
      <c r="H245" s="351"/>
      <c r="N245" s="378"/>
    </row>
    <row r="246" spans="1:24" x14ac:dyDescent="0.35">
      <c r="A246" s="517" t="str">
        <f>$A$3</f>
        <v>CONTRACT NO: T21/2025</v>
      </c>
      <c r="B246" s="517"/>
      <c r="C246" s="517"/>
      <c r="D246" s="518"/>
      <c r="E246" s="517"/>
      <c r="F246" s="517"/>
      <c r="G246" s="517"/>
      <c r="H246" s="352"/>
      <c r="N246" s="378"/>
    </row>
    <row r="247" spans="1:24" ht="15" thickBot="1" x14ac:dyDescent="0.4">
      <c r="A247" s="517" t="str">
        <f>$A$4</f>
        <v>SECTION 4: PUMPSTATION CIVIL &amp; STRUCTURAL</v>
      </c>
      <c r="B247" s="517"/>
      <c r="C247" s="517"/>
      <c r="D247" s="517"/>
      <c r="E247" s="517"/>
      <c r="F247" s="517"/>
      <c r="G247" s="517"/>
      <c r="H247" s="352"/>
      <c r="N247" s="378"/>
    </row>
    <row r="248" spans="1:24" ht="15" thickBot="1" x14ac:dyDescent="0.4">
      <c r="A248" s="190" t="s">
        <v>0</v>
      </c>
      <c r="B248" s="244" t="s">
        <v>1</v>
      </c>
      <c r="C248" s="191" t="s">
        <v>2</v>
      </c>
      <c r="D248" s="192" t="s">
        <v>3</v>
      </c>
      <c r="E248" s="192" t="s">
        <v>4</v>
      </c>
      <c r="F248" s="194" t="s">
        <v>5</v>
      </c>
      <c r="G248" s="423" t="s">
        <v>6</v>
      </c>
      <c r="H248" s="52"/>
    </row>
    <row r="249" spans="1:24" ht="15" thickBot="1" x14ac:dyDescent="0.4">
      <c r="A249" s="551" t="s">
        <v>9</v>
      </c>
      <c r="B249" s="552"/>
      <c r="C249" s="552"/>
      <c r="D249" s="552"/>
      <c r="E249" s="552"/>
      <c r="F249" s="553"/>
      <c r="G249" s="418">
        <f>G243</f>
        <v>0</v>
      </c>
      <c r="H249" s="54"/>
    </row>
    <row r="250" spans="1:24" ht="7.5" customHeight="1" x14ac:dyDescent="0.35">
      <c r="A250" s="65"/>
      <c r="B250" s="242"/>
      <c r="C250" s="2"/>
      <c r="D250" s="4"/>
      <c r="E250" s="4"/>
      <c r="F250" s="37"/>
      <c r="G250" s="414"/>
      <c r="H250" s="54"/>
    </row>
    <row r="251" spans="1:24" ht="25" x14ac:dyDescent="0.35">
      <c r="A251" s="73"/>
      <c r="B251" s="242" t="s">
        <v>21</v>
      </c>
      <c r="C251" s="2" t="s">
        <v>45</v>
      </c>
      <c r="D251" s="4"/>
      <c r="E251" s="4"/>
      <c r="F251" s="37"/>
      <c r="G251" s="414"/>
      <c r="H251" s="54"/>
    </row>
    <row r="252" spans="1:24" x14ac:dyDescent="0.35">
      <c r="A252" s="73"/>
      <c r="B252" s="242"/>
      <c r="C252" s="2"/>
      <c r="D252" s="4"/>
      <c r="E252" s="4"/>
      <c r="F252" s="37"/>
      <c r="G252" s="414"/>
      <c r="H252" s="54"/>
    </row>
    <row r="253" spans="1:24" ht="29" x14ac:dyDescent="0.35">
      <c r="A253" s="73"/>
      <c r="B253" s="242"/>
      <c r="C253" s="2" t="s">
        <v>52</v>
      </c>
      <c r="D253" s="4"/>
      <c r="E253" s="4"/>
      <c r="F253" s="37"/>
      <c r="G253" s="414"/>
      <c r="H253" s="54"/>
    </row>
    <row r="254" spans="1:24" ht="9" customHeight="1" x14ac:dyDescent="0.35">
      <c r="A254" s="73"/>
      <c r="B254" s="242"/>
      <c r="C254" s="2"/>
      <c r="D254" s="4"/>
      <c r="E254" s="4"/>
      <c r="F254" s="37"/>
      <c r="G254" s="414"/>
      <c r="H254" s="54"/>
    </row>
    <row r="255" spans="1:24" x14ac:dyDescent="0.35">
      <c r="A255" s="73" t="s">
        <v>847</v>
      </c>
      <c r="B255" s="242"/>
      <c r="C255" s="5" t="s">
        <v>1085</v>
      </c>
      <c r="D255" s="4" t="s">
        <v>20</v>
      </c>
      <c r="E255" s="4">
        <v>18</v>
      </c>
      <c r="F255" s="37"/>
      <c r="G255" s="414">
        <f>E255*F255</f>
        <v>0</v>
      </c>
      <c r="H255" s="53"/>
    </row>
    <row r="256" spans="1:24" x14ac:dyDescent="0.35">
      <c r="A256" s="73"/>
      <c r="B256" s="242"/>
      <c r="C256" s="2"/>
      <c r="D256" s="4"/>
      <c r="E256" s="4"/>
      <c r="F256" s="37"/>
      <c r="G256" s="414"/>
      <c r="H256" s="54"/>
    </row>
    <row r="257" spans="1:10" x14ac:dyDescent="0.35">
      <c r="A257" s="73" t="s">
        <v>847</v>
      </c>
      <c r="B257" s="242"/>
      <c r="C257" s="5" t="s">
        <v>1086</v>
      </c>
      <c r="D257" s="4" t="s">
        <v>20</v>
      </c>
      <c r="E257" s="4">
        <v>1</v>
      </c>
      <c r="F257" s="37"/>
      <c r="G257" s="414">
        <f>E257*F257</f>
        <v>0</v>
      </c>
      <c r="H257" s="53"/>
    </row>
    <row r="258" spans="1:10" x14ac:dyDescent="0.35">
      <c r="A258" s="73"/>
      <c r="B258" s="242"/>
      <c r="C258" s="2"/>
      <c r="D258" s="4"/>
      <c r="E258" s="4"/>
      <c r="F258" s="37"/>
      <c r="G258" s="414"/>
      <c r="H258" s="54"/>
    </row>
    <row r="259" spans="1:10" x14ac:dyDescent="0.35">
      <c r="A259" s="65">
        <v>4.9000000000000004</v>
      </c>
      <c r="B259" s="242" t="s">
        <v>47</v>
      </c>
      <c r="C259" s="3" t="s">
        <v>48</v>
      </c>
      <c r="D259" s="4"/>
      <c r="E259" s="4"/>
      <c r="F259" s="37"/>
      <c r="G259" s="414"/>
      <c r="H259" s="54"/>
    </row>
    <row r="260" spans="1:10" ht="8.25" customHeight="1" x14ac:dyDescent="0.35">
      <c r="A260" s="65"/>
      <c r="B260" s="242"/>
      <c r="C260" s="2"/>
      <c r="D260" s="4"/>
      <c r="E260" s="4"/>
      <c r="F260" s="37"/>
      <c r="G260" s="414"/>
      <c r="H260" s="54"/>
    </row>
    <row r="261" spans="1:10" x14ac:dyDescent="0.35">
      <c r="A261" s="73"/>
      <c r="B261" s="242"/>
      <c r="C261" s="2" t="s">
        <v>49</v>
      </c>
      <c r="D261" s="4"/>
      <c r="E261" s="4"/>
      <c r="F261" s="37"/>
      <c r="G261" s="414"/>
      <c r="H261" s="54"/>
    </row>
    <row r="262" spans="1:10" ht="7.5" customHeight="1" x14ac:dyDescent="0.35">
      <c r="A262" s="73"/>
      <c r="B262" s="242"/>
      <c r="C262" s="2"/>
      <c r="D262" s="4"/>
      <c r="E262" s="4"/>
      <c r="F262" s="37"/>
      <c r="G262" s="414"/>
      <c r="H262" s="54"/>
    </row>
    <row r="263" spans="1:10" x14ac:dyDescent="0.35">
      <c r="A263" s="73" t="s">
        <v>848</v>
      </c>
      <c r="B263" s="242"/>
      <c r="C263" s="5" t="s">
        <v>252</v>
      </c>
      <c r="D263" s="4" t="s">
        <v>51</v>
      </c>
      <c r="E263" s="4">
        <v>5025</v>
      </c>
      <c r="F263" s="37"/>
      <c r="G263" s="414">
        <f>E263*F263</f>
        <v>0</v>
      </c>
      <c r="H263" s="53"/>
      <c r="I263" s="436"/>
      <c r="J263" s="382"/>
    </row>
    <row r="264" spans="1:10" ht="9.75" customHeight="1" x14ac:dyDescent="0.35">
      <c r="A264" s="73"/>
      <c r="B264" s="242"/>
      <c r="C264" s="2"/>
      <c r="D264" s="4"/>
      <c r="E264" s="4"/>
      <c r="F264" s="37"/>
      <c r="G264" s="414"/>
      <c r="H264" s="53"/>
    </row>
    <row r="265" spans="1:10" x14ac:dyDescent="0.35">
      <c r="A265" s="79" t="s">
        <v>849</v>
      </c>
      <c r="B265" s="245"/>
      <c r="C265" s="5" t="s">
        <v>253</v>
      </c>
      <c r="D265" s="8" t="s">
        <v>51</v>
      </c>
      <c r="E265" s="4">
        <v>51</v>
      </c>
      <c r="F265" s="37"/>
      <c r="G265" s="414">
        <f>E265*F265</f>
        <v>0</v>
      </c>
      <c r="H265" s="53"/>
      <c r="J265" s="382"/>
    </row>
    <row r="266" spans="1:10" x14ac:dyDescent="0.35">
      <c r="A266" s="73" t="s">
        <v>850</v>
      </c>
      <c r="B266" s="242"/>
      <c r="C266" s="5" t="s">
        <v>254</v>
      </c>
      <c r="D266" s="4" t="s">
        <v>51</v>
      </c>
      <c r="E266" s="4">
        <v>90</v>
      </c>
      <c r="F266" s="37"/>
      <c r="G266" s="414">
        <f>E266*F266</f>
        <v>0</v>
      </c>
      <c r="H266" s="53"/>
      <c r="J266" s="98"/>
    </row>
    <row r="267" spans="1:10" ht="8.25" customHeight="1" x14ac:dyDescent="0.35">
      <c r="A267" s="73"/>
      <c r="B267" s="242"/>
      <c r="C267" s="2"/>
      <c r="D267" s="4"/>
      <c r="E267" s="4"/>
      <c r="F267" s="37"/>
      <c r="G267" s="414"/>
      <c r="H267" s="54"/>
    </row>
    <row r="268" spans="1:10" x14ac:dyDescent="0.35">
      <c r="A268" s="73"/>
      <c r="B268" s="242"/>
      <c r="C268" s="2" t="s">
        <v>54</v>
      </c>
      <c r="D268" s="4"/>
      <c r="E268" s="4"/>
      <c r="F268" s="37"/>
      <c r="G268" s="414"/>
      <c r="H268" s="54"/>
    </row>
    <row r="269" spans="1:10" ht="7.5" customHeight="1" x14ac:dyDescent="0.35">
      <c r="A269" s="73"/>
      <c r="B269" s="242"/>
      <c r="C269" s="2"/>
      <c r="D269" s="4"/>
      <c r="E269" s="4"/>
      <c r="F269" s="37"/>
      <c r="G269" s="414"/>
      <c r="H269" s="54"/>
    </row>
    <row r="270" spans="1:10" x14ac:dyDescent="0.35">
      <c r="A270" s="73" t="s">
        <v>851</v>
      </c>
      <c r="B270" s="242"/>
      <c r="C270" s="5" t="s">
        <v>252</v>
      </c>
      <c r="D270" s="4" t="s">
        <v>51</v>
      </c>
      <c r="E270" s="4">
        <v>28479</v>
      </c>
      <c r="F270" s="37"/>
      <c r="G270" s="414">
        <f>E270*F270</f>
        <v>0</v>
      </c>
      <c r="H270" s="53"/>
      <c r="J270" s="441"/>
    </row>
    <row r="271" spans="1:10" ht="9" customHeight="1" x14ac:dyDescent="0.35">
      <c r="A271" s="73"/>
      <c r="B271" s="242"/>
      <c r="C271" s="2"/>
      <c r="D271" s="4"/>
      <c r="E271" s="4"/>
      <c r="F271" s="37"/>
      <c r="G271" s="414"/>
      <c r="H271" s="54"/>
    </row>
    <row r="272" spans="1:10" x14ac:dyDescent="0.35">
      <c r="A272" s="73" t="s">
        <v>852</v>
      </c>
      <c r="B272" s="242"/>
      <c r="C272" s="5" t="s">
        <v>253</v>
      </c>
      <c r="D272" s="4" t="s">
        <v>51</v>
      </c>
      <c r="E272" s="4">
        <v>294</v>
      </c>
      <c r="F272" s="37"/>
      <c r="G272" s="414">
        <f>E272*F272</f>
        <v>0</v>
      </c>
      <c r="H272" s="53"/>
      <c r="J272" s="382"/>
    </row>
    <row r="273" spans="1:19" ht="8.25" customHeight="1" x14ac:dyDescent="0.35">
      <c r="A273" s="73"/>
      <c r="B273" s="242"/>
      <c r="C273" s="2"/>
      <c r="D273" s="4"/>
      <c r="E273" s="4"/>
      <c r="F273" s="37"/>
      <c r="G273" s="414"/>
      <c r="H273" s="54"/>
    </row>
    <row r="274" spans="1:19" x14ac:dyDescent="0.35">
      <c r="A274" s="73" t="s">
        <v>853</v>
      </c>
      <c r="B274" s="242"/>
      <c r="C274" s="5" t="s">
        <v>254</v>
      </c>
      <c r="D274" s="4" t="s">
        <v>51</v>
      </c>
      <c r="E274" s="4">
        <v>519</v>
      </c>
      <c r="F274" s="37"/>
      <c r="G274" s="414">
        <f>E274*F274</f>
        <v>0</v>
      </c>
      <c r="H274" s="53"/>
      <c r="J274" s="382"/>
    </row>
    <row r="275" spans="1:19" ht="9.75" customHeight="1" x14ac:dyDescent="0.35">
      <c r="A275" s="65"/>
      <c r="B275" s="242"/>
      <c r="C275" s="2"/>
      <c r="D275" s="4"/>
      <c r="E275" s="4"/>
      <c r="F275" s="37"/>
      <c r="G275" s="414"/>
      <c r="H275" s="54"/>
    </row>
    <row r="276" spans="1:19" x14ac:dyDescent="0.35">
      <c r="A276" s="65" t="s">
        <v>855</v>
      </c>
      <c r="B276" s="242" t="s">
        <v>10</v>
      </c>
      <c r="C276" s="3" t="s">
        <v>815</v>
      </c>
      <c r="D276" s="4"/>
      <c r="E276" s="4"/>
      <c r="F276" s="37"/>
      <c r="G276" s="414"/>
      <c r="H276" s="54"/>
    </row>
    <row r="277" spans="1:19" ht="9.75" customHeight="1" x14ac:dyDescent="0.35">
      <c r="A277" s="65"/>
      <c r="B277" s="242"/>
      <c r="C277" s="2"/>
      <c r="D277" s="4"/>
      <c r="E277" s="4"/>
      <c r="F277" s="37"/>
      <c r="G277" s="414"/>
      <c r="H277" s="54"/>
    </row>
    <row r="278" spans="1:19" ht="37.5" x14ac:dyDescent="0.35">
      <c r="A278" s="73" t="s">
        <v>854</v>
      </c>
      <c r="B278" s="242"/>
      <c r="C278" s="2" t="s">
        <v>57</v>
      </c>
      <c r="D278" s="4" t="s">
        <v>18</v>
      </c>
      <c r="E278" s="4">
        <v>846</v>
      </c>
      <c r="F278" s="37"/>
      <c r="G278" s="414">
        <f>E278*F278</f>
        <v>0</v>
      </c>
      <c r="H278" s="53"/>
    </row>
    <row r="279" spans="1:19" x14ac:dyDescent="0.35">
      <c r="A279" s="73"/>
      <c r="B279" s="242" t="s">
        <v>11</v>
      </c>
      <c r="C279" s="2" t="s">
        <v>58</v>
      </c>
      <c r="D279" s="4"/>
      <c r="E279" s="4"/>
      <c r="F279" s="37"/>
      <c r="G279" s="414"/>
      <c r="H279" s="54"/>
    </row>
    <row r="280" spans="1:19" ht="13.5" customHeight="1" x14ac:dyDescent="0.35">
      <c r="A280" s="73"/>
      <c r="B280" s="242"/>
      <c r="C280" s="2"/>
      <c r="D280" s="4"/>
      <c r="E280" s="4"/>
      <c r="F280" s="37"/>
      <c r="G280" s="414"/>
      <c r="H280" s="54"/>
    </row>
    <row r="281" spans="1:19" x14ac:dyDescent="0.35">
      <c r="A281" s="73" t="s">
        <v>856</v>
      </c>
      <c r="B281" s="242"/>
      <c r="C281" s="5" t="s">
        <v>252</v>
      </c>
      <c r="D281" s="4" t="s">
        <v>75</v>
      </c>
      <c r="E281" s="4">
        <v>12</v>
      </c>
      <c r="F281" s="37"/>
      <c r="G281" s="414">
        <f>E281*F281</f>
        <v>0</v>
      </c>
      <c r="H281" s="53"/>
      <c r="J281" s="381"/>
    </row>
    <row r="282" spans="1:19" ht="12.75" customHeight="1" x14ac:dyDescent="0.35">
      <c r="A282" s="73"/>
      <c r="B282" s="242"/>
      <c r="C282" s="2"/>
      <c r="D282" s="4"/>
      <c r="E282" s="4"/>
      <c r="F282" s="37"/>
      <c r="G282" s="414"/>
      <c r="H282" s="54"/>
      <c r="J282" s="381"/>
    </row>
    <row r="283" spans="1:19" x14ac:dyDescent="0.35">
      <c r="A283" s="73" t="s">
        <v>857</v>
      </c>
      <c r="B283" s="242"/>
      <c r="C283" s="5" t="s">
        <v>253</v>
      </c>
      <c r="D283" s="4" t="s">
        <v>75</v>
      </c>
      <c r="E283" s="4">
        <v>6</v>
      </c>
      <c r="F283" s="37"/>
      <c r="G283" s="414">
        <f>E283*F283</f>
        <v>0</v>
      </c>
      <c r="H283" s="53"/>
      <c r="J283" s="381"/>
    </row>
    <row r="284" spans="1:19" ht="12" customHeight="1" x14ac:dyDescent="0.35">
      <c r="A284" s="73"/>
      <c r="B284" s="242"/>
      <c r="C284" s="2"/>
      <c r="D284" s="4"/>
      <c r="E284" s="4"/>
      <c r="F284" s="37"/>
      <c r="G284" s="414"/>
      <c r="H284" s="54"/>
      <c r="J284" s="381"/>
    </row>
    <row r="285" spans="1:19" x14ac:dyDescent="0.35">
      <c r="A285" s="73" t="s">
        <v>858</v>
      </c>
      <c r="B285" s="242"/>
      <c r="C285" s="5" t="s">
        <v>254</v>
      </c>
      <c r="D285" s="4" t="s">
        <v>75</v>
      </c>
      <c r="E285" s="4">
        <v>18</v>
      </c>
      <c r="F285" s="37"/>
      <c r="G285" s="414">
        <f>E285*F285</f>
        <v>0</v>
      </c>
      <c r="H285" s="53"/>
      <c r="J285" s="381"/>
    </row>
    <row r="286" spans="1:19" ht="10.5" customHeight="1" x14ac:dyDescent="0.35">
      <c r="A286" s="73"/>
      <c r="B286" s="242"/>
      <c r="C286" s="2"/>
      <c r="D286" s="4"/>
      <c r="E286" s="4"/>
      <c r="F286" s="37"/>
      <c r="G286" s="414"/>
      <c r="H286" s="54"/>
    </row>
    <row r="287" spans="1:19" x14ac:dyDescent="0.35">
      <c r="A287" s="73"/>
      <c r="B287" s="242" t="s">
        <v>12</v>
      </c>
      <c r="C287" s="2" t="s">
        <v>62</v>
      </c>
      <c r="D287" s="4"/>
      <c r="E287" s="4"/>
      <c r="F287" s="37"/>
      <c r="G287" s="414"/>
      <c r="H287" s="54"/>
      <c r="K287" s="430"/>
      <c r="P287" s="430"/>
    </row>
    <row r="288" spans="1:19" ht="10.5" customHeight="1" x14ac:dyDescent="0.35">
      <c r="A288" s="73"/>
      <c r="B288" s="242"/>
      <c r="C288" s="2"/>
      <c r="D288" s="4"/>
      <c r="E288" s="4"/>
      <c r="F288" s="37"/>
      <c r="G288" s="414"/>
      <c r="H288" s="54"/>
      <c r="K288" s="547"/>
      <c r="L288" s="547"/>
      <c r="M288" s="547"/>
      <c r="N288" s="547"/>
      <c r="P288" s="547"/>
      <c r="Q288" s="547"/>
      <c r="R288" s="547"/>
      <c r="S288" s="547"/>
    </row>
    <row r="289" spans="1:19" x14ac:dyDescent="0.35">
      <c r="A289" s="73" t="s">
        <v>859</v>
      </c>
      <c r="B289" s="242"/>
      <c r="C289" s="5" t="s">
        <v>252</v>
      </c>
      <c r="D289" s="4" t="s">
        <v>75</v>
      </c>
      <c r="E289" s="4">
        <v>279</v>
      </c>
      <c r="F289" s="37"/>
      <c r="G289" s="414">
        <f>E289*F289</f>
        <v>0</v>
      </c>
      <c r="H289" s="53"/>
      <c r="I289" s="431"/>
    </row>
    <row r="290" spans="1:19" ht="12.75" customHeight="1" x14ac:dyDescent="0.35">
      <c r="A290" s="73"/>
      <c r="B290" s="242"/>
      <c r="C290" s="2"/>
      <c r="D290" s="4"/>
      <c r="E290" s="4"/>
      <c r="F290" s="37"/>
      <c r="G290" s="414"/>
      <c r="H290" s="54"/>
      <c r="K290" s="26"/>
      <c r="L290" s="26"/>
      <c r="M290" s="26"/>
      <c r="N290" s="431"/>
      <c r="P290" s="26"/>
      <c r="Q290" s="26"/>
      <c r="R290" s="26"/>
      <c r="S290" s="431"/>
    </row>
    <row r="291" spans="1:19" x14ac:dyDescent="0.35">
      <c r="A291" s="73" t="s">
        <v>860</v>
      </c>
      <c r="B291" s="242"/>
      <c r="C291" s="5" t="s">
        <v>253</v>
      </c>
      <c r="D291" s="4" t="s">
        <v>75</v>
      </c>
      <c r="E291" s="4">
        <v>3</v>
      </c>
      <c r="F291" s="37"/>
      <c r="G291" s="414">
        <f>E291*F291</f>
        <v>0</v>
      </c>
      <c r="H291" s="53"/>
      <c r="I291" s="431"/>
      <c r="K291" s="26"/>
      <c r="L291" s="26"/>
      <c r="M291" s="26"/>
      <c r="N291" s="431"/>
      <c r="P291" s="547"/>
      <c r="Q291" s="547"/>
      <c r="R291" s="547"/>
      <c r="S291" s="547"/>
    </row>
    <row r="292" spans="1:19" ht="9.75" customHeight="1" x14ac:dyDescent="0.35">
      <c r="A292" s="73"/>
      <c r="B292" s="242"/>
      <c r="C292" s="2"/>
      <c r="D292" s="4"/>
      <c r="E292" s="4"/>
      <c r="F292" s="37"/>
      <c r="G292" s="414"/>
      <c r="H292" s="54"/>
      <c r="K292" s="547"/>
      <c r="L292" s="547"/>
      <c r="M292" s="547"/>
      <c r="N292" s="547"/>
      <c r="P292" s="26"/>
      <c r="Q292" s="26"/>
      <c r="R292" s="26"/>
      <c r="S292" s="26"/>
    </row>
    <row r="293" spans="1:19" x14ac:dyDescent="0.35">
      <c r="A293" s="73" t="s">
        <v>861</v>
      </c>
      <c r="B293" s="242"/>
      <c r="C293" s="5" t="s">
        <v>254</v>
      </c>
      <c r="D293" s="4" t="s">
        <v>75</v>
      </c>
      <c r="E293" s="4">
        <v>5</v>
      </c>
      <c r="F293" s="37"/>
      <c r="G293" s="414">
        <f>E293*F293</f>
        <v>0</v>
      </c>
      <c r="H293" s="53"/>
      <c r="I293" s="431"/>
      <c r="K293" s="26"/>
      <c r="L293" s="26"/>
      <c r="M293" s="26"/>
      <c r="N293" s="431"/>
      <c r="P293" s="26"/>
      <c r="Q293" s="26"/>
      <c r="R293" s="26"/>
      <c r="S293" s="431"/>
    </row>
    <row r="294" spans="1:19" ht="11.25" customHeight="1" x14ac:dyDescent="0.35">
      <c r="A294" s="73"/>
      <c r="B294" s="242"/>
      <c r="C294" s="2"/>
      <c r="D294" s="4"/>
      <c r="E294" s="4"/>
      <c r="F294" s="37"/>
      <c r="G294" s="414"/>
      <c r="H294" s="53"/>
      <c r="K294" s="26"/>
      <c r="L294" s="26"/>
      <c r="M294" s="26"/>
      <c r="N294" s="431"/>
      <c r="P294" s="547"/>
      <c r="Q294" s="547"/>
      <c r="R294" s="547"/>
      <c r="S294" s="547"/>
    </row>
    <row r="295" spans="1:19" x14ac:dyDescent="0.35">
      <c r="A295" s="73" t="s">
        <v>1334</v>
      </c>
      <c r="B295" s="242"/>
      <c r="C295" s="5" t="s">
        <v>1331</v>
      </c>
      <c r="D295" s="4" t="s">
        <v>75</v>
      </c>
      <c r="E295" s="4">
        <v>12</v>
      </c>
      <c r="F295" s="37"/>
      <c r="G295" s="414">
        <f>E295*F295</f>
        <v>0</v>
      </c>
      <c r="H295" s="53"/>
      <c r="I295" s="431"/>
      <c r="K295" s="26"/>
      <c r="L295" s="26"/>
      <c r="M295" s="26"/>
      <c r="N295" s="431"/>
      <c r="P295" s="26"/>
      <c r="Q295" s="26"/>
      <c r="R295" s="26"/>
      <c r="S295" s="26"/>
    </row>
    <row r="296" spans="1:19" ht="10.5" customHeight="1" thickBot="1" x14ac:dyDescent="0.4">
      <c r="A296" s="73"/>
      <c r="B296" s="242"/>
      <c r="C296" s="5"/>
      <c r="D296" s="4"/>
      <c r="E296" s="4"/>
      <c r="F296" s="37"/>
      <c r="G296" s="414"/>
      <c r="H296" s="53"/>
      <c r="K296" s="26"/>
      <c r="L296" s="26"/>
      <c r="M296" s="26"/>
      <c r="N296" s="431"/>
      <c r="P296" s="26"/>
      <c r="Q296" s="26"/>
      <c r="R296" s="26"/>
      <c r="S296" s="440"/>
    </row>
    <row r="297" spans="1:19" ht="15" thickBot="1" x14ac:dyDescent="0.4">
      <c r="A297" s="514" t="s">
        <v>8</v>
      </c>
      <c r="B297" s="515"/>
      <c r="C297" s="515"/>
      <c r="D297" s="515"/>
      <c r="E297" s="515"/>
      <c r="F297" s="516"/>
      <c r="G297" s="416">
        <f>SUM(G249:G296)</f>
        <v>0</v>
      </c>
      <c r="H297" s="53"/>
      <c r="K297" s="26"/>
      <c r="L297" s="26"/>
      <c r="M297" s="26"/>
      <c r="N297" s="431"/>
      <c r="P297" s="26"/>
      <c r="Q297" s="26"/>
      <c r="R297" s="26"/>
      <c r="S297" s="440"/>
    </row>
    <row r="298" spans="1:19" x14ac:dyDescent="0.35">
      <c r="A298" s="538">
        <f>A244+1</f>
        <v>38</v>
      </c>
      <c r="B298" s="539"/>
      <c r="C298" s="539"/>
      <c r="D298" s="539"/>
      <c r="E298" s="539"/>
      <c r="F298" s="539"/>
      <c r="G298" s="540"/>
      <c r="H298" s="61"/>
      <c r="I298" s="61"/>
      <c r="K298" s="26"/>
      <c r="L298" s="26"/>
      <c r="M298" s="26"/>
      <c r="N298" s="431"/>
      <c r="P298" s="430"/>
      <c r="Q298" s="430"/>
      <c r="R298" s="430"/>
      <c r="S298" s="432"/>
    </row>
    <row r="299" spans="1:19" x14ac:dyDescent="0.35">
      <c r="A299" s="513" t="str">
        <f>$A$2</f>
        <v>CONSTRUCTION OF AMERSFOORT SEWERS</v>
      </c>
      <c r="B299" s="513"/>
      <c r="C299" s="513"/>
      <c r="D299" s="513"/>
      <c r="E299" s="513"/>
      <c r="F299" s="513"/>
      <c r="G299" s="513"/>
      <c r="H299" s="351"/>
      <c r="K299" s="26"/>
      <c r="L299" s="26"/>
      <c r="M299" s="26"/>
      <c r="N299" s="431"/>
    </row>
    <row r="300" spans="1:19" x14ac:dyDescent="0.35">
      <c r="A300" s="517" t="str">
        <f>$A$3</f>
        <v>CONTRACT NO: T21/2025</v>
      </c>
      <c r="B300" s="517"/>
      <c r="C300" s="517"/>
      <c r="D300" s="518"/>
      <c r="E300" s="517"/>
      <c r="F300" s="517"/>
      <c r="G300" s="517"/>
      <c r="H300" s="352"/>
      <c r="K300" s="26"/>
      <c r="L300" s="26"/>
      <c r="M300" s="26"/>
      <c r="N300" s="431"/>
      <c r="P300" s="430"/>
    </row>
    <row r="301" spans="1:19" ht="15" thickBot="1" x14ac:dyDescent="0.4">
      <c r="A301" s="517" t="str">
        <f>$A$4</f>
        <v>SECTION 4: PUMPSTATION CIVIL &amp; STRUCTURAL</v>
      </c>
      <c r="B301" s="517"/>
      <c r="C301" s="517"/>
      <c r="D301" s="517"/>
      <c r="E301" s="517"/>
      <c r="F301" s="517"/>
      <c r="G301" s="517"/>
      <c r="H301" s="352"/>
      <c r="K301" s="26"/>
      <c r="L301" s="431"/>
      <c r="M301" s="26"/>
      <c r="N301" s="431"/>
      <c r="P301" s="547"/>
      <c r="Q301" s="547"/>
      <c r="R301" s="547"/>
      <c r="S301" s="547"/>
    </row>
    <row r="302" spans="1:19" ht="15" thickBot="1" x14ac:dyDescent="0.4">
      <c r="A302" s="190" t="s">
        <v>0</v>
      </c>
      <c r="B302" s="244" t="s">
        <v>1</v>
      </c>
      <c r="C302" s="191" t="s">
        <v>2</v>
      </c>
      <c r="D302" s="192" t="s">
        <v>3</v>
      </c>
      <c r="E302" s="192" t="s">
        <v>4</v>
      </c>
      <c r="F302" s="194" t="s">
        <v>5</v>
      </c>
      <c r="G302" s="423" t="s">
        <v>6</v>
      </c>
      <c r="H302" s="52"/>
      <c r="K302" s="547"/>
      <c r="L302" s="547"/>
      <c r="M302" s="547"/>
      <c r="N302" s="547"/>
    </row>
    <row r="303" spans="1:19" ht="15" thickBot="1" x14ac:dyDescent="0.4">
      <c r="A303" s="551" t="s">
        <v>9</v>
      </c>
      <c r="B303" s="552"/>
      <c r="C303" s="552"/>
      <c r="D303" s="552"/>
      <c r="E303" s="552"/>
      <c r="F303" s="553"/>
      <c r="G303" s="377">
        <f>G297</f>
        <v>0</v>
      </c>
      <c r="H303" s="53"/>
      <c r="K303" s="26"/>
      <c r="L303" s="26"/>
      <c r="M303" s="26"/>
      <c r="N303" s="431"/>
      <c r="P303" s="26"/>
      <c r="Q303" s="26"/>
      <c r="R303" s="26"/>
      <c r="S303" s="431"/>
    </row>
    <row r="304" spans="1:19" x14ac:dyDescent="0.35">
      <c r="A304" s="73"/>
      <c r="B304" s="242"/>
      <c r="C304" s="2"/>
      <c r="D304" s="4"/>
      <c r="E304" s="4"/>
      <c r="F304" s="37"/>
      <c r="G304" s="414"/>
      <c r="H304" s="56"/>
      <c r="K304" s="26"/>
      <c r="L304" s="26"/>
      <c r="M304" s="26"/>
      <c r="N304" s="431"/>
    </row>
    <row r="305" spans="1:36" x14ac:dyDescent="0.35">
      <c r="A305" s="73"/>
      <c r="B305" s="242" t="s">
        <v>12</v>
      </c>
      <c r="C305" s="2" t="s">
        <v>63</v>
      </c>
      <c r="D305" s="4"/>
      <c r="E305" s="4"/>
      <c r="F305" s="37"/>
      <c r="G305" s="424"/>
      <c r="H305" s="56"/>
      <c r="K305" s="26"/>
      <c r="L305" s="26"/>
      <c r="M305" s="26"/>
      <c r="N305" s="431"/>
    </row>
    <row r="306" spans="1:36" x14ac:dyDescent="0.35">
      <c r="A306" s="73"/>
      <c r="B306" s="242"/>
      <c r="C306" s="2"/>
      <c r="D306" s="4"/>
      <c r="E306" s="4"/>
      <c r="F306" s="37"/>
      <c r="G306" s="424"/>
      <c r="H306" s="56"/>
      <c r="K306" s="26"/>
      <c r="L306" s="26"/>
      <c r="M306" s="26"/>
      <c r="N306" s="431"/>
    </row>
    <row r="307" spans="1:36" x14ac:dyDescent="0.35">
      <c r="A307" s="73" t="s">
        <v>862</v>
      </c>
      <c r="B307" s="242"/>
      <c r="C307" s="5" t="s">
        <v>252</v>
      </c>
      <c r="D307" s="4" t="s">
        <v>75</v>
      </c>
      <c r="E307" s="4">
        <v>30</v>
      </c>
      <c r="F307" s="37"/>
      <c r="G307" s="414">
        <f>E307*F307</f>
        <v>0</v>
      </c>
      <c r="H307" s="56"/>
      <c r="K307" s="430"/>
      <c r="L307" s="430"/>
      <c r="M307" s="430"/>
      <c r="N307" s="432"/>
    </row>
    <row r="308" spans="1:36" x14ac:dyDescent="0.35">
      <c r="A308" s="73"/>
      <c r="B308" s="242"/>
      <c r="C308" s="5"/>
      <c r="D308" s="4"/>
      <c r="E308" s="4"/>
      <c r="F308" s="37"/>
      <c r="G308" s="424"/>
      <c r="H308" s="56"/>
    </row>
    <row r="309" spans="1:36" x14ac:dyDescent="0.35">
      <c r="A309" s="73"/>
      <c r="B309" s="242"/>
      <c r="C309" s="5"/>
      <c r="D309" s="4"/>
      <c r="E309" s="4"/>
      <c r="F309" s="37"/>
      <c r="G309" s="424"/>
      <c r="H309" s="56"/>
    </row>
    <row r="310" spans="1:36" x14ac:dyDescent="0.35">
      <c r="A310" s="73" t="s">
        <v>863</v>
      </c>
      <c r="B310" s="242"/>
      <c r="C310" s="5" t="s">
        <v>253</v>
      </c>
      <c r="D310" s="4" t="s">
        <v>75</v>
      </c>
      <c r="E310" s="4">
        <v>30</v>
      </c>
      <c r="F310" s="37"/>
      <c r="G310" s="414">
        <f>E310*F310</f>
        <v>0</v>
      </c>
      <c r="H310" s="56"/>
    </row>
    <row r="311" spans="1:36" x14ac:dyDescent="0.35">
      <c r="A311" s="73"/>
      <c r="B311" s="242"/>
      <c r="C311" s="5"/>
      <c r="D311" s="4"/>
      <c r="E311" s="4"/>
      <c r="F311" s="37"/>
      <c r="G311" s="414"/>
      <c r="H311" s="56"/>
    </row>
    <row r="312" spans="1:36" x14ac:dyDescent="0.35">
      <c r="A312" s="73" t="s">
        <v>864</v>
      </c>
      <c r="B312" s="242"/>
      <c r="C312" s="5" t="s">
        <v>254</v>
      </c>
      <c r="D312" s="4" t="s">
        <v>75</v>
      </c>
      <c r="E312" s="4">
        <v>5</v>
      </c>
      <c r="F312" s="37"/>
      <c r="G312" s="414">
        <f>E312*F312</f>
        <v>0</v>
      </c>
      <c r="H312" s="53"/>
    </row>
    <row r="313" spans="1:36" x14ac:dyDescent="0.35">
      <c r="A313" s="73"/>
      <c r="B313" s="242"/>
      <c r="C313" s="5"/>
      <c r="D313" s="4"/>
      <c r="E313" s="4"/>
      <c r="F313" s="37"/>
      <c r="G313" s="424"/>
      <c r="H313" s="56"/>
    </row>
    <row r="314" spans="1:36" x14ac:dyDescent="0.35">
      <c r="A314" s="73"/>
      <c r="B314" s="242" t="s">
        <v>13</v>
      </c>
      <c r="C314" s="2" t="s">
        <v>64</v>
      </c>
      <c r="D314" s="4"/>
      <c r="E314" s="4"/>
      <c r="F314" s="37"/>
      <c r="G314" s="424"/>
      <c r="H314" s="56"/>
    </row>
    <row r="315" spans="1:36" x14ac:dyDescent="0.35">
      <c r="A315" s="73"/>
      <c r="B315" s="242"/>
      <c r="C315" s="2" t="s">
        <v>65</v>
      </c>
      <c r="D315" s="4"/>
      <c r="E315" s="4"/>
      <c r="F315" s="37"/>
      <c r="G315" s="424"/>
      <c r="H315" s="56"/>
    </row>
    <row r="316" spans="1:36" x14ac:dyDescent="0.35">
      <c r="A316" s="73"/>
      <c r="B316" s="242"/>
      <c r="C316" s="5"/>
      <c r="D316" s="4"/>
      <c r="E316" s="4"/>
      <c r="F316" s="37"/>
      <c r="G316" s="424"/>
      <c r="H316" s="56"/>
    </row>
    <row r="317" spans="1:36" x14ac:dyDescent="0.35">
      <c r="A317" s="73" t="s">
        <v>865</v>
      </c>
      <c r="B317" s="242"/>
      <c r="C317" s="5" t="s">
        <v>252</v>
      </c>
      <c r="D317" s="4" t="s">
        <v>18</v>
      </c>
      <c r="E317" s="4">
        <v>435</v>
      </c>
      <c r="F317" s="10"/>
      <c r="G317" s="413">
        <f>E317*F317</f>
        <v>0</v>
      </c>
      <c r="H317" s="53"/>
    </row>
    <row r="318" spans="1:36" x14ac:dyDescent="0.35">
      <c r="A318" s="73"/>
      <c r="B318" s="242"/>
      <c r="C318" s="2"/>
      <c r="D318" s="4"/>
      <c r="E318" s="4"/>
      <c r="F318" s="10"/>
      <c r="G318" s="413"/>
      <c r="H318" s="53"/>
    </row>
    <row r="319" spans="1:36" x14ac:dyDescent="0.35">
      <c r="A319" s="73" t="s">
        <v>866</v>
      </c>
      <c r="B319" s="242"/>
      <c r="C319" s="5" t="s">
        <v>253</v>
      </c>
      <c r="D319" s="4" t="s">
        <v>18</v>
      </c>
      <c r="E319" s="4">
        <v>13</v>
      </c>
      <c r="F319" s="10"/>
      <c r="G319" s="413">
        <f>E319*F319</f>
        <v>0</v>
      </c>
      <c r="H319" s="53"/>
      <c r="J319" s="61"/>
      <c r="K319" s="61"/>
      <c r="L319" s="61"/>
      <c r="M319" s="62"/>
      <c r="N319" s="61"/>
      <c r="O319" s="61"/>
      <c r="P319" s="61"/>
      <c r="Q319" s="61"/>
      <c r="R319" s="61"/>
      <c r="S319" s="61"/>
      <c r="T319" s="61"/>
      <c r="U319" s="61"/>
      <c r="V319" s="61"/>
      <c r="W319" s="61"/>
      <c r="X319" s="62"/>
      <c r="Y319" s="61"/>
      <c r="Z319" s="61"/>
      <c r="AA319" s="61"/>
      <c r="AB319" s="61"/>
      <c r="AC319" s="61"/>
      <c r="AD319" s="61"/>
      <c r="AE319" s="61"/>
      <c r="AF319" s="61"/>
      <c r="AG319" s="61"/>
      <c r="AH319" s="61"/>
      <c r="AI319" s="61"/>
      <c r="AJ319" s="61"/>
    </row>
    <row r="320" spans="1:36" x14ac:dyDescent="0.35">
      <c r="A320" s="73"/>
      <c r="B320" s="242"/>
      <c r="C320" s="2"/>
      <c r="D320" s="4"/>
      <c r="E320" s="4"/>
      <c r="F320" s="10"/>
      <c r="G320" s="413"/>
      <c r="H320" s="53"/>
    </row>
    <row r="321" spans="1:38" x14ac:dyDescent="0.35">
      <c r="A321" s="73" t="s">
        <v>867</v>
      </c>
      <c r="B321" s="242"/>
      <c r="C321" s="5" t="s">
        <v>254</v>
      </c>
      <c r="D321" s="4" t="s">
        <v>18</v>
      </c>
      <c r="E321" s="4">
        <v>20</v>
      </c>
      <c r="F321" s="10"/>
      <c r="G321" s="413">
        <f>E321*F321</f>
        <v>0</v>
      </c>
      <c r="H321" s="53"/>
    </row>
    <row r="322" spans="1:38" x14ac:dyDescent="0.35">
      <c r="A322" s="73"/>
      <c r="B322" s="242"/>
      <c r="C322" s="2"/>
      <c r="D322" s="4"/>
      <c r="E322" s="4"/>
      <c r="F322" s="10"/>
      <c r="G322" s="413"/>
      <c r="H322" s="53"/>
    </row>
    <row r="323" spans="1:38" x14ac:dyDescent="0.35">
      <c r="A323" s="73" t="s">
        <v>868</v>
      </c>
      <c r="B323" s="242"/>
      <c r="C323" s="2" t="s">
        <v>66</v>
      </c>
      <c r="D323" s="4" t="s">
        <v>18</v>
      </c>
      <c r="E323" s="4">
        <v>60</v>
      </c>
      <c r="F323" s="10"/>
      <c r="G323" s="413">
        <f>E323*F323</f>
        <v>0</v>
      </c>
      <c r="H323" s="53"/>
      <c r="AK323" s="61"/>
      <c r="AL323" s="61"/>
    </row>
    <row r="324" spans="1:38" s="61" customFormat="1" x14ac:dyDescent="0.35">
      <c r="A324" s="65"/>
      <c r="B324" s="242"/>
      <c r="C324" s="2"/>
      <c r="D324" s="4"/>
      <c r="E324" s="4"/>
      <c r="F324" s="10"/>
      <c r="G324" s="413"/>
      <c r="H324" s="53"/>
      <c r="I324" s="26"/>
      <c r="J324"/>
      <c r="K324"/>
      <c r="L324"/>
      <c r="M324"/>
      <c r="N324"/>
      <c r="O324"/>
      <c r="P324"/>
      <c r="Q324"/>
      <c r="R324"/>
      <c r="S324"/>
      <c r="T324"/>
      <c r="U324"/>
      <c r="V324"/>
      <c r="W324"/>
      <c r="X324"/>
      <c r="Y324"/>
      <c r="Z324"/>
      <c r="AA324"/>
      <c r="AB324"/>
      <c r="AC324"/>
      <c r="AD324"/>
      <c r="AE324"/>
      <c r="AF324"/>
      <c r="AG324"/>
      <c r="AH324"/>
      <c r="AI324"/>
      <c r="AJ324"/>
      <c r="AK324"/>
      <c r="AL324"/>
    </row>
    <row r="325" spans="1:38" ht="15" customHeight="1" x14ac:dyDescent="0.35">
      <c r="A325" s="65" t="s">
        <v>869</v>
      </c>
      <c r="B325" s="242" t="s">
        <v>14</v>
      </c>
      <c r="C325" s="3" t="s">
        <v>68</v>
      </c>
      <c r="D325" s="4"/>
      <c r="E325" s="4"/>
      <c r="F325" s="10"/>
      <c r="G325" s="413"/>
      <c r="H325" s="53"/>
    </row>
    <row r="326" spans="1:38" ht="12.75" customHeight="1" x14ac:dyDescent="0.35">
      <c r="A326" s="65"/>
      <c r="B326" s="242"/>
      <c r="C326" s="2"/>
      <c r="D326" s="4"/>
      <c r="E326" s="4"/>
      <c r="F326" s="10"/>
      <c r="G326" s="413"/>
      <c r="H326" s="53"/>
    </row>
    <row r="327" spans="1:38" x14ac:dyDescent="0.35">
      <c r="A327" s="73" t="s">
        <v>870</v>
      </c>
      <c r="B327" s="242"/>
      <c r="C327" s="5" t="s">
        <v>252</v>
      </c>
      <c r="D327" s="4" t="s">
        <v>17</v>
      </c>
      <c r="E327" s="4">
        <v>219</v>
      </c>
      <c r="F327" s="10"/>
      <c r="G327" s="413">
        <f>E327*F327</f>
        <v>0</v>
      </c>
      <c r="H327" s="53"/>
    </row>
    <row r="328" spans="1:38" x14ac:dyDescent="0.35">
      <c r="A328" s="73"/>
      <c r="B328" s="242"/>
      <c r="C328" s="2"/>
      <c r="D328" s="4"/>
      <c r="E328" s="4"/>
      <c r="F328" s="10"/>
      <c r="G328" s="413"/>
      <c r="H328" s="53"/>
    </row>
    <row r="329" spans="1:38" ht="14.25" customHeight="1" x14ac:dyDescent="0.35">
      <c r="A329" s="73" t="s">
        <v>871</v>
      </c>
      <c r="B329" s="242"/>
      <c r="C329" s="5" t="s">
        <v>253</v>
      </c>
      <c r="D329" s="4" t="s">
        <v>17</v>
      </c>
      <c r="E329" s="4">
        <v>42</v>
      </c>
      <c r="F329" s="10"/>
      <c r="G329" s="413">
        <f>E329*F329</f>
        <v>0</v>
      </c>
      <c r="H329" s="53"/>
    </row>
    <row r="330" spans="1:38" x14ac:dyDescent="0.35">
      <c r="A330" s="73"/>
      <c r="B330" s="242"/>
      <c r="C330" s="2"/>
      <c r="D330" s="4"/>
      <c r="E330" s="4"/>
      <c r="F330" s="10"/>
      <c r="G330" s="413"/>
      <c r="H330" s="53"/>
    </row>
    <row r="331" spans="1:38" x14ac:dyDescent="0.35">
      <c r="A331" s="73" t="s">
        <v>872</v>
      </c>
      <c r="B331" s="242"/>
      <c r="C331" s="5" t="s">
        <v>254</v>
      </c>
      <c r="D331" s="4" t="s">
        <v>17</v>
      </c>
      <c r="E331" s="4">
        <v>24</v>
      </c>
      <c r="F331" s="10"/>
      <c r="G331" s="413">
        <f>E331*F331</f>
        <v>0</v>
      </c>
      <c r="H331" s="53"/>
    </row>
    <row r="332" spans="1:38" x14ac:dyDescent="0.35">
      <c r="A332" s="73"/>
      <c r="B332" s="242"/>
      <c r="C332" s="5"/>
      <c r="D332" s="4"/>
      <c r="E332" s="4"/>
      <c r="F332" s="10"/>
      <c r="G332" s="413"/>
      <c r="H332" s="53"/>
    </row>
    <row r="333" spans="1:38" x14ac:dyDescent="0.35">
      <c r="A333" s="73"/>
      <c r="B333" s="242"/>
      <c r="C333" s="5"/>
      <c r="D333" s="4"/>
      <c r="E333" s="4"/>
      <c r="F333" s="10"/>
      <c r="G333" s="413"/>
      <c r="H333" s="53"/>
    </row>
    <row r="334" spans="1:38" x14ac:dyDescent="0.35">
      <c r="A334" s="73"/>
      <c r="B334" s="242"/>
      <c r="C334" s="5"/>
      <c r="D334" s="4"/>
      <c r="E334" s="4"/>
      <c r="F334" s="10"/>
      <c r="G334" s="413"/>
      <c r="H334" s="53"/>
    </row>
    <row r="335" spans="1:38" x14ac:dyDescent="0.35">
      <c r="A335" s="73"/>
      <c r="B335" s="242"/>
      <c r="C335" s="5"/>
      <c r="D335" s="4"/>
      <c r="E335" s="4"/>
      <c r="F335" s="10"/>
      <c r="G335" s="413"/>
      <c r="H335" s="53"/>
    </row>
    <row r="336" spans="1:38" x14ac:dyDescent="0.35">
      <c r="A336" s="73"/>
      <c r="B336" s="242"/>
      <c r="C336" s="5"/>
      <c r="D336" s="4"/>
      <c r="E336" s="4"/>
      <c r="F336" s="10"/>
      <c r="G336" s="413"/>
      <c r="H336" s="53"/>
    </row>
    <row r="337" spans="1:8" x14ac:dyDescent="0.35">
      <c r="A337" s="73"/>
      <c r="B337" s="242"/>
      <c r="C337" s="5"/>
      <c r="D337" s="4"/>
      <c r="E337" s="4"/>
      <c r="F337" s="10"/>
      <c r="G337" s="413"/>
      <c r="H337" s="53"/>
    </row>
    <row r="338" spans="1:8" x14ac:dyDescent="0.35">
      <c r="A338" s="73"/>
      <c r="B338" s="242"/>
      <c r="C338" s="5"/>
      <c r="D338" s="4"/>
      <c r="E338" s="4"/>
      <c r="F338" s="10"/>
      <c r="G338" s="413"/>
      <c r="H338" s="53"/>
    </row>
    <row r="339" spans="1:8" x14ac:dyDescent="0.35">
      <c r="A339" s="73"/>
      <c r="B339" s="242"/>
      <c r="C339" s="5"/>
      <c r="D339" s="4"/>
      <c r="E339" s="4"/>
      <c r="F339" s="10"/>
      <c r="G339" s="413"/>
      <c r="H339" s="53"/>
    </row>
    <row r="340" spans="1:8" x14ac:dyDescent="0.35">
      <c r="A340" s="73"/>
      <c r="B340" s="242"/>
      <c r="C340" s="5"/>
      <c r="D340" s="4"/>
      <c r="E340" s="4"/>
      <c r="F340" s="10"/>
      <c r="G340" s="413"/>
      <c r="H340" s="53"/>
    </row>
    <row r="341" spans="1:8" x14ac:dyDescent="0.35">
      <c r="A341" s="73"/>
      <c r="B341" s="242"/>
      <c r="C341" s="5"/>
      <c r="D341" s="4"/>
      <c r="E341" s="4"/>
      <c r="F341" s="10"/>
      <c r="G341" s="413"/>
      <c r="H341" s="53"/>
    </row>
    <row r="342" spans="1:8" x14ac:dyDescent="0.35">
      <c r="A342" s="73"/>
      <c r="B342" s="242"/>
      <c r="C342" s="5"/>
      <c r="D342" s="4"/>
      <c r="E342" s="4"/>
      <c r="F342" s="10"/>
      <c r="G342" s="413"/>
      <c r="H342" s="53"/>
    </row>
    <row r="343" spans="1:8" ht="15" thickBot="1" x14ac:dyDescent="0.4">
      <c r="A343" s="65"/>
      <c r="B343" s="242"/>
      <c r="C343" s="2"/>
      <c r="D343" s="4"/>
      <c r="E343" s="4"/>
      <c r="F343" s="10"/>
      <c r="G343" s="413"/>
      <c r="H343" s="53"/>
    </row>
    <row r="344" spans="1:8" ht="15" thickBot="1" x14ac:dyDescent="0.4">
      <c r="A344" s="514" t="s">
        <v>8</v>
      </c>
      <c r="B344" s="515"/>
      <c r="C344" s="515"/>
      <c r="D344" s="515"/>
      <c r="E344" s="515"/>
      <c r="F344" s="516"/>
      <c r="G344" s="416">
        <f>SUM(G303:G343)</f>
        <v>0</v>
      </c>
      <c r="H344" s="53"/>
    </row>
    <row r="345" spans="1:8" x14ac:dyDescent="0.35">
      <c r="A345" s="538">
        <f>A298+1</f>
        <v>39</v>
      </c>
      <c r="B345" s="539"/>
      <c r="C345" s="539"/>
      <c r="D345" s="539"/>
      <c r="E345" s="539"/>
      <c r="F345" s="539"/>
      <c r="G345" s="540"/>
      <c r="H345" s="53"/>
    </row>
    <row r="346" spans="1:8" x14ac:dyDescent="0.35">
      <c r="A346" s="513" t="str">
        <f>$A$2</f>
        <v>CONSTRUCTION OF AMERSFOORT SEWERS</v>
      </c>
      <c r="B346" s="513"/>
      <c r="C346" s="513"/>
      <c r="D346" s="513"/>
      <c r="E346" s="513"/>
      <c r="F346" s="513"/>
      <c r="G346" s="513"/>
      <c r="H346" s="53"/>
    </row>
    <row r="347" spans="1:8" x14ac:dyDescent="0.35">
      <c r="A347" s="517" t="str">
        <f>$A$3</f>
        <v>CONTRACT NO: T21/2025</v>
      </c>
      <c r="B347" s="517"/>
      <c r="C347" s="517"/>
      <c r="D347" s="518"/>
      <c r="E347" s="517"/>
      <c r="F347" s="517"/>
      <c r="G347" s="517"/>
      <c r="H347" s="53"/>
    </row>
    <row r="348" spans="1:8" ht="15" thickBot="1" x14ac:dyDescent="0.4">
      <c r="A348" s="517" t="str">
        <f>$A$4</f>
        <v>SECTION 4: PUMPSTATION CIVIL &amp; STRUCTURAL</v>
      </c>
      <c r="B348" s="517"/>
      <c r="C348" s="517"/>
      <c r="D348" s="517"/>
      <c r="E348" s="517"/>
      <c r="F348" s="517"/>
      <c r="G348" s="517"/>
      <c r="H348" s="53"/>
    </row>
    <row r="349" spans="1:8" ht="15" thickBot="1" x14ac:dyDescent="0.4">
      <c r="A349" s="190" t="s">
        <v>0</v>
      </c>
      <c r="B349" s="244" t="s">
        <v>1</v>
      </c>
      <c r="C349" s="191" t="s">
        <v>2</v>
      </c>
      <c r="D349" s="192" t="s">
        <v>3</v>
      </c>
      <c r="E349" s="192" t="s">
        <v>4</v>
      </c>
      <c r="F349" s="194" t="s">
        <v>5</v>
      </c>
      <c r="G349" s="423" t="s">
        <v>6</v>
      </c>
      <c r="H349" s="53"/>
    </row>
    <row r="350" spans="1:8" ht="15" thickBot="1" x14ac:dyDescent="0.4">
      <c r="A350" s="551" t="s">
        <v>9</v>
      </c>
      <c r="B350" s="552"/>
      <c r="C350" s="552"/>
      <c r="D350" s="552"/>
      <c r="E350" s="552"/>
      <c r="F350" s="553"/>
      <c r="G350" s="377">
        <f>G344</f>
        <v>0</v>
      </c>
      <c r="H350" s="53"/>
    </row>
    <row r="351" spans="1:8" x14ac:dyDescent="0.35">
      <c r="A351" s="65"/>
      <c r="B351" s="242"/>
      <c r="C351" s="2"/>
      <c r="D351" s="4"/>
      <c r="E351" s="4"/>
      <c r="F351" s="10"/>
      <c r="G351" s="413"/>
      <c r="H351" s="53"/>
    </row>
    <row r="352" spans="1:8" x14ac:dyDescent="0.35">
      <c r="A352" s="65" t="s">
        <v>873</v>
      </c>
      <c r="B352" s="242"/>
      <c r="C352" s="3" t="s">
        <v>15</v>
      </c>
      <c r="D352" s="4"/>
      <c r="E352" s="4"/>
      <c r="F352" s="10"/>
      <c r="G352" s="413"/>
      <c r="H352" s="53"/>
    </row>
    <row r="353" spans="1:9" x14ac:dyDescent="0.35">
      <c r="A353" s="65"/>
      <c r="B353" s="242"/>
      <c r="C353" s="2"/>
      <c r="D353" s="4"/>
      <c r="E353" s="4"/>
      <c r="F353" s="10"/>
      <c r="G353" s="413"/>
      <c r="H353" s="53"/>
    </row>
    <row r="354" spans="1:9" ht="25" x14ac:dyDescent="0.35">
      <c r="A354" s="73" t="s">
        <v>874</v>
      </c>
      <c r="B354" s="242"/>
      <c r="C354" s="2" t="s">
        <v>74</v>
      </c>
      <c r="D354" s="4" t="s">
        <v>20</v>
      </c>
      <c r="E354" s="4">
        <v>6</v>
      </c>
      <c r="F354" s="10"/>
      <c r="G354" s="413">
        <f>E354*F354</f>
        <v>0</v>
      </c>
      <c r="H354" s="53"/>
    </row>
    <row r="355" spans="1:9" x14ac:dyDescent="0.35">
      <c r="A355" s="73"/>
      <c r="B355" s="242"/>
      <c r="C355" s="2"/>
      <c r="D355" s="4"/>
      <c r="E355" s="4"/>
      <c r="F355" s="10"/>
      <c r="G355" s="413"/>
      <c r="H355" s="53"/>
    </row>
    <row r="356" spans="1:9" ht="25" x14ac:dyDescent="0.35">
      <c r="A356" s="73" t="s">
        <v>875</v>
      </c>
      <c r="B356" s="242"/>
      <c r="C356" s="20" t="s">
        <v>1322</v>
      </c>
      <c r="D356" s="4" t="s">
        <v>20</v>
      </c>
      <c r="E356" s="4">
        <v>9</v>
      </c>
      <c r="F356" s="10"/>
      <c r="G356" s="413">
        <f>E356*F356</f>
        <v>0</v>
      </c>
      <c r="H356" s="53"/>
    </row>
    <row r="357" spans="1:9" x14ac:dyDescent="0.35">
      <c r="A357" s="73"/>
      <c r="B357" s="242"/>
      <c r="C357" s="2"/>
      <c r="D357" s="4"/>
      <c r="E357" s="4"/>
      <c r="F357" s="10"/>
      <c r="G357" s="413"/>
      <c r="H357" s="53"/>
    </row>
    <row r="358" spans="1:9" ht="25" x14ac:dyDescent="0.35">
      <c r="A358" s="73" t="s">
        <v>876</v>
      </c>
      <c r="B358" s="242"/>
      <c r="C358" s="20" t="s">
        <v>255</v>
      </c>
      <c r="D358" s="4" t="s">
        <v>20</v>
      </c>
      <c r="E358" s="4">
        <v>54</v>
      </c>
      <c r="F358" s="10"/>
      <c r="G358" s="413">
        <f>E358*F358</f>
        <v>0</v>
      </c>
      <c r="H358" s="53"/>
      <c r="I358" s="436"/>
    </row>
    <row r="359" spans="1:9" x14ac:dyDescent="0.35">
      <c r="A359" s="65"/>
      <c r="B359" s="242"/>
      <c r="C359" s="2"/>
      <c r="D359" s="4"/>
      <c r="E359" s="4"/>
      <c r="F359" s="10"/>
      <c r="G359" s="413"/>
      <c r="H359" s="53"/>
    </row>
    <row r="360" spans="1:9" ht="50" x14ac:dyDescent="0.35">
      <c r="A360" s="73" t="s">
        <v>877</v>
      </c>
      <c r="B360" s="242"/>
      <c r="C360" s="2" t="s">
        <v>79</v>
      </c>
      <c r="D360" s="4" t="s">
        <v>20</v>
      </c>
      <c r="E360" s="4">
        <v>9</v>
      </c>
      <c r="F360" s="10"/>
      <c r="G360" s="413">
        <f>E360*F360</f>
        <v>0</v>
      </c>
      <c r="H360" s="53"/>
    </row>
    <row r="361" spans="1:9" x14ac:dyDescent="0.35">
      <c r="A361" s="73"/>
      <c r="B361" s="242"/>
      <c r="C361" s="2"/>
      <c r="D361" s="4"/>
      <c r="E361" s="4"/>
      <c r="F361" s="10"/>
      <c r="G361" s="413"/>
      <c r="H361" s="58"/>
    </row>
    <row r="362" spans="1:9" ht="25" x14ac:dyDescent="0.35">
      <c r="A362" s="73" t="s">
        <v>878</v>
      </c>
      <c r="B362" s="242"/>
      <c r="C362" s="2" t="s">
        <v>1106</v>
      </c>
      <c r="D362" s="4" t="s">
        <v>7</v>
      </c>
      <c r="E362" s="4">
        <v>9</v>
      </c>
      <c r="F362" s="10"/>
      <c r="G362" s="413">
        <f>E362*F362</f>
        <v>0</v>
      </c>
      <c r="H362" s="53"/>
    </row>
    <row r="363" spans="1:9" x14ac:dyDescent="0.35">
      <c r="A363" s="73"/>
      <c r="B363" s="242"/>
      <c r="C363" s="2"/>
      <c r="D363" s="4"/>
      <c r="E363" s="4"/>
      <c r="F363" s="10"/>
      <c r="G363" s="413"/>
      <c r="H363" s="58"/>
    </row>
    <row r="364" spans="1:9" ht="25" x14ac:dyDescent="0.35">
      <c r="A364" s="73" t="s">
        <v>879</v>
      </c>
      <c r="B364" s="242"/>
      <c r="C364" s="2" t="s">
        <v>82</v>
      </c>
      <c r="D364" s="4" t="s">
        <v>20</v>
      </c>
      <c r="E364" s="4">
        <v>18</v>
      </c>
      <c r="F364" s="10"/>
      <c r="G364" s="413">
        <f>E364*F364</f>
        <v>0</v>
      </c>
      <c r="H364" s="53"/>
    </row>
    <row r="365" spans="1:9" x14ac:dyDescent="0.35">
      <c r="A365" s="73"/>
      <c r="B365" s="242"/>
      <c r="C365" s="2"/>
      <c r="D365" s="4"/>
      <c r="E365" s="4"/>
      <c r="F365" s="10"/>
      <c r="G365" s="413"/>
      <c r="H365" s="58"/>
    </row>
    <row r="366" spans="1:9" ht="25" x14ac:dyDescent="0.35">
      <c r="A366" s="73" t="s">
        <v>880</v>
      </c>
      <c r="B366" s="242"/>
      <c r="C366" s="2" t="s">
        <v>1312</v>
      </c>
      <c r="D366" s="4" t="s">
        <v>20</v>
      </c>
      <c r="E366" s="4">
        <v>9</v>
      </c>
      <c r="F366" s="10"/>
      <c r="G366" s="413">
        <f>E366*F366</f>
        <v>0</v>
      </c>
      <c r="H366" s="53"/>
    </row>
    <row r="367" spans="1:9" x14ac:dyDescent="0.35">
      <c r="A367" s="73"/>
      <c r="B367" s="242"/>
      <c r="C367" s="2"/>
      <c r="D367" s="4"/>
      <c r="E367" s="4"/>
      <c r="F367" s="10"/>
      <c r="G367" s="413"/>
      <c r="H367" s="58"/>
    </row>
    <row r="368" spans="1:9" x14ac:dyDescent="0.35">
      <c r="A368" s="73"/>
      <c r="B368" s="242" t="s">
        <v>85</v>
      </c>
      <c r="C368" s="2" t="s">
        <v>86</v>
      </c>
      <c r="D368" s="4"/>
      <c r="E368" s="4"/>
      <c r="F368" s="11"/>
      <c r="G368" s="425"/>
      <c r="H368" s="57"/>
    </row>
    <row r="369" spans="1:8" x14ac:dyDescent="0.35">
      <c r="A369" s="73"/>
      <c r="B369" s="242"/>
      <c r="C369" s="2"/>
      <c r="D369" s="4"/>
      <c r="E369" s="4"/>
      <c r="F369" s="11"/>
      <c r="G369" s="425"/>
      <c r="H369" s="57"/>
    </row>
    <row r="370" spans="1:8" ht="25" x14ac:dyDescent="0.35">
      <c r="A370" s="73" t="s">
        <v>881</v>
      </c>
      <c r="B370" s="242" t="s">
        <v>87</v>
      </c>
      <c r="C370" s="2" t="s">
        <v>882</v>
      </c>
      <c r="D370" s="4" t="s">
        <v>7</v>
      </c>
      <c r="E370" s="4">
        <v>3</v>
      </c>
      <c r="F370" s="11"/>
      <c r="G370" s="425">
        <f>E370*F370</f>
        <v>0</v>
      </c>
      <c r="H370" s="53"/>
    </row>
    <row r="371" spans="1:8" x14ac:dyDescent="0.35">
      <c r="A371" s="73"/>
      <c r="B371" s="242"/>
      <c r="C371" s="2"/>
      <c r="D371" s="4"/>
      <c r="E371" s="4"/>
      <c r="F371" s="11"/>
      <c r="G371" s="425"/>
      <c r="H371" s="53"/>
    </row>
    <row r="372" spans="1:8" x14ac:dyDescent="0.35">
      <c r="A372" s="73" t="s">
        <v>1104</v>
      </c>
      <c r="B372" s="242"/>
      <c r="C372" s="2" t="s">
        <v>1103</v>
      </c>
      <c r="D372" s="4" t="s">
        <v>7</v>
      </c>
      <c r="E372" s="4">
        <v>3</v>
      </c>
      <c r="F372" s="11"/>
      <c r="G372" s="425">
        <f t="shared" ref="G372" si="0">E372*F372</f>
        <v>0</v>
      </c>
      <c r="H372" s="53"/>
    </row>
    <row r="373" spans="1:8" x14ac:dyDescent="0.35">
      <c r="A373" s="73"/>
      <c r="B373" s="242"/>
      <c r="C373" s="2"/>
      <c r="D373" s="4"/>
      <c r="E373" s="4"/>
      <c r="F373" s="11"/>
      <c r="G373" s="425"/>
      <c r="H373" s="53"/>
    </row>
    <row r="374" spans="1:8" x14ac:dyDescent="0.35">
      <c r="A374" s="73" t="s">
        <v>1105</v>
      </c>
      <c r="B374" s="242"/>
      <c r="C374" s="2" t="s">
        <v>1107</v>
      </c>
      <c r="D374" s="4" t="s">
        <v>7</v>
      </c>
      <c r="E374" s="4">
        <v>3</v>
      </c>
      <c r="F374" s="10"/>
      <c r="G374" s="413">
        <f>E374*F374</f>
        <v>0</v>
      </c>
      <c r="H374" s="53"/>
    </row>
    <row r="375" spans="1:8" x14ac:dyDescent="0.35">
      <c r="A375" s="73"/>
      <c r="B375" s="242"/>
      <c r="C375" s="2"/>
      <c r="D375" s="4"/>
      <c r="E375" s="4"/>
      <c r="F375" s="10"/>
      <c r="G375" s="413"/>
      <c r="H375" s="53"/>
    </row>
    <row r="376" spans="1:8" ht="25" x14ac:dyDescent="0.35">
      <c r="A376" s="306" t="s">
        <v>1112</v>
      </c>
      <c r="B376" s="307"/>
      <c r="C376" s="29" t="s">
        <v>1111</v>
      </c>
      <c r="D376" s="308" t="s">
        <v>7</v>
      </c>
      <c r="E376" s="308">
        <v>3</v>
      </c>
      <c r="F376" s="309"/>
      <c r="G376" s="426">
        <f>E376*F376</f>
        <v>0</v>
      </c>
      <c r="H376" s="53"/>
    </row>
    <row r="377" spans="1:8" x14ac:dyDescent="0.35">
      <c r="A377" s="306"/>
      <c r="B377" s="307"/>
      <c r="C377" s="29"/>
      <c r="D377" s="308"/>
      <c r="E377" s="308"/>
      <c r="F377" s="309"/>
      <c r="G377" s="426"/>
      <c r="H377" s="53"/>
    </row>
    <row r="378" spans="1:8" x14ac:dyDescent="0.35">
      <c r="A378" s="306"/>
      <c r="B378" s="307"/>
      <c r="C378" s="29"/>
      <c r="D378" s="308"/>
      <c r="E378" s="308"/>
      <c r="F378" s="309"/>
      <c r="G378" s="426"/>
      <c r="H378" s="53"/>
    </row>
    <row r="379" spans="1:8" x14ac:dyDescent="0.35">
      <c r="A379" s="306"/>
      <c r="B379" s="307"/>
      <c r="C379" s="29"/>
      <c r="D379" s="308"/>
      <c r="E379" s="308"/>
      <c r="F379" s="309"/>
      <c r="G379" s="426"/>
      <c r="H379" s="53"/>
    </row>
    <row r="380" spans="1:8" x14ac:dyDescent="0.35">
      <c r="A380" s="306"/>
      <c r="B380" s="307"/>
      <c r="C380" s="29"/>
      <c r="D380" s="308"/>
      <c r="E380" s="308"/>
      <c r="F380" s="309"/>
      <c r="G380" s="426"/>
      <c r="H380" s="53"/>
    </row>
    <row r="381" spans="1:8" x14ac:dyDescent="0.35">
      <c r="A381" s="306"/>
      <c r="B381" s="307"/>
      <c r="C381" s="29"/>
      <c r="D381" s="308"/>
      <c r="E381" s="308"/>
      <c r="F381" s="309"/>
      <c r="G381" s="426"/>
      <c r="H381" s="53"/>
    </row>
    <row r="382" spans="1:8" x14ac:dyDescent="0.35">
      <c r="A382" s="306"/>
      <c r="B382" s="307"/>
      <c r="C382" s="29"/>
      <c r="D382" s="308"/>
      <c r="E382" s="308"/>
      <c r="F382" s="309"/>
      <c r="G382" s="426"/>
      <c r="H382" s="53"/>
    </row>
    <row r="383" spans="1:8" x14ac:dyDescent="0.35">
      <c r="A383" s="306"/>
      <c r="B383" s="307"/>
      <c r="C383" s="29"/>
      <c r="D383" s="308"/>
      <c r="E383" s="308"/>
      <c r="F383" s="309"/>
      <c r="G383" s="426"/>
      <c r="H383" s="53"/>
    </row>
    <row r="384" spans="1:8" x14ac:dyDescent="0.35">
      <c r="A384" s="306"/>
      <c r="B384" s="307"/>
      <c r="C384" s="29"/>
      <c r="D384" s="308"/>
      <c r="E384" s="308"/>
      <c r="F384" s="309"/>
      <c r="G384" s="426"/>
      <c r="H384" s="53"/>
    </row>
    <row r="385" spans="1:8" x14ac:dyDescent="0.35">
      <c r="A385" s="306"/>
      <c r="B385" s="307"/>
      <c r="C385" s="29"/>
      <c r="D385" s="308"/>
      <c r="E385" s="308"/>
      <c r="F385" s="309"/>
      <c r="G385" s="426"/>
      <c r="H385" s="53"/>
    </row>
    <row r="386" spans="1:8" x14ac:dyDescent="0.35">
      <c r="A386" s="306"/>
      <c r="B386" s="307"/>
      <c r="C386" s="29"/>
      <c r="D386" s="308"/>
      <c r="E386" s="308"/>
      <c r="F386" s="309"/>
      <c r="G386" s="426"/>
      <c r="H386" s="53"/>
    </row>
    <row r="387" spans="1:8" x14ac:dyDescent="0.35">
      <c r="A387" s="306"/>
      <c r="B387" s="307"/>
      <c r="C387" s="29"/>
      <c r="D387" s="308"/>
      <c r="E387" s="308"/>
      <c r="F387" s="309"/>
      <c r="G387" s="426"/>
      <c r="H387" s="53"/>
    </row>
    <row r="388" spans="1:8" x14ac:dyDescent="0.35">
      <c r="A388" s="306"/>
      <c r="B388" s="307"/>
      <c r="C388" s="29"/>
      <c r="D388" s="308"/>
      <c r="E388" s="308"/>
      <c r="F388" s="309"/>
      <c r="G388" s="426"/>
      <c r="H388" s="53"/>
    </row>
    <row r="389" spans="1:8" x14ac:dyDescent="0.35">
      <c r="A389" s="306"/>
      <c r="B389" s="307"/>
      <c r="C389" s="29"/>
      <c r="D389" s="308"/>
      <c r="E389" s="308"/>
      <c r="F389" s="309"/>
      <c r="G389" s="426"/>
      <c r="H389" s="53"/>
    </row>
    <row r="390" spans="1:8" ht="15" thickBot="1" x14ac:dyDescent="0.4">
      <c r="A390" s="306"/>
      <c r="B390" s="307"/>
      <c r="C390" s="29"/>
      <c r="D390" s="308"/>
      <c r="E390" s="308"/>
      <c r="F390" s="309"/>
      <c r="G390" s="426"/>
      <c r="H390" s="53"/>
    </row>
    <row r="391" spans="1:8" ht="15" thickBot="1" x14ac:dyDescent="0.4">
      <c r="A391" s="541" t="s">
        <v>543</v>
      </c>
      <c r="B391" s="541"/>
      <c r="C391" s="541"/>
      <c r="D391" s="541"/>
      <c r="E391" s="541"/>
      <c r="F391" s="541"/>
      <c r="G391" s="416">
        <f>SUM(G350:G390)</f>
        <v>0</v>
      </c>
      <c r="H391" s="58"/>
    </row>
    <row r="392" spans="1:8" x14ac:dyDescent="0.35">
      <c r="H392" s="378"/>
    </row>
    <row r="393" spans="1:8" x14ac:dyDescent="0.35">
      <c r="H393" s="378"/>
    </row>
    <row r="394" spans="1:8" x14ac:dyDescent="0.35">
      <c r="H394" s="378"/>
    </row>
    <row r="395" spans="1:8" x14ac:dyDescent="0.35">
      <c r="H395" s="378"/>
    </row>
    <row r="396" spans="1:8" ht="36.75" customHeight="1" x14ac:dyDescent="0.35">
      <c r="H396" s="378"/>
    </row>
    <row r="397" spans="1:8" x14ac:dyDescent="0.35">
      <c r="H397" s="378"/>
    </row>
  </sheetData>
  <mergeCells count="75">
    <mergeCell ref="A350:F350"/>
    <mergeCell ref="A344:F344"/>
    <mergeCell ref="A345:G345"/>
    <mergeCell ref="A346:G346"/>
    <mergeCell ref="A347:G347"/>
    <mergeCell ref="A348:G348"/>
    <mergeCell ref="A298:G298"/>
    <mergeCell ref="A1:G1"/>
    <mergeCell ref="A50:G50"/>
    <mergeCell ref="A97:G97"/>
    <mergeCell ref="A145:G145"/>
    <mergeCell ref="A190:F190"/>
    <mergeCell ref="A51:G51"/>
    <mergeCell ref="A52:G52"/>
    <mergeCell ref="A53:G53"/>
    <mergeCell ref="A146:G146"/>
    <mergeCell ref="A147:G147"/>
    <mergeCell ref="A98:G98"/>
    <mergeCell ref="A99:G99"/>
    <mergeCell ref="A100:G100"/>
    <mergeCell ref="A101:A102"/>
    <mergeCell ref="E101:E102"/>
    <mergeCell ref="A391:F391"/>
    <mergeCell ref="A56:F56"/>
    <mergeCell ref="A96:F96"/>
    <mergeCell ref="A144:F144"/>
    <mergeCell ref="A243:F243"/>
    <mergeCell ref="A297:F297"/>
    <mergeCell ref="A303:F303"/>
    <mergeCell ref="A249:F249"/>
    <mergeCell ref="A150:F150"/>
    <mergeCell ref="A103:F103"/>
    <mergeCell ref="A299:G299"/>
    <mergeCell ref="A300:G300"/>
    <mergeCell ref="A301:G301"/>
    <mergeCell ref="A148:G148"/>
    <mergeCell ref="A245:G245"/>
    <mergeCell ref="A246:G246"/>
    <mergeCell ref="B54:B55"/>
    <mergeCell ref="C54:C55"/>
    <mergeCell ref="B101:B102"/>
    <mergeCell ref="C101:C102"/>
    <mergeCell ref="D101:D102"/>
    <mergeCell ref="A54:A55"/>
    <mergeCell ref="K302:N302"/>
    <mergeCell ref="P288:S288"/>
    <mergeCell ref="P291:S291"/>
    <mergeCell ref="P294:S294"/>
    <mergeCell ref="A247:G247"/>
    <mergeCell ref="K288:N288"/>
    <mergeCell ref="K292:N292"/>
    <mergeCell ref="P301:S301"/>
    <mergeCell ref="A191:G191"/>
    <mergeCell ref="A192:G192"/>
    <mergeCell ref="A193:G193"/>
    <mergeCell ref="A194:G194"/>
    <mergeCell ref="A196:F196"/>
    <mergeCell ref="A244:G244"/>
    <mergeCell ref="F101:F102"/>
    <mergeCell ref="A49:F49"/>
    <mergeCell ref="D54:D55"/>
    <mergeCell ref="E54:E55"/>
    <mergeCell ref="G101:G102"/>
    <mergeCell ref="A2:G2"/>
    <mergeCell ref="A3:G3"/>
    <mergeCell ref="A4:G4"/>
    <mergeCell ref="G5:G6"/>
    <mergeCell ref="F54:F55"/>
    <mergeCell ref="G54:G55"/>
    <mergeCell ref="A5:A6"/>
    <mergeCell ref="B5:B6"/>
    <mergeCell ref="C5:C6"/>
    <mergeCell ref="D5:D6"/>
    <mergeCell ref="E5:E6"/>
    <mergeCell ref="F5:F6"/>
  </mergeCells>
  <phoneticPr fontId="18" type="noConversion"/>
  <pageMargins left="0.7" right="0.7" top="0.75" bottom="0.75" header="0.3" footer="0.3"/>
  <pageSetup paperSize="9" scale="80" fitToHeight="0" orientation="portrait" r:id="rId1"/>
  <rowBreaks count="7" manualBreakCount="7">
    <brk id="49" max="6" man="1"/>
    <brk id="96" max="6" man="1"/>
    <brk id="144" max="6" man="1"/>
    <brk id="190" max="6" man="1"/>
    <brk id="243" max="6" man="1"/>
    <brk id="297" max="6" man="1"/>
    <brk id="34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67"/>
  <sheetViews>
    <sheetView view="pageBreakPreview" topLeftCell="A6" zoomScale="80" zoomScaleNormal="100" zoomScaleSheetLayoutView="80" workbookViewId="0">
      <selection activeCell="H19" sqref="H19"/>
    </sheetView>
  </sheetViews>
  <sheetFormatPr defaultColWidth="8.81640625" defaultRowHeight="12.5" x14ac:dyDescent="0.25"/>
  <cols>
    <col min="1" max="1" width="8" style="13" customWidth="1"/>
    <col min="2" max="2" width="12.26953125" style="13" customWidth="1"/>
    <col min="3" max="3" width="65" style="13" customWidth="1"/>
    <col min="4" max="4" width="6.7265625" style="13" customWidth="1"/>
    <col min="5" max="5" width="11.26953125" style="13" bestFit="1" customWidth="1"/>
    <col min="6" max="6" width="14.26953125" style="294" bestFit="1" customWidth="1"/>
    <col min="7" max="7" width="15.26953125" style="287" bestFit="1" customWidth="1"/>
    <col min="8" max="16384" width="8.81640625" style="13"/>
  </cols>
  <sheetData>
    <row r="1" spans="1:24" ht="14" x14ac:dyDescent="0.3">
      <c r="A1" s="538">
        <f>'Sec 4 PS Struct'!A345+1</f>
        <v>40</v>
      </c>
      <c r="B1" s="539"/>
      <c r="C1" s="539"/>
      <c r="D1" s="539"/>
      <c r="E1" s="539"/>
      <c r="F1" s="539"/>
      <c r="G1" s="540"/>
      <c r="M1" s="19"/>
      <c r="X1" s="19"/>
    </row>
    <row r="2" spans="1:24" ht="14" x14ac:dyDescent="0.3">
      <c r="A2" s="513" t="s">
        <v>142</v>
      </c>
      <c r="B2" s="513"/>
      <c r="C2" s="513"/>
      <c r="D2" s="513"/>
      <c r="E2" s="513"/>
      <c r="F2" s="513"/>
      <c r="G2" s="513"/>
    </row>
    <row r="3" spans="1:24" ht="14" x14ac:dyDescent="0.3">
      <c r="A3" s="517" t="str">
        <f>'Sec 1 P&amp;G'!A3</f>
        <v>CONTRACT NO: T21/2025</v>
      </c>
      <c r="B3" s="517"/>
      <c r="C3" s="517"/>
      <c r="D3" s="518"/>
      <c r="E3" s="517"/>
      <c r="F3" s="517"/>
      <c r="G3" s="517"/>
    </row>
    <row r="4" spans="1:24" ht="14.5" thickBot="1" x14ac:dyDescent="0.35">
      <c r="A4" s="517" t="str">
        <f>C7</f>
        <v>SECTION 5: PUMPSTATION ELECTRICAL AND MECHANICAL</v>
      </c>
      <c r="B4" s="517"/>
      <c r="C4" s="517"/>
      <c r="D4" s="517"/>
      <c r="E4" s="517"/>
      <c r="F4" s="517"/>
      <c r="G4" s="517"/>
    </row>
    <row r="5" spans="1:24" x14ac:dyDescent="0.25">
      <c r="A5" s="519" t="s">
        <v>0</v>
      </c>
      <c r="B5" s="519" t="s">
        <v>1</v>
      </c>
      <c r="C5" s="519" t="s">
        <v>2</v>
      </c>
      <c r="D5" s="521" t="s">
        <v>3</v>
      </c>
      <c r="E5" s="521" t="s">
        <v>4</v>
      </c>
      <c r="F5" s="556" t="s">
        <v>5</v>
      </c>
      <c r="G5" s="554" t="s">
        <v>6</v>
      </c>
    </row>
    <row r="6" spans="1:24" ht="13" thickBot="1" x14ac:dyDescent="0.3">
      <c r="A6" s="520"/>
      <c r="B6" s="520"/>
      <c r="C6" s="520"/>
      <c r="D6" s="522"/>
      <c r="E6" s="522"/>
      <c r="F6" s="557"/>
      <c r="G6" s="555"/>
    </row>
    <row r="7" spans="1:24" ht="28" x14ac:dyDescent="0.25">
      <c r="A7" s="195">
        <v>5</v>
      </c>
      <c r="B7" s="96" t="s">
        <v>84</v>
      </c>
      <c r="C7" s="96" t="s">
        <v>402</v>
      </c>
      <c r="D7" s="94"/>
      <c r="E7" s="94"/>
      <c r="F7" s="111"/>
      <c r="G7" s="278"/>
    </row>
    <row r="8" spans="1:24" ht="14" x14ac:dyDescent="0.25">
      <c r="A8" s="195"/>
      <c r="B8" s="96"/>
      <c r="C8" s="96"/>
      <c r="D8" s="94"/>
      <c r="E8" s="94"/>
      <c r="F8" s="111"/>
      <c r="G8" s="278"/>
    </row>
    <row r="9" spans="1:24" ht="14" x14ac:dyDescent="0.25">
      <c r="A9" s="195">
        <v>5.0999999999999996</v>
      </c>
      <c r="B9" s="96"/>
      <c r="C9" s="96" t="s">
        <v>1315</v>
      </c>
      <c r="D9" s="94"/>
      <c r="E9" s="94"/>
      <c r="F9" s="111"/>
      <c r="G9" s="278"/>
    </row>
    <row r="10" spans="1:24" ht="14" x14ac:dyDescent="0.25">
      <c r="A10" s="195"/>
      <c r="B10" s="96"/>
      <c r="C10" s="1"/>
      <c r="D10" s="8"/>
      <c r="E10" s="8"/>
      <c r="F10" s="64"/>
      <c r="G10" s="278"/>
    </row>
    <row r="11" spans="1:24" ht="32.25" customHeight="1" x14ac:dyDescent="0.25">
      <c r="A11" s="195"/>
      <c r="B11" s="96"/>
      <c r="C11" s="260" t="s">
        <v>1113</v>
      </c>
      <c r="D11" s="261"/>
      <c r="E11" s="262"/>
      <c r="F11" s="64"/>
      <c r="G11" s="278"/>
    </row>
    <row r="12" spans="1:24" ht="14" x14ac:dyDescent="0.25">
      <c r="A12" s="195"/>
      <c r="B12" s="96"/>
      <c r="C12" s="261"/>
      <c r="D12" s="261"/>
      <c r="E12" s="262"/>
      <c r="F12" s="64"/>
      <c r="G12" s="278"/>
    </row>
    <row r="13" spans="1:24" ht="52" x14ac:dyDescent="0.25">
      <c r="A13" s="195"/>
      <c r="B13" s="96"/>
      <c r="C13" s="260" t="s">
        <v>1114</v>
      </c>
      <c r="D13" s="261"/>
      <c r="E13" s="262"/>
      <c r="F13" s="64"/>
      <c r="G13" s="278"/>
    </row>
    <row r="14" spans="1:24" ht="14" x14ac:dyDescent="0.25">
      <c r="A14" s="195"/>
      <c r="B14" s="96"/>
      <c r="C14" s="261"/>
      <c r="D14" s="261"/>
      <c r="E14" s="262"/>
      <c r="F14" s="64"/>
      <c r="G14" s="278"/>
    </row>
    <row r="15" spans="1:24" ht="25" x14ac:dyDescent="0.25">
      <c r="A15" s="195"/>
      <c r="B15" s="96"/>
      <c r="C15" s="263" t="s">
        <v>1314</v>
      </c>
      <c r="D15" s="264"/>
      <c r="E15" s="262"/>
      <c r="F15" s="64"/>
      <c r="G15" s="278"/>
    </row>
    <row r="16" spans="1:24" ht="14" x14ac:dyDescent="0.25">
      <c r="A16" s="195"/>
      <c r="B16" s="96"/>
      <c r="C16" s="263"/>
      <c r="D16" s="264"/>
      <c r="E16" s="262"/>
      <c r="F16" s="64"/>
      <c r="G16" s="278"/>
    </row>
    <row r="17" spans="1:7" ht="58.5" customHeight="1" x14ac:dyDescent="0.25">
      <c r="A17" s="310" t="s">
        <v>917</v>
      </c>
      <c r="B17" s="96"/>
      <c r="C17" s="261" t="s">
        <v>1535</v>
      </c>
      <c r="D17" s="265" t="s">
        <v>155</v>
      </c>
      <c r="E17" s="262">
        <v>2</v>
      </c>
      <c r="F17" s="64"/>
      <c r="G17" s="278">
        <f>F17*E17</f>
        <v>0</v>
      </c>
    </row>
    <row r="18" spans="1:7" ht="14" x14ac:dyDescent="0.25">
      <c r="A18" s="310"/>
      <c r="B18" s="96"/>
      <c r="C18" s="261"/>
      <c r="D18" s="265"/>
      <c r="E18" s="262"/>
      <c r="F18" s="64"/>
      <c r="G18" s="278"/>
    </row>
    <row r="19" spans="1:7" ht="63" customHeight="1" x14ac:dyDescent="0.25">
      <c r="A19" s="310" t="s">
        <v>918</v>
      </c>
      <c r="B19" s="96"/>
      <c r="C19" s="261" t="s">
        <v>1536</v>
      </c>
      <c r="D19" s="265" t="s">
        <v>155</v>
      </c>
      <c r="E19" s="262">
        <v>2</v>
      </c>
      <c r="F19" s="64"/>
      <c r="G19" s="278">
        <f t="shared" ref="G19:G90" si="0">F19*E19</f>
        <v>0</v>
      </c>
    </row>
    <row r="20" spans="1:7" ht="14" x14ac:dyDescent="0.25">
      <c r="A20" s="195"/>
      <c r="B20" s="96"/>
      <c r="C20" s="261"/>
      <c r="D20" s="265"/>
      <c r="E20" s="262"/>
      <c r="F20" s="64"/>
      <c r="G20" s="278">
        <f t="shared" si="0"/>
        <v>0</v>
      </c>
    </row>
    <row r="21" spans="1:7" ht="58.5" customHeight="1" x14ac:dyDescent="0.25">
      <c r="A21" s="310" t="s">
        <v>919</v>
      </c>
      <c r="B21" s="96"/>
      <c r="C21" s="261" t="s">
        <v>1537</v>
      </c>
      <c r="D21" s="265" t="s">
        <v>155</v>
      </c>
      <c r="E21" s="262">
        <v>2</v>
      </c>
      <c r="F21" s="64"/>
      <c r="G21" s="278">
        <f t="shared" si="0"/>
        <v>0</v>
      </c>
    </row>
    <row r="22" spans="1:7" ht="14" x14ac:dyDescent="0.25">
      <c r="A22" s="310"/>
      <c r="B22" s="96"/>
      <c r="C22" s="263"/>
      <c r="D22" s="264"/>
      <c r="E22" s="262"/>
      <c r="F22" s="64"/>
      <c r="G22" s="278">
        <f t="shared" si="0"/>
        <v>0</v>
      </c>
    </row>
    <row r="23" spans="1:7" ht="57" customHeight="1" x14ac:dyDescent="0.25">
      <c r="A23" s="310" t="s">
        <v>920</v>
      </c>
      <c r="B23" s="96"/>
      <c r="C23" s="261" t="s">
        <v>1115</v>
      </c>
      <c r="D23" s="265" t="s">
        <v>155</v>
      </c>
      <c r="E23" s="262">
        <v>2</v>
      </c>
      <c r="F23" s="64"/>
      <c r="G23" s="278">
        <f t="shared" si="0"/>
        <v>0</v>
      </c>
    </row>
    <row r="24" spans="1:7" ht="14" x14ac:dyDescent="0.25">
      <c r="A24" s="195"/>
      <c r="B24" s="96"/>
      <c r="C24" s="263"/>
      <c r="D24" s="264"/>
      <c r="E24" s="262"/>
      <c r="F24" s="64"/>
      <c r="G24" s="278">
        <f t="shared" si="0"/>
        <v>0</v>
      </c>
    </row>
    <row r="25" spans="1:7" ht="61.5" customHeight="1" x14ac:dyDescent="0.25">
      <c r="A25" s="310" t="s">
        <v>921</v>
      </c>
      <c r="B25" s="96"/>
      <c r="C25" s="261" t="s">
        <v>1116</v>
      </c>
      <c r="D25" s="265" t="s">
        <v>155</v>
      </c>
      <c r="E25" s="262">
        <v>2</v>
      </c>
      <c r="F25" s="64"/>
      <c r="G25" s="278">
        <f t="shared" si="0"/>
        <v>0</v>
      </c>
    </row>
    <row r="26" spans="1:7" ht="14" x14ac:dyDescent="0.25">
      <c r="A26" s="310"/>
      <c r="B26" s="96"/>
      <c r="C26" s="1"/>
      <c r="D26" s="8"/>
      <c r="E26" s="8"/>
      <c r="F26" s="64"/>
      <c r="G26" s="278">
        <f t="shared" si="0"/>
        <v>0</v>
      </c>
    </row>
    <row r="27" spans="1:7" ht="50" x14ac:dyDescent="0.25">
      <c r="A27" s="310" t="s">
        <v>922</v>
      </c>
      <c r="B27" s="96"/>
      <c r="C27" s="261" t="s">
        <v>1117</v>
      </c>
      <c r="D27" s="265" t="s">
        <v>155</v>
      </c>
      <c r="E27" s="262">
        <v>2</v>
      </c>
      <c r="F27" s="64"/>
      <c r="G27" s="278">
        <f t="shared" si="0"/>
        <v>0</v>
      </c>
    </row>
    <row r="28" spans="1:7" ht="14" x14ac:dyDescent="0.25">
      <c r="A28" s="195"/>
      <c r="B28" s="96"/>
      <c r="C28" s="261"/>
      <c r="D28" s="261"/>
      <c r="E28" s="262"/>
      <c r="F28" s="64"/>
      <c r="G28" s="278">
        <f t="shared" si="0"/>
        <v>0</v>
      </c>
    </row>
    <row r="29" spans="1:7" ht="14" x14ac:dyDescent="0.25">
      <c r="A29" s="310"/>
      <c r="B29" s="96"/>
      <c r="C29" s="263" t="s">
        <v>1118</v>
      </c>
      <c r="D29" s="264"/>
      <c r="E29" s="262"/>
      <c r="F29" s="64"/>
      <c r="G29" s="278">
        <f t="shared" si="0"/>
        <v>0</v>
      </c>
    </row>
    <row r="30" spans="1:7" ht="14" x14ac:dyDescent="0.25">
      <c r="A30" s="195"/>
      <c r="B30" s="96"/>
      <c r="C30" s="263"/>
      <c r="D30" s="264"/>
      <c r="E30" s="262"/>
      <c r="F30" s="64"/>
      <c r="G30" s="278">
        <f t="shared" si="0"/>
        <v>0</v>
      </c>
    </row>
    <row r="31" spans="1:7" ht="14" x14ac:dyDescent="0.25">
      <c r="A31" s="310" t="s">
        <v>923</v>
      </c>
      <c r="B31" s="96"/>
      <c r="C31" s="261" t="s">
        <v>1119</v>
      </c>
      <c r="D31" s="265" t="s">
        <v>155</v>
      </c>
      <c r="E31" s="262">
        <v>2</v>
      </c>
      <c r="F31" s="64"/>
      <c r="G31" s="278">
        <f t="shared" si="0"/>
        <v>0</v>
      </c>
    </row>
    <row r="32" spans="1:7" ht="14" x14ac:dyDescent="0.25">
      <c r="A32" s="310" t="s">
        <v>924</v>
      </c>
      <c r="B32" s="96"/>
      <c r="C32" s="263" t="s">
        <v>1120</v>
      </c>
      <c r="D32" s="264" t="s">
        <v>155</v>
      </c>
      <c r="E32" s="262">
        <v>2</v>
      </c>
      <c r="F32" s="64"/>
      <c r="G32" s="278">
        <f t="shared" si="0"/>
        <v>0</v>
      </c>
    </row>
    <row r="33" spans="1:24" ht="14" x14ac:dyDescent="0.25">
      <c r="A33" s="310" t="s">
        <v>925</v>
      </c>
      <c r="B33" s="96"/>
      <c r="C33" s="263" t="s">
        <v>1121</v>
      </c>
      <c r="D33" s="265" t="s">
        <v>155</v>
      </c>
      <c r="E33" s="262">
        <v>2</v>
      </c>
      <c r="F33" s="64"/>
      <c r="G33" s="278">
        <f t="shared" si="0"/>
        <v>0</v>
      </c>
    </row>
    <row r="34" spans="1:24" ht="14" x14ac:dyDescent="0.25">
      <c r="A34" s="310"/>
      <c r="B34" s="96"/>
      <c r="C34" s="263"/>
      <c r="D34" s="264"/>
      <c r="E34" s="262"/>
      <c r="F34" s="64"/>
      <c r="G34" s="278">
        <f t="shared" si="0"/>
        <v>0</v>
      </c>
    </row>
    <row r="35" spans="1:24" ht="14" x14ac:dyDescent="0.25">
      <c r="A35" s="310" t="s">
        <v>926</v>
      </c>
      <c r="B35" s="96"/>
      <c r="C35" s="263" t="s">
        <v>1122</v>
      </c>
      <c r="D35" s="264" t="s">
        <v>155</v>
      </c>
      <c r="E35" s="262">
        <v>6</v>
      </c>
      <c r="F35" s="64"/>
      <c r="G35" s="278">
        <f t="shared" si="0"/>
        <v>0</v>
      </c>
    </row>
    <row r="36" spans="1:24" ht="14" x14ac:dyDescent="0.25">
      <c r="A36" s="310"/>
      <c r="B36" s="96"/>
      <c r="C36" s="263"/>
      <c r="D36" s="264"/>
      <c r="E36" s="262"/>
      <c r="F36" s="64"/>
      <c r="G36" s="278">
        <f t="shared" si="0"/>
        <v>0</v>
      </c>
    </row>
    <row r="37" spans="1:24" ht="14" x14ac:dyDescent="0.25">
      <c r="A37" s="310"/>
      <c r="B37" s="96"/>
      <c r="C37" s="263" t="s">
        <v>1123</v>
      </c>
      <c r="D37" s="264"/>
      <c r="E37" s="262"/>
      <c r="F37" s="64"/>
      <c r="G37" s="278">
        <f t="shared" si="0"/>
        <v>0</v>
      </c>
    </row>
    <row r="38" spans="1:24" ht="25" x14ac:dyDescent="0.25">
      <c r="A38" s="310" t="s">
        <v>927</v>
      </c>
      <c r="B38" s="96"/>
      <c r="C38" s="261" t="s">
        <v>1124</v>
      </c>
      <c r="D38" s="265" t="s">
        <v>155</v>
      </c>
      <c r="E38" s="262">
        <v>1</v>
      </c>
      <c r="F38" s="64"/>
      <c r="G38" s="278">
        <f t="shared" si="0"/>
        <v>0</v>
      </c>
    </row>
    <row r="39" spans="1:24" ht="25" x14ac:dyDescent="0.25">
      <c r="A39" s="310" t="s">
        <v>928</v>
      </c>
      <c r="B39" s="96"/>
      <c r="C39" s="261" t="s">
        <v>1125</v>
      </c>
      <c r="D39" s="264" t="s">
        <v>155</v>
      </c>
      <c r="E39" s="262">
        <v>6</v>
      </c>
      <c r="F39" s="64"/>
      <c r="G39" s="278">
        <f t="shared" si="0"/>
        <v>0</v>
      </c>
    </row>
    <row r="40" spans="1:24" ht="25" x14ac:dyDescent="0.25">
      <c r="A40" s="310" t="s">
        <v>929</v>
      </c>
      <c r="B40" s="96"/>
      <c r="C40" s="261" t="s">
        <v>1126</v>
      </c>
      <c r="D40" s="265" t="s">
        <v>155</v>
      </c>
      <c r="E40" s="262">
        <v>10</v>
      </c>
      <c r="F40" s="64"/>
      <c r="G40" s="278">
        <f t="shared" si="0"/>
        <v>0</v>
      </c>
    </row>
    <row r="41" spans="1:24" s="183" customFormat="1" ht="14.5" thickBot="1" x14ac:dyDescent="0.35">
      <c r="A41" s="86"/>
      <c r="B41" s="96"/>
      <c r="C41" s="96"/>
      <c r="D41" s="185"/>
      <c r="E41" s="185"/>
      <c r="F41" s="197"/>
      <c r="G41" s="282"/>
    </row>
    <row r="42" spans="1:24" s="183" customFormat="1" ht="14.5" thickBot="1" x14ac:dyDescent="0.35">
      <c r="A42" s="514" t="s">
        <v>8</v>
      </c>
      <c r="B42" s="515"/>
      <c r="C42" s="515"/>
      <c r="D42" s="515"/>
      <c r="E42" s="515"/>
      <c r="F42" s="516"/>
      <c r="G42" s="283">
        <f>SUM(G7:G41)</f>
        <v>0</v>
      </c>
    </row>
    <row r="43" spans="1:24" s="183" customFormat="1" ht="14" x14ac:dyDescent="0.3">
      <c r="A43" s="538">
        <f>A1+1</f>
        <v>41</v>
      </c>
      <c r="B43" s="539"/>
      <c r="C43" s="539"/>
      <c r="D43" s="539"/>
      <c r="E43" s="539"/>
      <c r="F43" s="539"/>
      <c r="G43" s="540"/>
      <c r="M43" s="184"/>
      <c r="X43" s="184"/>
    </row>
    <row r="44" spans="1:24" s="183" customFormat="1" ht="14" x14ac:dyDescent="0.3">
      <c r="A44" s="513" t="str">
        <f>$A$2</f>
        <v>CONSTRUCTION OF AMERSFOORT SEWERS</v>
      </c>
      <c r="B44" s="513"/>
      <c r="C44" s="513"/>
      <c r="D44" s="513"/>
      <c r="E44" s="513"/>
      <c r="F44" s="513"/>
      <c r="G44" s="513"/>
    </row>
    <row r="45" spans="1:24" s="183" customFormat="1" ht="14" x14ac:dyDescent="0.3">
      <c r="A45" s="517" t="str">
        <f>$A$3</f>
        <v>CONTRACT NO: T21/2025</v>
      </c>
      <c r="B45" s="517"/>
      <c r="C45" s="517"/>
      <c r="D45" s="518"/>
      <c r="E45" s="517"/>
      <c r="F45" s="517"/>
      <c r="G45" s="517"/>
    </row>
    <row r="46" spans="1:24" s="183" customFormat="1" ht="14.5" thickBot="1" x14ac:dyDescent="0.35">
      <c r="A46" s="517" t="str">
        <f>$A$4</f>
        <v>SECTION 5: PUMPSTATION ELECTRICAL AND MECHANICAL</v>
      </c>
      <c r="B46" s="517"/>
      <c r="C46" s="517"/>
      <c r="D46" s="517"/>
      <c r="E46" s="517"/>
      <c r="F46" s="517"/>
      <c r="G46" s="517"/>
    </row>
    <row r="47" spans="1:24" s="183" customFormat="1" ht="28.5" thickBot="1" x14ac:dyDescent="0.35">
      <c r="A47" s="196" t="s">
        <v>0</v>
      </c>
      <c r="B47" s="191" t="s">
        <v>1</v>
      </c>
      <c r="C47" s="191" t="s">
        <v>2</v>
      </c>
      <c r="D47" s="192" t="s">
        <v>3</v>
      </c>
      <c r="E47" s="192" t="s">
        <v>4</v>
      </c>
      <c r="F47" s="193" t="s">
        <v>5</v>
      </c>
      <c r="G47" s="280" t="s">
        <v>6</v>
      </c>
    </row>
    <row r="48" spans="1:24" s="183" customFormat="1" ht="14.5" thickBot="1" x14ac:dyDescent="0.35">
      <c r="A48" s="196"/>
      <c r="B48" s="191"/>
      <c r="C48" s="191" t="s">
        <v>9</v>
      </c>
      <c r="D48" s="192"/>
      <c r="E48" s="192"/>
      <c r="F48" s="193"/>
      <c r="G48" s="280">
        <f>G42</f>
        <v>0</v>
      </c>
    </row>
    <row r="49" spans="1:7" ht="8.25" customHeight="1" x14ac:dyDescent="0.25">
      <c r="A49" s="310"/>
      <c r="B49" s="96"/>
      <c r="C49" s="261"/>
      <c r="D49" s="266"/>
      <c r="E49" s="262"/>
      <c r="F49" s="64"/>
      <c r="G49" s="278">
        <f t="shared" si="0"/>
        <v>0</v>
      </c>
    </row>
    <row r="50" spans="1:7" ht="14" x14ac:dyDescent="0.25">
      <c r="A50" s="310"/>
      <c r="B50" s="96"/>
      <c r="C50" s="261" t="s">
        <v>1127</v>
      </c>
      <c r="D50" s="261"/>
      <c r="E50" s="262"/>
      <c r="F50" s="64"/>
      <c r="G50" s="278">
        <f t="shared" si="0"/>
        <v>0</v>
      </c>
    </row>
    <row r="51" spans="1:7" ht="14" x14ac:dyDescent="0.25">
      <c r="A51" s="310" t="s">
        <v>930</v>
      </c>
      <c r="B51" s="96"/>
      <c r="C51" s="261" t="s">
        <v>1119</v>
      </c>
      <c r="D51" s="265" t="s">
        <v>7</v>
      </c>
      <c r="E51" s="262">
        <v>1</v>
      </c>
      <c r="F51" s="64"/>
      <c r="G51" s="278">
        <f t="shared" si="0"/>
        <v>0</v>
      </c>
    </row>
    <row r="52" spans="1:7" ht="14" x14ac:dyDescent="0.25">
      <c r="A52" s="310" t="s">
        <v>931</v>
      </c>
      <c r="B52" s="96"/>
      <c r="C52" s="261" t="s">
        <v>1120</v>
      </c>
      <c r="D52" s="265" t="s">
        <v>7</v>
      </c>
      <c r="E52" s="262">
        <v>1</v>
      </c>
      <c r="F52" s="64"/>
      <c r="G52" s="278">
        <f t="shared" si="0"/>
        <v>0</v>
      </c>
    </row>
    <row r="53" spans="1:7" ht="14" x14ac:dyDescent="0.25">
      <c r="A53" s="310" t="s">
        <v>932</v>
      </c>
      <c r="B53" s="96"/>
      <c r="C53" s="261" t="s">
        <v>1128</v>
      </c>
      <c r="D53" s="265" t="s">
        <v>7</v>
      </c>
      <c r="E53" s="262">
        <v>1</v>
      </c>
      <c r="F53" s="64"/>
      <c r="G53" s="278">
        <f t="shared" si="0"/>
        <v>0</v>
      </c>
    </row>
    <row r="54" spans="1:7" ht="14" x14ac:dyDescent="0.25">
      <c r="A54" s="310"/>
      <c r="B54" s="96"/>
      <c r="C54" s="261"/>
      <c r="D54" s="266"/>
      <c r="E54" s="262"/>
      <c r="F54" s="64"/>
      <c r="G54" s="278">
        <f t="shared" si="0"/>
        <v>0</v>
      </c>
    </row>
    <row r="55" spans="1:7" ht="14" x14ac:dyDescent="0.25">
      <c r="A55" s="195"/>
      <c r="B55" s="96"/>
      <c r="C55" s="261" t="s">
        <v>1129</v>
      </c>
      <c r="D55" s="261"/>
      <c r="E55" s="262"/>
      <c r="F55" s="64"/>
      <c r="G55" s="278">
        <f t="shared" si="0"/>
        <v>0</v>
      </c>
    </row>
    <row r="56" spans="1:7" ht="14" x14ac:dyDescent="0.25">
      <c r="A56" s="310" t="s">
        <v>933</v>
      </c>
      <c r="B56" s="96"/>
      <c r="C56" s="261" t="s">
        <v>1119</v>
      </c>
      <c r="D56" s="265" t="s">
        <v>7</v>
      </c>
      <c r="E56" s="262">
        <v>1</v>
      </c>
      <c r="F56" s="64"/>
      <c r="G56" s="278">
        <f t="shared" si="0"/>
        <v>0</v>
      </c>
    </row>
    <row r="57" spans="1:7" ht="14" x14ac:dyDescent="0.25">
      <c r="A57" s="310" t="s">
        <v>934</v>
      </c>
      <c r="B57" s="96"/>
      <c r="C57" s="261" t="s">
        <v>1120</v>
      </c>
      <c r="D57" s="265" t="s">
        <v>7</v>
      </c>
      <c r="E57" s="262">
        <v>1</v>
      </c>
      <c r="F57" s="64"/>
      <c r="G57" s="278">
        <f t="shared" si="0"/>
        <v>0</v>
      </c>
    </row>
    <row r="58" spans="1:7" ht="14" x14ac:dyDescent="0.25">
      <c r="A58" s="310" t="s">
        <v>935</v>
      </c>
      <c r="B58" s="96"/>
      <c r="C58" s="261" t="s">
        <v>1128</v>
      </c>
      <c r="D58" s="265" t="s">
        <v>7</v>
      </c>
      <c r="E58" s="262">
        <v>1</v>
      </c>
      <c r="F58" s="64"/>
      <c r="G58" s="278">
        <f t="shared" si="0"/>
        <v>0</v>
      </c>
    </row>
    <row r="59" spans="1:7" ht="14" x14ac:dyDescent="0.25">
      <c r="A59" s="195"/>
      <c r="B59" s="96"/>
      <c r="C59" s="1"/>
      <c r="D59" s="8"/>
      <c r="E59" s="8"/>
      <c r="F59" s="64"/>
      <c r="G59" s="278">
        <f t="shared" si="0"/>
        <v>0</v>
      </c>
    </row>
    <row r="60" spans="1:7" ht="50" x14ac:dyDescent="0.25">
      <c r="A60" s="310" t="s">
        <v>936</v>
      </c>
      <c r="B60" s="96"/>
      <c r="C60" s="261" t="s">
        <v>1527</v>
      </c>
      <c r="D60" s="261" t="s">
        <v>7</v>
      </c>
      <c r="E60" s="262">
        <v>3</v>
      </c>
      <c r="F60" s="64"/>
      <c r="G60" s="278">
        <f t="shared" si="0"/>
        <v>0</v>
      </c>
    </row>
    <row r="61" spans="1:7" ht="14" x14ac:dyDescent="0.25">
      <c r="A61" s="310"/>
      <c r="B61" s="96"/>
      <c r="C61" s="261"/>
      <c r="D61" s="265"/>
      <c r="E61" s="262"/>
      <c r="F61" s="64"/>
      <c r="G61" s="278">
        <f t="shared" si="0"/>
        <v>0</v>
      </c>
    </row>
    <row r="62" spans="1:7" ht="25" x14ac:dyDescent="0.25">
      <c r="A62" s="310" t="s">
        <v>937</v>
      </c>
      <c r="B62" s="96"/>
      <c r="C62" s="263" t="s">
        <v>1130</v>
      </c>
      <c r="D62" s="264" t="s">
        <v>7</v>
      </c>
      <c r="E62" s="262">
        <v>3</v>
      </c>
      <c r="F62" s="64"/>
      <c r="G62" s="278">
        <f t="shared" si="0"/>
        <v>0</v>
      </c>
    </row>
    <row r="63" spans="1:7" ht="14" x14ac:dyDescent="0.25">
      <c r="A63" s="310"/>
      <c r="B63" s="96"/>
      <c r="C63" s="261"/>
      <c r="D63" s="265"/>
      <c r="E63" s="262"/>
      <c r="F63" s="64"/>
      <c r="G63" s="278">
        <f t="shared" si="0"/>
        <v>0</v>
      </c>
    </row>
    <row r="64" spans="1:7" ht="25" x14ac:dyDescent="0.25">
      <c r="A64" s="310" t="s">
        <v>938</v>
      </c>
      <c r="B64" s="96"/>
      <c r="C64" s="263" t="s">
        <v>1131</v>
      </c>
      <c r="D64" s="264" t="s">
        <v>7</v>
      </c>
      <c r="E64" s="262">
        <v>1</v>
      </c>
      <c r="F64" s="64"/>
      <c r="G64" s="278">
        <f t="shared" si="0"/>
        <v>0</v>
      </c>
    </row>
    <row r="65" spans="1:7" ht="14" x14ac:dyDescent="0.25">
      <c r="A65" s="195"/>
      <c r="B65" s="96"/>
      <c r="C65" s="263"/>
      <c r="D65" s="264"/>
      <c r="E65" s="262"/>
      <c r="F65" s="64"/>
      <c r="G65" s="278">
        <f t="shared" si="0"/>
        <v>0</v>
      </c>
    </row>
    <row r="66" spans="1:7" ht="50" x14ac:dyDescent="0.25">
      <c r="A66" s="310" t="s">
        <v>939</v>
      </c>
      <c r="B66" s="96"/>
      <c r="C66" s="261" t="s">
        <v>1542</v>
      </c>
      <c r="D66" s="261" t="s">
        <v>538</v>
      </c>
      <c r="E66" s="262">
        <v>1</v>
      </c>
      <c r="F66" s="64">
        <v>25000</v>
      </c>
      <c r="G66" s="278">
        <f t="shared" si="0"/>
        <v>25000</v>
      </c>
    </row>
    <row r="67" spans="1:7" ht="14" x14ac:dyDescent="0.25">
      <c r="A67" s="310"/>
      <c r="B67" s="96"/>
      <c r="C67" s="263"/>
      <c r="D67" s="264"/>
      <c r="E67" s="262"/>
      <c r="F67" s="64"/>
      <c r="G67" s="278">
        <f t="shared" si="0"/>
        <v>0</v>
      </c>
    </row>
    <row r="68" spans="1:7" ht="57" customHeight="1" x14ac:dyDescent="0.25">
      <c r="A68" s="310" t="s">
        <v>940</v>
      </c>
      <c r="B68" s="96"/>
      <c r="C68" s="263" t="s">
        <v>1132</v>
      </c>
      <c r="D68" s="264" t="s">
        <v>538</v>
      </c>
      <c r="E68" s="262">
        <v>1</v>
      </c>
      <c r="F68" s="64">
        <v>65000</v>
      </c>
      <c r="G68" s="278">
        <f t="shared" si="0"/>
        <v>65000</v>
      </c>
    </row>
    <row r="69" spans="1:7" ht="14" x14ac:dyDescent="0.25">
      <c r="A69" s="310"/>
      <c r="B69" s="96"/>
      <c r="C69" s="263"/>
      <c r="D69" s="264"/>
      <c r="E69" s="262"/>
      <c r="F69" s="64"/>
      <c r="G69" s="278">
        <f t="shared" si="0"/>
        <v>0</v>
      </c>
    </row>
    <row r="70" spans="1:7" ht="14" x14ac:dyDescent="0.25">
      <c r="A70" s="310" t="s">
        <v>941</v>
      </c>
      <c r="B70" s="96"/>
      <c r="C70" s="263" t="s">
        <v>1543</v>
      </c>
      <c r="D70" s="264" t="s">
        <v>88</v>
      </c>
      <c r="E70" s="324">
        <f>F66+F68</f>
        <v>90000</v>
      </c>
      <c r="F70" s="64"/>
      <c r="G70" s="278">
        <f t="shared" si="0"/>
        <v>0</v>
      </c>
    </row>
    <row r="71" spans="1:7" ht="14" x14ac:dyDescent="0.25">
      <c r="A71" s="310"/>
      <c r="B71" s="96"/>
      <c r="C71" s="263"/>
      <c r="D71" s="264"/>
      <c r="E71" s="262"/>
      <c r="F71" s="64"/>
      <c r="G71" s="278">
        <f t="shared" si="0"/>
        <v>0</v>
      </c>
    </row>
    <row r="72" spans="1:7" ht="37.5" x14ac:dyDescent="0.25">
      <c r="A72" s="310" t="s">
        <v>942</v>
      </c>
      <c r="B72" s="96"/>
      <c r="C72" s="263" t="s">
        <v>1133</v>
      </c>
      <c r="D72" s="264" t="s">
        <v>7</v>
      </c>
      <c r="E72" s="262">
        <v>1</v>
      </c>
      <c r="F72" s="64"/>
      <c r="G72" s="278">
        <f t="shared" si="0"/>
        <v>0</v>
      </c>
    </row>
    <row r="73" spans="1:7" ht="9" customHeight="1" x14ac:dyDescent="0.25">
      <c r="A73" s="310"/>
      <c r="B73" s="96"/>
      <c r="C73" s="261"/>
      <c r="D73" s="261"/>
      <c r="E73" s="262"/>
      <c r="F73" s="64"/>
      <c r="G73" s="278">
        <f t="shared" si="0"/>
        <v>0</v>
      </c>
    </row>
    <row r="74" spans="1:7" ht="25" x14ac:dyDescent="0.25">
      <c r="A74" s="310"/>
      <c r="B74" s="96"/>
      <c r="C74" s="263" t="s">
        <v>1134</v>
      </c>
      <c r="D74" s="261"/>
      <c r="E74" s="262"/>
      <c r="F74" s="64"/>
      <c r="G74" s="278">
        <f t="shared" si="0"/>
        <v>0</v>
      </c>
    </row>
    <row r="75" spans="1:7" ht="14" x14ac:dyDescent="0.25">
      <c r="A75" s="310" t="s">
        <v>943</v>
      </c>
      <c r="B75" s="96"/>
      <c r="C75" s="261" t="s">
        <v>1119</v>
      </c>
      <c r="D75" s="265" t="s">
        <v>7</v>
      </c>
      <c r="E75" s="262">
        <v>1</v>
      </c>
      <c r="F75" s="64"/>
      <c r="G75" s="278">
        <f t="shared" si="0"/>
        <v>0</v>
      </c>
    </row>
    <row r="76" spans="1:7" ht="14" x14ac:dyDescent="0.25">
      <c r="A76" s="310" t="s">
        <v>944</v>
      </c>
      <c r="B76" s="96"/>
      <c r="C76" s="261" t="s">
        <v>1120</v>
      </c>
      <c r="D76" s="265" t="s">
        <v>7</v>
      </c>
      <c r="E76" s="262">
        <v>1</v>
      </c>
      <c r="F76" s="64"/>
      <c r="G76" s="278">
        <f t="shared" si="0"/>
        <v>0</v>
      </c>
    </row>
    <row r="77" spans="1:7" ht="14" x14ac:dyDescent="0.25">
      <c r="A77" s="310" t="s">
        <v>945</v>
      </c>
      <c r="B77" s="96"/>
      <c r="C77" s="261" t="s">
        <v>1128</v>
      </c>
      <c r="D77" s="265" t="s">
        <v>7</v>
      </c>
      <c r="E77" s="262">
        <v>1</v>
      </c>
      <c r="F77" s="64"/>
      <c r="G77" s="278">
        <f t="shared" si="0"/>
        <v>0</v>
      </c>
    </row>
    <row r="78" spans="1:7" ht="14" x14ac:dyDescent="0.25">
      <c r="A78" s="310"/>
      <c r="B78" s="96"/>
      <c r="C78" s="261"/>
      <c r="D78" s="261"/>
      <c r="E78" s="262"/>
      <c r="F78" s="64"/>
      <c r="G78" s="278">
        <f t="shared" si="0"/>
        <v>0</v>
      </c>
    </row>
    <row r="79" spans="1:7" ht="25" x14ac:dyDescent="0.25">
      <c r="A79" s="310" t="s">
        <v>946</v>
      </c>
      <c r="B79" s="96"/>
      <c r="C79" s="263" t="s">
        <v>1135</v>
      </c>
      <c r="D79" s="264" t="s">
        <v>7</v>
      </c>
      <c r="E79" s="262">
        <v>1</v>
      </c>
      <c r="F79" s="64"/>
      <c r="G79" s="278">
        <f t="shared" si="0"/>
        <v>0</v>
      </c>
    </row>
    <row r="80" spans="1:7" ht="14" x14ac:dyDescent="0.25">
      <c r="A80" s="310"/>
      <c r="B80" s="96"/>
      <c r="C80" s="263"/>
      <c r="D80" s="264"/>
      <c r="E80" s="262"/>
      <c r="F80" s="64"/>
      <c r="G80" s="278">
        <f t="shared" si="0"/>
        <v>0</v>
      </c>
    </row>
    <row r="81" spans="1:24" ht="25" x14ac:dyDescent="0.25">
      <c r="A81" s="310" t="s">
        <v>947</v>
      </c>
      <c r="B81" s="96"/>
      <c r="C81" s="263" t="s">
        <v>1136</v>
      </c>
      <c r="D81" s="264" t="s">
        <v>7</v>
      </c>
      <c r="E81" s="262">
        <v>1</v>
      </c>
      <c r="F81" s="64"/>
      <c r="G81" s="278">
        <f t="shared" si="0"/>
        <v>0</v>
      </c>
    </row>
    <row r="82" spans="1:24" ht="13" x14ac:dyDescent="0.25">
      <c r="A82" s="9"/>
      <c r="B82" s="3"/>
      <c r="C82" s="260"/>
      <c r="D82" s="8"/>
      <c r="E82" s="8"/>
      <c r="F82" s="64"/>
      <c r="G82" s="278">
        <f t="shared" si="0"/>
        <v>0</v>
      </c>
    </row>
    <row r="83" spans="1:24" ht="25" x14ac:dyDescent="0.25">
      <c r="A83" s="9" t="s">
        <v>948</v>
      </c>
      <c r="B83" s="3"/>
      <c r="C83" s="261" t="s">
        <v>1137</v>
      </c>
      <c r="D83" s="264" t="s">
        <v>7</v>
      </c>
      <c r="E83" s="262">
        <v>1</v>
      </c>
      <c r="F83" s="289"/>
      <c r="G83" s="278">
        <f t="shared" si="0"/>
        <v>0</v>
      </c>
    </row>
    <row r="84" spans="1:24" ht="13" x14ac:dyDescent="0.25">
      <c r="A84" s="9"/>
      <c r="B84" s="3"/>
      <c r="C84" s="263"/>
      <c r="D84" s="264"/>
      <c r="E84" s="262"/>
      <c r="F84" s="289"/>
      <c r="G84" s="278">
        <f t="shared" si="0"/>
        <v>0</v>
      </c>
    </row>
    <row r="85" spans="1:24" ht="13" x14ac:dyDescent="0.25">
      <c r="A85" s="9" t="s">
        <v>948</v>
      </c>
      <c r="B85" s="3"/>
      <c r="C85" s="263" t="s">
        <v>1138</v>
      </c>
      <c r="D85" s="262" t="s">
        <v>7</v>
      </c>
      <c r="E85" s="262">
        <v>1</v>
      </c>
      <c r="F85" s="289"/>
      <c r="G85" s="281">
        <f t="shared" si="0"/>
        <v>0</v>
      </c>
    </row>
    <row r="86" spans="1:24" ht="13" x14ac:dyDescent="0.25">
      <c r="A86" s="9"/>
      <c r="B86" s="3"/>
      <c r="C86" s="263"/>
      <c r="D86" s="264"/>
      <c r="E86" s="262"/>
      <c r="F86" s="289"/>
      <c r="G86" s="281">
        <f t="shared" si="0"/>
        <v>0</v>
      </c>
    </row>
    <row r="87" spans="1:24" ht="25" x14ac:dyDescent="0.25">
      <c r="A87" s="9" t="s">
        <v>949</v>
      </c>
      <c r="B87" s="3"/>
      <c r="C87" s="263" t="s">
        <v>1313</v>
      </c>
      <c r="D87" s="264" t="s">
        <v>538</v>
      </c>
      <c r="E87" s="262">
        <v>1</v>
      </c>
      <c r="F87" s="289">
        <v>100000</v>
      </c>
      <c r="G87" s="281">
        <f t="shared" si="0"/>
        <v>100000</v>
      </c>
    </row>
    <row r="88" spans="1:24" ht="13" x14ac:dyDescent="0.25">
      <c r="A88" s="9"/>
      <c r="B88" s="3"/>
      <c r="C88" s="263"/>
      <c r="D88" s="264"/>
      <c r="E88" s="262"/>
      <c r="F88" s="289"/>
      <c r="G88" s="281">
        <f t="shared" si="0"/>
        <v>0</v>
      </c>
    </row>
    <row r="89" spans="1:24" ht="13" x14ac:dyDescent="0.25">
      <c r="A89" s="9" t="s">
        <v>950</v>
      </c>
      <c r="B89" s="3"/>
      <c r="C89" s="263" t="s">
        <v>1139</v>
      </c>
      <c r="D89" s="264" t="s">
        <v>88</v>
      </c>
      <c r="E89" s="262">
        <f>G87</f>
        <v>100000</v>
      </c>
      <c r="F89" s="289"/>
      <c r="G89" s="281">
        <f t="shared" si="0"/>
        <v>0</v>
      </c>
    </row>
    <row r="90" spans="1:24" ht="13" x14ac:dyDescent="0.25">
      <c r="A90" s="9"/>
      <c r="B90" s="3"/>
      <c r="C90" s="263"/>
      <c r="D90" s="264"/>
      <c r="E90" s="262"/>
      <c r="F90" s="289"/>
      <c r="G90" s="281">
        <f t="shared" si="0"/>
        <v>0</v>
      </c>
    </row>
    <row r="91" spans="1:24" ht="25" x14ac:dyDescent="0.25">
      <c r="A91" s="9" t="s">
        <v>951</v>
      </c>
      <c r="B91" s="3"/>
      <c r="C91" s="263" t="s">
        <v>1140</v>
      </c>
      <c r="D91" s="264" t="s">
        <v>7</v>
      </c>
      <c r="E91" s="262">
        <v>1</v>
      </c>
      <c r="F91" s="289"/>
      <c r="G91" s="281">
        <f t="shared" ref="G91:G145" si="1">F91*E91</f>
        <v>0</v>
      </c>
    </row>
    <row r="92" spans="1:24" ht="9" customHeight="1" x14ac:dyDescent="0.25">
      <c r="A92" s="9"/>
      <c r="B92" s="3"/>
      <c r="C92" s="263"/>
      <c r="D92" s="264"/>
      <c r="E92" s="262"/>
      <c r="F92" s="289"/>
      <c r="G92" s="281">
        <f t="shared" si="1"/>
        <v>0</v>
      </c>
    </row>
    <row r="93" spans="1:24" ht="25" x14ac:dyDescent="0.25">
      <c r="A93" s="9"/>
      <c r="B93" s="3"/>
      <c r="C93" s="263" t="s">
        <v>1141</v>
      </c>
      <c r="D93" s="264"/>
      <c r="E93" s="262"/>
      <c r="F93" s="289"/>
      <c r="G93" s="281">
        <f t="shared" si="1"/>
        <v>0</v>
      </c>
    </row>
    <row r="94" spans="1:24" ht="13.5" thickBot="1" x14ac:dyDescent="0.3">
      <c r="A94" s="9"/>
      <c r="B94" s="3"/>
      <c r="C94" s="263" t="s">
        <v>1142</v>
      </c>
      <c r="D94" s="264"/>
      <c r="E94" s="262"/>
      <c r="F94" s="289"/>
      <c r="G94" s="281">
        <f t="shared" si="1"/>
        <v>0</v>
      </c>
    </row>
    <row r="95" spans="1:24" s="183" customFormat="1" ht="14.5" thickBot="1" x14ac:dyDescent="0.35">
      <c r="A95" s="514" t="s">
        <v>8</v>
      </c>
      <c r="B95" s="515"/>
      <c r="C95" s="515"/>
      <c r="D95" s="515"/>
      <c r="E95" s="515"/>
      <c r="F95" s="516"/>
      <c r="G95" s="283">
        <f>SUM(G48:G94)*'Sec 1 P&amp;G'!H201</f>
        <v>0</v>
      </c>
    </row>
    <row r="96" spans="1:24" s="183" customFormat="1" ht="14" x14ac:dyDescent="0.3">
      <c r="A96" s="538">
        <f>A43+1</f>
        <v>42</v>
      </c>
      <c r="B96" s="539"/>
      <c r="C96" s="539"/>
      <c r="D96" s="539"/>
      <c r="E96" s="539"/>
      <c r="F96" s="539"/>
      <c r="G96" s="540"/>
      <c r="M96" s="184"/>
      <c r="X96" s="184"/>
    </row>
    <row r="97" spans="1:7" s="183" customFormat="1" ht="14" x14ac:dyDescent="0.3">
      <c r="A97" s="513" t="str">
        <f>$A$2</f>
        <v>CONSTRUCTION OF AMERSFOORT SEWERS</v>
      </c>
      <c r="B97" s="513"/>
      <c r="C97" s="513"/>
      <c r="D97" s="513"/>
      <c r="E97" s="513"/>
      <c r="F97" s="513"/>
      <c r="G97" s="513"/>
    </row>
    <row r="98" spans="1:7" s="183" customFormat="1" ht="14" x14ac:dyDescent="0.3">
      <c r="A98" s="517" t="str">
        <f>$A$3</f>
        <v>CONTRACT NO: T21/2025</v>
      </c>
      <c r="B98" s="517"/>
      <c r="C98" s="517"/>
      <c r="D98" s="518"/>
      <c r="E98" s="517"/>
      <c r="F98" s="517"/>
      <c r="G98" s="517"/>
    </row>
    <row r="99" spans="1:7" s="183" customFormat="1" ht="14.5" thickBot="1" x14ac:dyDescent="0.35">
      <c r="A99" s="517" t="str">
        <f>$A$4</f>
        <v>SECTION 5: PUMPSTATION ELECTRICAL AND MECHANICAL</v>
      </c>
      <c r="B99" s="517"/>
      <c r="C99" s="517"/>
      <c r="D99" s="517"/>
      <c r="E99" s="517"/>
      <c r="F99" s="517"/>
      <c r="G99" s="517"/>
    </row>
    <row r="100" spans="1:7" s="183" customFormat="1" ht="28.5" thickBot="1" x14ac:dyDescent="0.35">
      <c r="A100" s="196" t="s">
        <v>0</v>
      </c>
      <c r="B100" s="191" t="s">
        <v>1</v>
      </c>
      <c r="C100" s="191" t="s">
        <v>2</v>
      </c>
      <c r="D100" s="192" t="s">
        <v>3</v>
      </c>
      <c r="E100" s="192" t="s">
        <v>4</v>
      </c>
      <c r="F100" s="193" t="s">
        <v>5</v>
      </c>
      <c r="G100" s="280" t="s">
        <v>6</v>
      </c>
    </row>
    <row r="101" spans="1:7" s="183" customFormat="1" ht="14.5" thickBot="1" x14ac:dyDescent="0.35">
      <c r="A101" s="196"/>
      <c r="B101" s="191"/>
      <c r="C101" s="191" t="s">
        <v>9</v>
      </c>
      <c r="D101" s="192"/>
      <c r="E101" s="192"/>
      <c r="F101" s="193"/>
      <c r="G101" s="280">
        <f>G95</f>
        <v>0</v>
      </c>
    </row>
    <row r="102" spans="1:7" ht="14" x14ac:dyDescent="0.25">
      <c r="A102" s="310"/>
      <c r="B102" s="96"/>
      <c r="C102" s="261"/>
      <c r="D102" s="266"/>
      <c r="E102" s="262"/>
      <c r="F102" s="64"/>
      <c r="G102" s="278">
        <f t="shared" ref="G102" si="2">F102*E102</f>
        <v>0</v>
      </c>
    </row>
    <row r="103" spans="1:7" ht="13" x14ac:dyDescent="0.25">
      <c r="A103" s="9"/>
      <c r="B103" s="3"/>
      <c r="C103" s="263"/>
      <c r="D103" s="264"/>
      <c r="E103" s="262"/>
      <c r="F103" s="289"/>
      <c r="G103" s="281">
        <f t="shared" si="1"/>
        <v>0</v>
      </c>
    </row>
    <row r="104" spans="1:7" ht="13" x14ac:dyDescent="0.25">
      <c r="A104" s="63">
        <v>5.2</v>
      </c>
      <c r="B104" s="3"/>
      <c r="C104" s="267" t="s">
        <v>1164</v>
      </c>
      <c r="D104" s="268"/>
      <c r="E104" s="269"/>
      <c r="F104" s="64"/>
      <c r="G104" s="278">
        <f t="shared" si="1"/>
        <v>0</v>
      </c>
    </row>
    <row r="105" spans="1:7" ht="106.5" customHeight="1" x14ac:dyDescent="0.25">
      <c r="A105" s="63"/>
      <c r="B105" s="3"/>
      <c r="C105" s="259" t="s">
        <v>1165</v>
      </c>
      <c r="D105" s="268"/>
      <c r="E105" s="269"/>
      <c r="F105" s="64"/>
      <c r="G105" s="278">
        <f t="shared" si="1"/>
        <v>0</v>
      </c>
    </row>
    <row r="106" spans="1:7" ht="13" x14ac:dyDescent="0.25">
      <c r="A106" s="63"/>
      <c r="B106" s="3"/>
      <c r="C106" s="259"/>
      <c r="D106" s="268"/>
      <c r="E106" s="268"/>
      <c r="F106" s="64"/>
      <c r="G106" s="278">
        <f t="shared" si="1"/>
        <v>0</v>
      </c>
    </row>
    <row r="107" spans="1:7" ht="13" x14ac:dyDescent="0.25">
      <c r="A107" s="63"/>
      <c r="B107" s="3"/>
      <c r="C107" s="259" t="s">
        <v>1166</v>
      </c>
      <c r="D107" s="268"/>
      <c r="E107" s="268"/>
      <c r="F107" s="64"/>
      <c r="G107" s="278">
        <f t="shared" si="1"/>
        <v>0</v>
      </c>
    </row>
    <row r="108" spans="1:7" ht="13" x14ac:dyDescent="0.25">
      <c r="A108" s="9"/>
      <c r="B108" s="3"/>
      <c r="C108" s="267" t="s">
        <v>1167</v>
      </c>
      <c r="D108" s="268"/>
      <c r="E108" s="268"/>
      <c r="F108" s="64"/>
      <c r="G108" s="278">
        <f t="shared" si="1"/>
        <v>0</v>
      </c>
    </row>
    <row r="109" spans="1:7" ht="13" x14ac:dyDescent="0.25">
      <c r="A109" s="9"/>
      <c r="B109" s="3"/>
      <c r="C109" s="267"/>
      <c r="D109" s="268"/>
      <c r="E109" s="268"/>
      <c r="F109" s="64"/>
      <c r="G109" s="278">
        <f t="shared" si="1"/>
        <v>0</v>
      </c>
    </row>
    <row r="110" spans="1:7" ht="14" x14ac:dyDescent="0.25">
      <c r="A110" s="310"/>
      <c r="B110" s="96"/>
      <c r="C110" s="259" t="s">
        <v>1168</v>
      </c>
      <c r="D110" s="268"/>
      <c r="E110" s="268"/>
      <c r="F110" s="64"/>
      <c r="G110" s="278">
        <f t="shared" si="1"/>
        <v>0</v>
      </c>
    </row>
    <row r="111" spans="1:7" ht="14" x14ac:dyDescent="0.25">
      <c r="A111" s="310"/>
      <c r="B111" s="96"/>
      <c r="C111" s="259"/>
      <c r="D111" s="268"/>
      <c r="E111" s="268"/>
      <c r="F111" s="64"/>
      <c r="G111" s="278">
        <f t="shared" si="1"/>
        <v>0</v>
      </c>
    </row>
    <row r="112" spans="1:7" ht="25" x14ac:dyDescent="0.25">
      <c r="A112" s="310" t="s">
        <v>953</v>
      </c>
      <c r="B112" s="96"/>
      <c r="C112" s="259" t="s">
        <v>1169</v>
      </c>
      <c r="D112" s="268" t="s">
        <v>7</v>
      </c>
      <c r="E112" s="268">
        <v>1</v>
      </c>
      <c r="F112" s="64"/>
      <c r="G112" s="278">
        <f t="shared" si="1"/>
        <v>0</v>
      </c>
    </row>
    <row r="113" spans="1:7" ht="14" x14ac:dyDescent="0.25">
      <c r="A113" s="310"/>
      <c r="B113" s="96"/>
      <c r="C113" s="259"/>
      <c r="D113" s="268"/>
      <c r="E113" s="268"/>
      <c r="F113" s="64"/>
      <c r="G113" s="278">
        <f t="shared" si="1"/>
        <v>0</v>
      </c>
    </row>
    <row r="114" spans="1:7" ht="25" x14ac:dyDescent="0.25">
      <c r="A114" s="310" t="s">
        <v>954</v>
      </c>
      <c r="B114" s="96"/>
      <c r="C114" s="259" t="s">
        <v>1170</v>
      </c>
      <c r="D114" s="268" t="s">
        <v>7</v>
      </c>
      <c r="E114" s="268">
        <v>1</v>
      </c>
      <c r="F114" s="64"/>
      <c r="G114" s="278">
        <f t="shared" si="1"/>
        <v>0</v>
      </c>
    </row>
    <row r="115" spans="1:7" ht="14" x14ac:dyDescent="0.25">
      <c r="A115" s="310"/>
      <c r="B115" s="96"/>
      <c r="C115" s="259"/>
      <c r="D115" s="268"/>
      <c r="E115" s="268"/>
      <c r="F115" s="64"/>
      <c r="G115" s="278">
        <f t="shared" si="1"/>
        <v>0</v>
      </c>
    </row>
    <row r="116" spans="1:7" ht="25" x14ac:dyDescent="0.25">
      <c r="A116" s="310" t="s">
        <v>955</v>
      </c>
      <c r="B116" s="96"/>
      <c r="C116" s="259" t="s">
        <v>1171</v>
      </c>
      <c r="D116" s="268" t="s">
        <v>7</v>
      </c>
      <c r="E116" s="268">
        <v>1</v>
      </c>
      <c r="F116" s="64"/>
      <c r="G116" s="278">
        <f t="shared" si="1"/>
        <v>0</v>
      </c>
    </row>
    <row r="117" spans="1:7" ht="14" x14ac:dyDescent="0.25">
      <c r="A117" s="310"/>
      <c r="B117" s="96"/>
      <c r="C117" s="259"/>
      <c r="D117" s="268"/>
      <c r="E117" s="268"/>
      <c r="F117" s="64"/>
      <c r="G117" s="278">
        <f t="shared" si="1"/>
        <v>0</v>
      </c>
    </row>
    <row r="118" spans="1:7" ht="14" x14ac:dyDescent="0.25">
      <c r="A118" s="310" t="s">
        <v>956</v>
      </c>
      <c r="B118" s="96"/>
      <c r="C118" s="259" t="s">
        <v>1172</v>
      </c>
      <c r="D118" s="268" t="s">
        <v>7</v>
      </c>
      <c r="E118" s="268">
        <v>1</v>
      </c>
      <c r="F118" s="64"/>
      <c r="G118" s="278">
        <f t="shared" si="1"/>
        <v>0</v>
      </c>
    </row>
    <row r="119" spans="1:7" ht="14" x14ac:dyDescent="0.25">
      <c r="A119" s="310"/>
      <c r="B119" s="96"/>
      <c r="C119" s="259"/>
      <c r="D119" s="268"/>
      <c r="E119" s="268"/>
      <c r="F119" s="64"/>
      <c r="G119" s="278">
        <f t="shared" si="1"/>
        <v>0</v>
      </c>
    </row>
    <row r="120" spans="1:7" ht="14" x14ac:dyDescent="0.25">
      <c r="A120" s="310" t="s">
        <v>957</v>
      </c>
      <c r="B120" s="96"/>
      <c r="C120" s="259" t="s">
        <v>1173</v>
      </c>
      <c r="D120" s="268" t="s">
        <v>7</v>
      </c>
      <c r="E120" s="268">
        <v>1</v>
      </c>
      <c r="F120" s="64"/>
      <c r="G120" s="278">
        <f t="shared" si="1"/>
        <v>0</v>
      </c>
    </row>
    <row r="121" spans="1:7" ht="14" x14ac:dyDescent="0.25">
      <c r="A121" s="310"/>
      <c r="B121" s="96"/>
      <c r="C121" s="259"/>
      <c r="D121" s="268"/>
      <c r="E121" s="268"/>
      <c r="F121" s="64"/>
      <c r="G121" s="278">
        <f t="shared" si="1"/>
        <v>0</v>
      </c>
    </row>
    <row r="122" spans="1:7" ht="14" x14ac:dyDescent="0.25">
      <c r="A122" s="310" t="s">
        <v>958</v>
      </c>
      <c r="B122" s="96"/>
      <c r="C122" s="259" t="s">
        <v>1174</v>
      </c>
      <c r="D122" s="268" t="s">
        <v>155</v>
      </c>
      <c r="E122" s="268">
        <v>1</v>
      </c>
      <c r="F122" s="64"/>
      <c r="G122" s="278">
        <f t="shared" si="1"/>
        <v>0</v>
      </c>
    </row>
    <row r="123" spans="1:7" ht="14" x14ac:dyDescent="0.25">
      <c r="A123" s="310"/>
      <c r="B123" s="96"/>
      <c r="C123" s="259"/>
      <c r="D123" s="268"/>
      <c r="E123" s="268"/>
      <c r="F123" s="64"/>
      <c r="G123" s="278">
        <f t="shared" si="1"/>
        <v>0</v>
      </c>
    </row>
    <row r="124" spans="1:7" ht="14" x14ac:dyDescent="0.25">
      <c r="A124" s="310" t="s">
        <v>959</v>
      </c>
      <c r="B124" s="96"/>
      <c r="C124" s="259" t="s">
        <v>1175</v>
      </c>
      <c r="D124" s="268" t="s">
        <v>155</v>
      </c>
      <c r="E124" s="268">
        <v>3</v>
      </c>
      <c r="F124" s="64"/>
      <c r="G124" s="278">
        <f t="shared" si="1"/>
        <v>0</v>
      </c>
    </row>
    <row r="125" spans="1:7" ht="14" x14ac:dyDescent="0.25">
      <c r="A125" s="310" t="s">
        <v>960</v>
      </c>
      <c r="B125" s="96"/>
      <c r="C125" s="259" t="s">
        <v>1176</v>
      </c>
      <c r="D125" s="268" t="s">
        <v>7</v>
      </c>
      <c r="E125" s="268">
        <v>3</v>
      </c>
      <c r="F125" s="64"/>
      <c r="G125" s="278">
        <f t="shared" si="1"/>
        <v>0</v>
      </c>
    </row>
    <row r="126" spans="1:7" ht="25" x14ac:dyDescent="0.25">
      <c r="A126" s="310" t="s">
        <v>961</v>
      </c>
      <c r="B126" s="96"/>
      <c r="C126" s="259" t="s">
        <v>1177</v>
      </c>
      <c r="D126" s="268" t="s">
        <v>7</v>
      </c>
      <c r="E126" s="268">
        <v>3</v>
      </c>
      <c r="F126" s="64"/>
      <c r="G126" s="278">
        <f t="shared" si="1"/>
        <v>0</v>
      </c>
    </row>
    <row r="127" spans="1:7" ht="14" x14ac:dyDescent="0.25">
      <c r="A127" s="310"/>
      <c r="B127" s="96"/>
      <c r="C127" s="259"/>
      <c r="D127" s="268"/>
      <c r="E127" s="268"/>
      <c r="F127" s="64"/>
      <c r="G127" s="278">
        <f t="shared" si="1"/>
        <v>0</v>
      </c>
    </row>
    <row r="128" spans="1:7" ht="25" x14ac:dyDescent="0.25">
      <c r="A128" s="310" t="s">
        <v>962</v>
      </c>
      <c r="B128" s="96"/>
      <c r="C128" s="259" t="s">
        <v>1178</v>
      </c>
      <c r="D128" s="268" t="s">
        <v>1179</v>
      </c>
      <c r="E128" s="268">
        <v>3</v>
      </c>
      <c r="F128" s="64"/>
      <c r="G128" s="278">
        <f t="shared" si="1"/>
        <v>0</v>
      </c>
    </row>
    <row r="129" spans="1:7" ht="14" x14ac:dyDescent="0.25">
      <c r="A129" s="310"/>
      <c r="B129" s="96"/>
      <c r="C129" s="259"/>
      <c r="D129" s="268"/>
      <c r="E129" s="268"/>
      <c r="F129" s="64"/>
      <c r="G129" s="278">
        <f t="shared" si="1"/>
        <v>0</v>
      </c>
    </row>
    <row r="130" spans="1:7" ht="25" x14ac:dyDescent="0.25">
      <c r="A130" s="310" t="s">
        <v>963</v>
      </c>
      <c r="B130" s="96"/>
      <c r="C130" s="259" t="s">
        <v>1180</v>
      </c>
      <c r="D130" s="268" t="s">
        <v>155</v>
      </c>
      <c r="E130" s="268">
        <v>6</v>
      </c>
      <c r="F130" s="64"/>
      <c r="G130" s="278">
        <f t="shared" si="1"/>
        <v>0</v>
      </c>
    </row>
    <row r="131" spans="1:7" ht="14" x14ac:dyDescent="0.25">
      <c r="A131" s="310"/>
      <c r="B131" s="96"/>
      <c r="C131" s="20"/>
      <c r="D131" s="8"/>
      <c r="E131" s="8"/>
      <c r="F131" s="64"/>
      <c r="G131" s="278">
        <f t="shared" si="1"/>
        <v>0</v>
      </c>
    </row>
    <row r="132" spans="1:7" ht="14" x14ac:dyDescent="0.25">
      <c r="A132" s="310"/>
      <c r="B132" s="96"/>
      <c r="C132" s="259" t="s">
        <v>1181</v>
      </c>
      <c r="D132" s="268"/>
      <c r="E132" s="268"/>
      <c r="F132" s="288"/>
      <c r="G132" s="278">
        <f t="shared" si="1"/>
        <v>0</v>
      </c>
    </row>
    <row r="133" spans="1:7" ht="14" x14ac:dyDescent="0.25">
      <c r="A133" s="310" t="s">
        <v>964</v>
      </c>
      <c r="B133" s="96"/>
      <c r="C133" s="259" t="s">
        <v>1182</v>
      </c>
      <c r="D133" s="268" t="s">
        <v>1183</v>
      </c>
      <c r="E133" s="268">
        <v>3</v>
      </c>
      <c r="F133" s="288"/>
      <c r="G133" s="278">
        <f t="shared" si="1"/>
        <v>0</v>
      </c>
    </row>
    <row r="134" spans="1:7" ht="14" x14ac:dyDescent="0.25">
      <c r="A134" s="310"/>
      <c r="B134" s="96"/>
      <c r="C134" s="259"/>
      <c r="D134" s="268"/>
      <c r="E134" s="268"/>
      <c r="F134" s="288"/>
      <c r="G134" s="278">
        <f t="shared" si="1"/>
        <v>0</v>
      </c>
    </row>
    <row r="135" spans="1:7" ht="14" x14ac:dyDescent="0.25">
      <c r="A135" s="310" t="s">
        <v>965</v>
      </c>
      <c r="B135" s="96"/>
      <c r="C135" s="259" t="s">
        <v>1184</v>
      </c>
      <c r="D135" s="268" t="s">
        <v>7</v>
      </c>
      <c r="E135" s="268">
        <v>3</v>
      </c>
      <c r="F135" s="288"/>
      <c r="G135" s="278">
        <f t="shared" si="1"/>
        <v>0</v>
      </c>
    </row>
    <row r="136" spans="1:7" ht="14" x14ac:dyDescent="0.25">
      <c r="A136" s="310"/>
      <c r="B136" s="96"/>
      <c r="C136" s="259"/>
      <c r="D136" s="268"/>
      <c r="E136" s="268"/>
      <c r="F136" s="288"/>
      <c r="G136" s="278">
        <f t="shared" si="1"/>
        <v>0</v>
      </c>
    </row>
    <row r="137" spans="1:7" ht="14" x14ac:dyDescent="0.25">
      <c r="A137" s="195">
        <v>5.3</v>
      </c>
      <c r="B137" s="96"/>
      <c r="C137" s="273" t="s">
        <v>1185</v>
      </c>
      <c r="D137" s="268"/>
      <c r="E137" s="268"/>
      <c r="F137" s="288"/>
      <c r="G137" s="278">
        <f t="shared" si="1"/>
        <v>0</v>
      </c>
    </row>
    <row r="138" spans="1:7" ht="14" x14ac:dyDescent="0.25">
      <c r="A138" s="310"/>
      <c r="B138" s="96"/>
      <c r="C138" s="259"/>
      <c r="D138" s="268"/>
      <c r="E138" s="268"/>
      <c r="F138" s="288"/>
      <c r="G138" s="278">
        <f t="shared" si="1"/>
        <v>0</v>
      </c>
    </row>
    <row r="139" spans="1:7" ht="37.5" x14ac:dyDescent="0.25">
      <c r="A139" s="310"/>
      <c r="B139" s="96"/>
      <c r="C139" s="259" t="s">
        <v>1316</v>
      </c>
      <c r="D139" s="268"/>
      <c r="E139" s="268"/>
      <c r="F139" s="288"/>
      <c r="G139" s="278">
        <f t="shared" si="1"/>
        <v>0</v>
      </c>
    </row>
    <row r="140" spans="1:7" ht="25" x14ac:dyDescent="0.25">
      <c r="A140" s="310" t="s">
        <v>391</v>
      </c>
      <c r="B140" s="96"/>
      <c r="C140" s="259" t="s">
        <v>1186</v>
      </c>
      <c r="D140" s="268" t="s">
        <v>538</v>
      </c>
      <c r="E140" s="268">
        <v>1</v>
      </c>
      <c r="F140" s="288">
        <v>235000</v>
      </c>
      <c r="G140" s="278">
        <f t="shared" si="1"/>
        <v>235000</v>
      </c>
    </row>
    <row r="141" spans="1:7" ht="14" x14ac:dyDescent="0.25">
      <c r="A141" s="310"/>
      <c r="B141" s="96"/>
      <c r="C141" s="259"/>
      <c r="D141" s="268"/>
      <c r="E141" s="268"/>
      <c r="F141" s="288"/>
      <c r="G141" s="278">
        <f t="shared" si="1"/>
        <v>0</v>
      </c>
    </row>
    <row r="142" spans="1:7" ht="14" x14ac:dyDescent="0.25">
      <c r="A142" s="310" t="s">
        <v>398</v>
      </c>
      <c r="B142" s="96"/>
      <c r="C142" s="259" t="s">
        <v>1187</v>
      </c>
      <c r="D142" s="268" t="s">
        <v>88</v>
      </c>
      <c r="E142" s="311">
        <f>G140</f>
        <v>235000</v>
      </c>
      <c r="F142" s="288"/>
      <c r="G142" s="278">
        <f t="shared" si="1"/>
        <v>0</v>
      </c>
    </row>
    <row r="143" spans="1:7" ht="14" x14ac:dyDescent="0.25">
      <c r="A143" s="310"/>
      <c r="B143" s="96"/>
      <c r="C143" s="259"/>
      <c r="D143" s="268"/>
      <c r="E143" s="268"/>
      <c r="F143" s="288"/>
      <c r="G143" s="278">
        <f t="shared" si="1"/>
        <v>0</v>
      </c>
    </row>
    <row r="144" spans="1:7" ht="14" x14ac:dyDescent="0.25">
      <c r="A144" s="310" t="s">
        <v>1335</v>
      </c>
      <c r="B144" s="96"/>
      <c r="C144" s="259" t="s">
        <v>1544</v>
      </c>
      <c r="D144" s="268" t="s">
        <v>155</v>
      </c>
      <c r="E144" s="268">
        <v>1</v>
      </c>
      <c r="F144" s="288"/>
      <c r="G144" s="278">
        <f t="shared" si="1"/>
        <v>0</v>
      </c>
    </row>
    <row r="145" spans="1:24" ht="25" x14ac:dyDescent="0.25">
      <c r="A145" s="310" t="s">
        <v>989</v>
      </c>
      <c r="B145" s="96"/>
      <c r="C145" s="259" t="s">
        <v>1188</v>
      </c>
      <c r="D145" s="268" t="s">
        <v>155</v>
      </c>
      <c r="E145" s="268">
        <v>6</v>
      </c>
      <c r="F145" s="288"/>
      <c r="G145" s="278">
        <f t="shared" si="1"/>
        <v>0</v>
      </c>
    </row>
    <row r="146" spans="1:24" s="183" customFormat="1" ht="14.5" thickBot="1" x14ac:dyDescent="0.35">
      <c r="A146" s="86"/>
      <c r="B146" s="96"/>
      <c r="C146" s="96"/>
      <c r="D146" s="185"/>
      <c r="E146" s="185"/>
      <c r="F146" s="197"/>
      <c r="G146" s="282"/>
    </row>
    <row r="147" spans="1:24" s="183" customFormat="1" ht="14.5" thickBot="1" x14ac:dyDescent="0.35">
      <c r="A147" s="514" t="s">
        <v>8</v>
      </c>
      <c r="B147" s="515"/>
      <c r="C147" s="515"/>
      <c r="D147" s="515"/>
      <c r="E147" s="515"/>
      <c r="F147" s="516"/>
      <c r="G147" s="283">
        <f>SUM(G101:G146)*'Sec 1 P&amp;G'!H201</f>
        <v>0</v>
      </c>
    </row>
    <row r="148" spans="1:24" s="183" customFormat="1" ht="14" x14ac:dyDescent="0.3">
      <c r="A148" s="538">
        <f>A96+1</f>
        <v>43</v>
      </c>
      <c r="B148" s="539"/>
      <c r="C148" s="539"/>
      <c r="D148" s="539"/>
      <c r="E148" s="539"/>
      <c r="F148" s="539"/>
      <c r="G148" s="540"/>
      <c r="M148" s="184"/>
      <c r="X148" s="184"/>
    </row>
    <row r="149" spans="1:24" s="183" customFormat="1" ht="14" x14ac:dyDescent="0.3">
      <c r="A149" s="513" t="str">
        <f>$A$2</f>
        <v>CONSTRUCTION OF AMERSFOORT SEWERS</v>
      </c>
      <c r="B149" s="513"/>
      <c r="C149" s="513"/>
      <c r="D149" s="513"/>
      <c r="E149" s="513"/>
      <c r="F149" s="513"/>
      <c r="G149" s="513"/>
    </row>
    <row r="150" spans="1:24" s="183" customFormat="1" ht="14" x14ac:dyDescent="0.3">
      <c r="A150" s="517" t="str">
        <f>$A$3</f>
        <v>CONTRACT NO: T21/2025</v>
      </c>
      <c r="B150" s="517"/>
      <c r="C150" s="517"/>
      <c r="D150" s="518"/>
      <c r="E150" s="517"/>
      <c r="F150" s="517"/>
      <c r="G150" s="517"/>
    </row>
    <row r="151" spans="1:24" s="183" customFormat="1" ht="14.5" thickBot="1" x14ac:dyDescent="0.35">
      <c r="A151" s="517" t="str">
        <f>$A$4</f>
        <v>SECTION 5: PUMPSTATION ELECTRICAL AND MECHANICAL</v>
      </c>
      <c r="B151" s="517"/>
      <c r="C151" s="517"/>
      <c r="D151" s="517"/>
      <c r="E151" s="517"/>
      <c r="F151" s="517"/>
      <c r="G151" s="517"/>
    </row>
    <row r="152" spans="1:24" s="183" customFormat="1" ht="28.5" thickBot="1" x14ac:dyDescent="0.35">
      <c r="A152" s="196" t="s">
        <v>0</v>
      </c>
      <c r="B152" s="191" t="s">
        <v>1</v>
      </c>
      <c r="C152" s="191" t="s">
        <v>2</v>
      </c>
      <c r="D152" s="192" t="s">
        <v>3</v>
      </c>
      <c r="E152" s="192" t="s">
        <v>4</v>
      </c>
      <c r="F152" s="193" t="s">
        <v>5</v>
      </c>
      <c r="G152" s="280" t="s">
        <v>6</v>
      </c>
    </row>
    <row r="153" spans="1:24" s="183" customFormat="1" ht="14.5" thickBot="1" x14ac:dyDescent="0.35">
      <c r="A153" s="196"/>
      <c r="B153" s="191"/>
      <c r="C153" s="191" t="s">
        <v>9</v>
      </c>
      <c r="D153" s="192"/>
      <c r="E153" s="192"/>
      <c r="F153" s="193"/>
      <c r="G153" s="280">
        <f>G147</f>
        <v>0</v>
      </c>
    </row>
    <row r="154" spans="1:24" ht="3.75" customHeight="1" x14ac:dyDescent="0.25">
      <c r="A154" s="310"/>
      <c r="B154" s="96"/>
      <c r="C154" s="261"/>
      <c r="D154" s="266"/>
      <c r="E154" s="262"/>
      <c r="F154" s="64"/>
      <c r="G154" s="278">
        <f t="shared" ref="G154" si="3">F154*E154</f>
        <v>0</v>
      </c>
    </row>
    <row r="155" spans="1:24" ht="14" x14ac:dyDescent="0.25">
      <c r="A155" s="310"/>
      <c r="B155" s="96"/>
      <c r="C155" s="273" t="s">
        <v>1189</v>
      </c>
      <c r="D155" s="259"/>
      <c r="E155" s="259"/>
      <c r="F155" s="290"/>
      <c r="G155" s="278">
        <f t="shared" ref="G155:G222" si="4">F155*E155</f>
        <v>0</v>
      </c>
    </row>
    <row r="156" spans="1:24" ht="14" x14ac:dyDescent="0.25">
      <c r="A156" s="310"/>
      <c r="B156" s="96"/>
      <c r="C156" s="259"/>
      <c r="D156" s="268"/>
      <c r="E156" s="268"/>
      <c r="F156" s="290"/>
      <c r="G156" s="278">
        <f t="shared" si="4"/>
        <v>0</v>
      </c>
    </row>
    <row r="157" spans="1:24" ht="14" x14ac:dyDescent="0.25">
      <c r="A157" s="310" t="s">
        <v>990</v>
      </c>
      <c r="B157" s="96"/>
      <c r="C157" s="259" t="s">
        <v>1190</v>
      </c>
      <c r="D157" s="268" t="s">
        <v>155</v>
      </c>
      <c r="E157" s="268">
        <v>45</v>
      </c>
      <c r="F157" s="290"/>
      <c r="G157" s="278">
        <f t="shared" si="4"/>
        <v>0</v>
      </c>
    </row>
    <row r="158" spans="1:24" ht="14" x14ac:dyDescent="0.25">
      <c r="A158" s="310"/>
      <c r="B158" s="96"/>
      <c r="C158" s="259"/>
      <c r="D158" s="268"/>
      <c r="E158" s="268"/>
      <c r="F158" s="290"/>
      <c r="G158" s="278">
        <f t="shared" si="4"/>
        <v>0</v>
      </c>
    </row>
    <row r="159" spans="1:24" ht="14" x14ac:dyDescent="0.25">
      <c r="A159" s="310" t="s">
        <v>991</v>
      </c>
      <c r="B159" s="96"/>
      <c r="C159" s="259" t="s">
        <v>1191</v>
      </c>
      <c r="D159" s="268" t="s">
        <v>155</v>
      </c>
      <c r="E159" s="268">
        <v>40</v>
      </c>
      <c r="F159" s="290"/>
      <c r="G159" s="278">
        <f t="shared" si="4"/>
        <v>0</v>
      </c>
    </row>
    <row r="160" spans="1:24" ht="25" x14ac:dyDescent="0.25">
      <c r="A160" s="310" t="s">
        <v>992</v>
      </c>
      <c r="B160" s="96"/>
      <c r="C160" s="259" t="s">
        <v>1192</v>
      </c>
      <c r="D160" s="268" t="s">
        <v>17</v>
      </c>
      <c r="E160" s="268">
        <v>180</v>
      </c>
      <c r="F160" s="290"/>
      <c r="G160" s="278">
        <f t="shared" si="4"/>
        <v>0</v>
      </c>
    </row>
    <row r="161" spans="1:7" ht="25" x14ac:dyDescent="0.25">
      <c r="A161" s="310" t="s">
        <v>993</v>
      </c>
      <c r="B161" s="96"/>
      <c r="C161" s="259" t="s">
        <v>1193</v>
      </c>
      <c r="D161" s="268" t="s">
        <v>155</v>
      </c>
      <c r="E161" s="268">
        <v>1</v>
      </c>
      <c r="F161" s="290"/>
      <c r="G161" s="278">
        <f t="shared" si="4"/>
        <v>0</v>
      </c>
    </row>
    <row r="162" spans="1:7" ht="12" customHeight="1" x14ac:dyDescent="0.25">
      <c r="A162" s="310"/>
      <c r="B162" s="96"/>
      <c r="C162" s="259"/>
      <c r="D162" s="268"/>
      <c r="E162" s="268"/>
      <c r="F162" s="290"/>
      <c r="G162" s="278">
        <f t="shared" si="4"/>
        <v>0</v>
      </c>
    </row>
    <row r="163" spans="1:7" ht="14" x14ac:dyDescent="0.25">
      <c r="A163" s="310"/>
      <c r="B163" s="96"/>
      <c r="C163" s="259" t="s">
        <v>1194</v>
      </c>
      <c r="D163" s="268"/>
      <c r="E163" s="268"/>
      <c r="F163" s="290"/>
      <c r="G163" s="278">
        <f t="shared" si="4"/>
        <v>0</v>
      </c>
    </row>
    <row r="164" spans="1:7" ht="25" x14ac:dyDescent="0.25">
      <c r="A164" s="310"/>
      <c r="B164" s="96"/>
      <c r="C164" s="259" t="s">
        <v>1195</v>
      </c>
      <c r="D164" s="268"/>
      <c r="E164" s="268"/>
      <c r="F164" s="290"/>
      <c r="G164" s="278">
        <f t="shared" si="4"/>
        <v>0</v>
      </c>
    </row>
    <row r="165" spans="1:7" ht="12" customHeight="1" x14ac:dyDescent="0.25">
      <c r="A165" s="310"/>
      <c r="B165" s="96"/>
      <c r="C165" s="259"/>
      <c r="D165" s="268"/>
      <c r="E165" s="268"/>
      <c r="F165" s="288"/>
      <c r="G165" s="278">
        <f t="shared" si="4"/>
        <v>0</v>
      </c>
    </row>
    <row r="166" spans="1:7" ht="14" x14ac:dyDescent="0.25">
      <c r="A166" s="310" t="s">
        <v>994</v>
      </c>
      <c r="B166" s="96"/>
      <c r="C166" s="259" t="s">
        <v>1196</v>
      </c>
      <c r="D166" s="268" t="s">
        <v>17</v>
      </c>
      <c r="E166" s="268">
        <v>300</v>
      </c>
      <c r="F166" s="64"/>
      <c r="G166" s="278">
        <f t="shared" si="4"/>
        <v>0</v>
      </c>
    </row>
    <row r="167" spans="1:7" ht="12" customHeight="1" x14ac:dyDescent="0.25">
      <c r="A167" s="310"/>
      <c r="B167" s="96"/>
      <c r="C167" s="259"/>
      <c r="D167" s="268"/>
      <c r="E167" s="268"/>
      <c r="F167" s="64"/>
      <c r="G167" s="278">
        <f t="shared" si="4"/>
        <v>0</v>
      </c>
    </row>
    <row r="168" spans="1:7" ht="14" x14ac:dyDescent="0.25">
      <c r="A168" s="310" t="s">
        <v>995</v>
      </c>
      <c r="B168" s="96"/>
      <c r="C168" s="259" t="s">
        <v>1197</v>
      </c>
      <c r="D168" s="268" t="s">
        <v>17</v>
      </c>
      <c r="E168" s="268">
        <v>325</v>
      </c>
      <c r="F168" s="64"/>
      <c r="G168" s="278">
        <f t="shared" si="4"/>
        <v>0</v>
      </c>
    </row>
    <row r="169" spans="1:7" ht="12" customHeight="1" x14ac:dyDescent="0.25">
      <c r="A169" s="310"/>
      <c r="B169" s="96"/>
      <c r="C169" s="259"/>
      <c r="D169" s="268"/>
      <c r="E169" s="268"/>
      <c r="F169" s="64"/>
      <c r="G169" s="278">
        <f t="shared" si="4"/>
        <v>0</v>
      </c>
    </row>
    <row r="170" spans="1:7" ht="14" x14ac:dyDescent="0.25">
      <c r="A170" s="310" t="s">
        <v>996</v>
      </c>
      <c r="B170" s="96"/>
      <c r="C170" s="259" t="s">
        <v>1198</v>
      </c>
      <c r="D170" s="268" t="s">
        <v>17</v>
      </c>
      <c r="E170" s="268">
        <v>220</v>
      </c>
      <c r="F170" s="64"/>
      <c r="G170" s="278">
        <f t="shared" si="4"/>
        <v>0</v>
      </c>
    </row>
    <row r="171" spans="1:7" ht="12" customHeight="1" x14ac:dyDescent="0.25">
      <c r="A171" s="310"/>
      <c r="B171" s="96"/>
      <c r="C171" s="259"/>
      <c r="D171" s="268"/>
      <c r="E171" s="268"/>
      <c r="F171" s="64"/>
      <c r="G171" s="278">
        <f t="shared" si="4"/>
        <v>0</v>
      </c>
    </row>
    <row r="172" spans="1:7" ht="14" x14ac:dyDescent="0.25">
      <c r="A172" s="310"/>
      <c r="B172" s="96"/>
      <c r="C172" s="273" t="s">
        <v>1199</v>
      </c>
      <c r="D172" s="270"/>
      <c r="E172" s="270"/>
      <c r="F172" s="64"/>
      <c r="G172" s="278">
        <f t="shared" si="4"/>
        <v>0</v>
      </c>
    </row>
    <row r="173" spans="1:7" ht="14" x14ac:dyDescent="0.25">
      <c r="A173" s="310" t="s">
        <v>997</v>
      </c>
      <c r="B173" s="96"/>
      <c r="C173" s="259" t="s">
        <v>1200</v>
      </c>
      <c r="D173" s="268" t="s">
        <v>155</v>
      </c>
      <c r="E173" s="271">
        <v>8</v>
      </c>
      <c r="F173" s="64"/>
      <c r="G173" s="278">
        <f t="shared" si="4"/>
        <v>0</v>
      </c>
    </row>
    <row r="174" spans="1:7" ht="11.25" customHeight="1" x14ac:dyDescent="0.25">
      <c r="A174" s="310"/>
      <c r="B174" s="96"/>
      <c r="C174" s="259"/>
      <c r="D174" s="268"/>
      <c r="E174" s="271"/>
      <c r="F174" s="64"/>
      <c r="G174" s="278">
        <f t="shared" si="4"/>
        <v>0</v>
      </c>
    </row>
    <row r="175" spans="1:7" ht="14" x14ac:dyDescent="0.25">
      <c r="A175" s="310" t="s">
        <v>998</v>
      </c>
      <c r="B175" s="96"/>
      <c r="C175" s="259" t="s">
        <v>1201</v>
      </c>
      <c r="D175" s="268" t="s">
        <v>155</v>
      </c>
      <c r="E175" s="271">
        <v>9</v>
      </c>
      <c r="F175" s="64"/>
      <c r="G175" s="278">
        <f t="shared" si="4"/>
        <v>0</v>
      </c>
    </row>
    <row r="176" spans="1:7" ht="11.25" customHeight="1" x14ac:dyDescent="0.25">
      <c r="A176" s="310"/>
      <c r="B176" s="96"/>
      <c r="C176" s="259"/>
      <c r="D176" s="268"/>
      <c r="E176" s="268"/>
      <c r="F176" s="64"/>
      <c r="G176" s="278">
        <f t="shared" si="4"/>
        <v>0</v>
      </c>
    </row>
    <row r="177" spans="1:7" ht="14" x14ac:dyDescent="0.25">
      <c r="A177" s="310" t="s">
        <v>999</v>
      </c>
      <c r="B177" s="96"/>
      <c r="C177" s="259" t="s">
        <v>1202</v>
      </c>
      <c r="D177" s="268" t="s">
        <v>155</v>
      </c>
      <c r="E177" s="268">
        <v>3</v>
      </c>
      <c r="F177" s="64"/>
      <c r="G177" s="278">
        <f t="shared" si="4"/>
        <v>0</v>
      </c>
    </row>
    <row r="178" spans="1:7" ht="14" x14ac:dyDescent="0.25">
      <c r="A178" s="310"/>
      <c r="B178" s="96"/>
      <c r="C178" s="259"/>
      <c r="D178" s="268"/>
      <c r="E178" s="268"/>
      <c r="F178" s="64"/>
      <c r="G178" s="278">
        <f t="shared" si="4"/>
        <v>0</v>
      </c>
    </row>
    <row r="179" spans="1:7" ht="14" x14ac:dyDescent="0.25">
      <c r="A179" s="310" t="s">
        <v>969</v>
      </c>
      <c r="B179" s="96"/>
      <c r="C179" s="259" t="s">
        <v>1203</v>
      </c>
      <c r="D179" s="268" t="s">
        <v>155</v>
      </c>
      <c r="E179" s="268">
        <v>3</v>
      </c>
      <c r="F179" s="64"/>
      <c r="G179" s="278">
        <f t="shared" si="4"/>
        <v>0</v>
      </c>
    </row>
    <row r="180" spans="1:7" ht="11.25" customHeight="1" x14ac:dyDescent="0.25">
      <c r="A180" s="310"/>
      <c r="B180" s="96"/>
      <c r="C180" s="259"/>
      <c r="D180" s="268"/>
      <c r="E180" s="268"/>
      <c r="F180" s="64"/>
      <c r="G180" s="278">
        <f t="shared" si="4"/>
        <v>0</v>
      </c>
    </row>
    <row r="181" spans="1:7" ht="14" x14ac:dyDescent="0.25">
      <c r="A181" s="310" t="s">
        <v>970</v>
      </c>
      <c r="B181" s="96"/>
      <c r="C181" s="259" t="s">
        <v>1204</v>
      </c>
      <c r="D181" s="268" t="s">
        <v>155</v>
      </c>
      <c r="E181" s="268">
        <v>3</v>
      </c>
      <c r="F181" s="64"/>
      <c r="G181" s="278">
        <f t="shared" si="4"/>
        <v>0</v>
      </c>
    </row>
    <row r="182" spans="1:7" ht="25" x14ac:dyDescent="0.25">
      <c r="A182" s="310" t="s">
        <v>971</v>
      </c>
      <c r="B182" s="96"/>
      <c r="C182" s="259" t="s">
        <v>1205</v>
      </c>
      <c r="D182" s="268" t="s">
        <v>155</v>
      </c>
      <c r="E182" s="268">
        <v>3</v>
      </c>
      <c r="F182" s="64"/>
      <c r="G182" s="278">
        <f t="shared" si="4"/>
        <v>0</v>
      </c>
    </row>
    <row r="183" spans="1:7" ht="11.25" customHeight="1" x14ac:dyDescent="0.25">
      <c r="A183" s="310"/>
      <c r="B183" s="96"/>
      <c r="C183" s="259"/>
      <c r="D183" s="268"/>
      <c r="E183" s="268"/>
      <c r="F183" s="64"/>
      <c r="G183" s="278">
        <f t="shared" si="4"/>
        <v>0</v>
      </c>
    </row>
    <row r="184" spans="1:7" ht="14" x14ac:dyDescent="0.25">
      <c r="A184" s="310" t="s">
        <v>972</v>
      </c>
      <c r="B184" s="96"/>
      <c r="C184" s="259" t="s">
        <v>1206</v>
      </c>
      <c r="D184" s="268" t="s">
        <v>155</v>
      </c>
      <c r="E184" s="268">
        <v>3</v>
      </c>
      <c r="F184" s="64"/>
      <c r="G184" s="278">
        <f t="shared" si="4"/>
        <v>0</v>
      </c>
    </row>
    <row r="185" spans="1:7" ht="14" x14ac:dyDescent="0.25">
      <c r="A185" s="195"/>
      <c r="B185" s="96"/>
      <c r="C185" s="259"/>
      <c r="D185" s="268"/>
      <c r="E185" s="268"/>
      <c r="F185" s="64"/>
      <c r="G185" s="278">
        <f t="shared" si="4"/>
        <v>0</v>
      </c>
    </row>
    <row r="186" spans="1:7" ht="14" x14ac:dyDescent="0.25">
      <c r="A186" s="310" t="s">
        <v>973</v>
      </c>
      <c r="B186" s="96"/>
      <c r="C186" s="259" t="s">
        <v>1207</v>
      </c>
      <c r="D186" s="268" t="s">
        <v>155</v>
      </c>
      <c r="E186" s="268">
        <v>3</v>
      </c>
      <c r="F186" s="64"/>
      <c r="G186" s="278">
        <f t="shared" si="4"/>
        <v>0</v>
      </c>
    </row>
    <row r="187" spans="1:7" ht="11.25" customHeight="1" x14ac:dyDescent="0.25">
      <c r="A187" s="195"/>
      <c r="B187" s="96"/>
      <c r="C187" s="259"/>
      <c r="D187" s="268"/>
      <c r="E187" s="268"/>
      <c r="F187" s="64"/>
      <c r="G187" s="278">
        <f t="shared" si="4"/>
        <v>0</v>
      </c>
    </row>
    <row r="188" spans="1:7" ht="25" x14ac:dyDescent="0.25">
      <c r="A188" s="195"/>
      <c r="B188" s="96"/>
      <c r="C188" s="259" t="s">
        <v>1208</v>
      </c>
      <c r="D188" s="268"/>
      <c r="E188" s="268"/>
      <c r="F188" s="64"/>
      <c r="G188" s="278">
        <f t="shared" si="4"/>
        <v>0</v>
      </c>
    </row>
    <row r="189" spans="1:7" ht="14" x14ac:dyDescent="0.25">
      <c r="A189" s="310" t="s">
        <v>974</v>
      </c>
      <c r="B189" s="96"/>
      <c r="C189" s="259" t="s">
        <v>1209</v>
      </c>
      <c r="D189" s="268" t="s">
        <v>17</v>
      </c>
      <c r="E189" s="268">
        <v>12</v>
      </c>
      <c r="F189" s="64"/>
      <c r="G189" s="278">
        <f t="shared" si="4"/>
        <v>0</v>
      </c>
    </row>
    <row r="190" spans="1:7" ht="14" x14ac:dyDescent="0.25">
      <c r="A190" s="310" t="s">
        <v>975</v>
      </c>
      <c r="B190" s="96"/>
      <c r="C190" s="259" t="s">
        <v>1210</v>
      </c>
      <c r="D190" s="268" t="s">
        <v>17</v>
      </c>
      <c r="E190" s="268">
        <v>12</v>
      </c>
      <c r="F190" s="64"/>
      <c r="G190" s="278">
        <f t="shared" si="4"/>
        <v>0</v>
      </c>
    </row>
    <row r="191" spans="1:7" ht="10.5" customHeight="1" x14ac:dyDescent="0.25">
      <c r="A191" s="310"/>
      <c r="B191" s="96"/>
      <c r="C191" s="259"/>
      <c r="D191" s="268"/>
      <c r="E191" s="268"/>
      <c r="F191" s="64"/>
      <c r="G191" s="278">
        <f t="shared" si="4"/>
        <v>0</v>
      </c>
    </row>
    <row r="192" spans="1:7" ht="14" x14ac:dyDescent="0.25">
      <c r="A192" s="310"/>
      <c r="B192" s="96"/>
      <c r="C192" s="273" t="s">
        <v>1211</v>
      </c>
      <c r="D192" s="268"/>
      <c r="E192" s="268"/>
      <c r="F192" s="64"/>
      <c r="G192" s="278">
        <f t="shared" si="4"/>
        <v>0</v>
      </c>
    </row>
    <row r="193" spans="1:7" ht="11.25" customHeight="1" x14ac:dyDescent="0.25">
      <c r="A193" s="310"/>
      <c r="B193" s="96"/>
      <c r="C193" s="259"/>
      <c r="D193" s="268"/>
      <c r="E193" s="268"/>
      <c r="F193" s="64"/>
      <c r="G193" s="278">
        <f t="shared" si="4"/>
        <v>0</v>
      </c>
    </row>
    <row r="194" spans="1:7" ht="14" x14ac:dyDescent="0.25">
      <c r="A194" s="310"/>
      <c r="B194" s="96"/>
      <c r="C194" s="259" t="s">
        <v>1212</v>
      </c>
      <c r="D194" s="268"/>
      <c r="E194" s="268"/>
      <c r="F194" s="64"/>
      <c r="G194" s="278">
        <f t="shared" si="4"/>
        <v>0</v>
      </c>
    </row>
    <row r="195" spans="1:7" ht="9" customHeight="1" x14ac:dyDescent="0.25">
      <c r="A195" s="310"/>
      <c r="B195" s="96"/>
      <c r="C195" s="259"/>
      <c r="D195" s="268"/>
      <c r="E195" s="268"/>
      <c r="F195" s="64"/>
      <c r="G195" s="278">
        <f t="shared" si="4"/>
        <v>0</v>
      </c>
    </row>
    <row r="196" spans="1:7" ht="14" x14ac:dyDescent="0.25">
      <c r="A196" s="310" t="s">
        <v>976</v>
      </c>
      <c r="B196" s="96"/>
      <c r="C196" s="259" t="s">
        <v>1213</v>
      </c>
      <c r="D196" s="268" t="s">
        <v>17</v>
      </c>
      <c r="E196" s="268">
        <v>220</v>
      </c>
      <c r="F196" s="64"/>
      <c r="G196" s="278">
        <f t="shared" si="4"/>
        <v>0</v>
      </c>
    </row>
    <row r="197" spans="1:7" ht="10.5" customHeight="1" x14ac:dyDescent="0.25">
      <c r="A197" s="310"/>
      <c r="B197" s="96"/>
      <c r="C197" s="259"/>
      <c r="D197" s="268"/>
      <c r="E197" s="268"/>
      <c r="F197" s="64"/>
      <c r="G197" s="278">
        <f t="shared" si="4"/>
        <v>0</v>
      </c>
    </row>
    <row r="198" spans="1:7" ht="14" x14ac:dyDescent="0.25">
      <c r="A198" s="310" t="s">
        <v>977</v>
      </c>
      <c r="B198" s="96"/>
      <c r="C198" s="259" t="s">
        <v>1214</v>
      </c>
      <c r="D198" s="268" t="s">
        <v>17</v>
      </c>
      <c r="E198" s="268">
        <v>90</v>
      </c>
      <c r="F198" s="64"/>
      <c r="G198" s="278">
        <f t="shared" si="4"/>
        <v>0</v>
      </c>
    </row>
    <row r="199" spans="1:7" ht="10.5" customHeight="1" x14ac:dyDescent="0.25">
      <c r="A199" s="310"/>
      <c r="B199" s="96"/>
      <c r="C199" s="259"/>
      <c r="D199" s="268"/>
      <c r="E199" s="268"/>
      <c r="F199" s="64"/>
      <c r="G199" s="278">
        <f t="shared" si="4"/>
        <v>0</v>
      </c>
    </row>
    <row r="200" spans="1:7" ht="14" x14ac:dyDescent="0.25">
      <c r="A200" s="310" t="s">
        <v>978</v>
      </c>
      <c r="B200" s="96"/>
      <c r="C200" s="259" t="s">
        <v>1215</v>
      </c>
      <c r="D200" s="268" t="s">
        <v>17</v>
      </c>
      <c r="E200" s="268">
        <v>50</v>
      </c>
      <c r="F200" s="64"/>
      <c r="G200" s="278">
        <f t="shared" si="4"/>
        <v>0</v>
      </c>
    </row>
    <row r="201" spans="1:7" ht="10.5" customHeight="1" x14ac:dyDescent="0.25">
      <c r="A201" s="310"/>
      <c r="B201" s="96"/>
      <c r="C201" s="259"/>
      <c r="D201" s="268"/>
      <c r="E201" s="268"/>
      <c r="F201" s="64"/>
      <c r="G201" s="278">
        <f t="shared" si="4"/>
        <v>0</v>
      </c>
    </row>
    <row r="202" spans="1:7" ht="14" x14ac:dyDescent="0.25">
      <c r="A202" s="310" t="s">
        <v>979</v>
      </c>
      <c r="B202" s="96"/>
      <c r="C202" s="259" t="s">
        <v>1216</v>
      </c>
      <c r="D202" s="268" t="s">
        <v>17</v>
      </c>
      <c r="E202" s="268">
        <v>180</v>
      </c>
      <c r="F202" s="64"/>
      <c r="G202" s="278">
        <f t="shared" si="4"/>
        <v>0</v>
      </c>
    </row>
    <row r="203" spans="1:7" ht="10.5" customHeight="1" x14ac:dyDescent="0.25">
      <c r="A203" s="310"/>
      <c r="B203" s="96"/>
      <c r="C203" s="259"/>
      <c r="D203" s="268"/>
      <c r="E203" s="268"/>
      <c r="F203" s="64"/>
      <c r="G203" s="278">
        <f t="shared" si="4"/>
        <v>0</v>
      </c>
    </row>
    <row r="204" spans="1:7" ht="14" x14ac:dyDescent="0.25">
      <c r="A204" s="310" t="s">
        <v>980</v>
      </c>
      <c r="B204" s="96"/>
      <c r="C204" s="259" t="s">
        <v>1217</v>
      </c>
      <c r="D204" s="268" t="s">
        <v>17</v>
      </c>
      <c r="E204" s="268">
        <v>100</v>
      </c>
      <c r="F204" s="64"/>
      <c r="G204" s="278">
        <f t="shared" si="4"/>
        <v>0</v>
      </c>
    </row>
    <row r="205" spans="1:7" ht="10.5" customHeight="1" x14ac:dyDescent="0.25">
      <c r="A205" s="310"/>
      <c r="B205" s="96"/>
      <c r="C205" s="259"/>
      <c r="D205" s="268"/>
      <c r="E205" s="268"/>
      <c r="F205" s="64"/>
      <c r="G205" s="278">
        <f t="shared" si="4"/>
        <v>0</v>
      </c>
    </row>
    <row r="206" spans="1:7" ht="14" x14ac:dyDescent="0.25">
      <c r="A206" s="310" t="s">
        <v>981</v>
      </c>
      <c r="B206" s="96"/>
      <c r="C206" s="259" t="s">
        <v>1218</v>
      </c>
      <c r="D206" s="268" t="s">
        <v>17</v>
      </c>
      <c r="E206" s="268">
        <v>30</v>
      </c>
      <c r="F206" s="64"/>
      <c r="G206" s="278">
        <f t="shared" si="4"/>
        <v>0</v>
      </c>
    </row>
    <row r="207" spans="1:7" ht="10.5" customHeight="1" x14ac:dyDescent="0.25">
      <c r="A207" s="310"/>
      <c r="B207" s="96"/>
      <c r="C207" s="259"/>
      <c r="D207" s="268"/>
      <c r="E207" s="268"/>
      <c r="F207" s="64"/>
      <c r="G207" s="278">
        <f t="shared" si="4"/>
        <v>0</v>
      </c>
    </row>
    <row r="208" spans="1:7" ht="17.25" customHeight="1" x14ac:dyDescent="0.25">
      <c r="A208" s="310" t="s">
        <v>982</v>
      </c>
      <c r="B208" s="96"/>
      <c r="C208" s="259" t="s">
        <v>1219</v>
      </c>
      <c r="D208" s="268" t="s">
        <v>17</v>
      </c>
      <c r="E208" s="268">
        <v>80</v>
      </c>
      <c r="F208" s="64"/>
      <c r="G208" s="278">
        <f t="shared" si="4"/>
        <v>0</v>
      </c>
    </row>
    <row r="209" spans="1:24" ht="10.5" customHeight="1" x14ac:dyDescent="0.25">
      <c r="A209" s="310"/>
      <c r="B209" s="96"/>
      <c r="C209" s="259"/>
      <c r="D209" s="272"/>
      <c r="E209" s="272"/>
      <c r="F209" s="64"/>
      <c r="G209" s="278">
        <f t="shared" si="4"/>
        <v>0</v>
      </c>
    </row>
    <row r="210" spans="1:24" ht="14" x14ac:dyDescent="0.25">
      <c r="A210" s="310" t="s">
        <v>983</v>
      </c>
      <c r="B210" s="96"/>
      <c r="C210" s="259" t="s">
        <v>1220</v>
      </c>
      <c r="D210" s="268" t="s">
        <v>17</v>
      </c>
      <c r="E210" s="268">
        <v>40</v>
      </c>
      <c r="F210" s="64"/>
      <c r="G210" s="278">
        <f t="shared" si="4"/>
        <v>0</v>
      </c>
    </row>
    <row r="211" spans="1:24" ht="10.5" customHeight="1" x14ac:dyDescent="0.25">
      <c r="A211" s="310"/>
      <c r="B211" s="96"/>
      <c r="C211" s="259"/>
      <c r="D211" s="268"/>
      <c r="E211" s="268"/>
      <c r="F211" s="64"/>
      <c r="G211" s="278">
        <f t="shared" si="4"/>
        <v>0</v>
      </c>
    </row>
    <row r="212" spans="1:24" ht="14" x14ac:dyDescent="0.25">
      <c r="A212" s="310" t="s">
        <v>984</v>
      </c>
      <c r="B212" s="96"/>
      <c r="C212" s="259" t="s">
        <v>1221</v>
      </c>
      <c r="D212" s="268" t="s">
        <v>17</v>
      </c>
      <c r="E212" s="268">
        <v>120</v>
      </c>
      <c r="F212" s="64"/>
      <c r="G212" s="278">
        <f t="shared" si="4"/>
        <v>0</v>
      </c>
    </row>
    <row r="213" spans="1:24" s="183" customFormat="1" ht="14.5" thickBot="1" x14ac:dyDescent="0.35">
      <c r="A213" s="86"/>
      <c r="B213" s="96"/>
      <c r="C213" s="96"/>
      <c r="D213" s="185"/>
      <c r="E213" s="185"/>
      <c r="F213" s="197"/>
      <c r="G213" s="282"/>
    </row>
    <row r="214" spans="1:24" s="183" customFormat="1" ht="14.5" thickBot="1" x14ac:dyDescent="0.35">
      <c r="A214" s="514" t="s">
        <v>8</v>
      </c>
      <c r="B214" s="515"/>
      <c r="C214" s="515"/>
      <c r="D214" s="515"/>
      <c r="E214" s="515"/>
      <c r="F214" s="516"/>
      <c r="G214" s="283">
        <f>SUM(G153:G213)</f>
        <v>0</v>
      </c>
    </row>
    <row r="215" spans="1:24" s="183" customFormat="1" ht="14" x14ac:dyDescent="0.3">
      <c r="A215" s="538">
        <f>A148+1</f>
        <v>44</v>
      </c>
      <c r="B215" s="539"/>
      <c r="C215" s="539"/>
      <c r="D215" s="539"/>
      <c r="E215" s="539"/>
      <c r="F215" s="539"/>
      <c r="G215" s="540"/>
      <c r="M215" s="184"/>
      <c r="X215" s="184"/>
    </row>
    <row r="216" spans="1:24" s="183" customFormat="1" ht="14" x14ac:dyDescent="0.3">
      <c r="A216" s="513" t="str">
        <f>$A$2</f>
        <v>CONSTRUCTION OF AMERSFOORT SEWERS</v>
      </c>
      <c r="B216" s="513"/>
      <c r="C216" s="513"/>
      <c r="D216" s="513"/>
      <c r="E216" s="513"/>
      <c r="F216" s="513"/>
      <c r="G216" s="513"/>
    </row>
    <row r="217" spans="1:24" s="183" customFormat="1" ht="14" x14ac:dyDescent="0.3">
      <c r="A217" s="517" t="str">
        <f>$A$3</f>
        <v>CONTRACT NO: T21/2025</v>
      </c>
      <c r="B217" s="517"/>
      <c r="C217" s="517"/>
      <c r="D217" s="518"/>
      <c r="E217" s="517"/>
      <c r="F217" s="517"/>
      <c r="G217" s="517"/>
    </row>
    <row r="218" spans="1:24" s="183" customFormat="1" ht="14.5" thickBot="1" x14ac:dyDescent="0.35">
      <c r="A218" s="517" t="str">
        <f>$A$4</f>
        <v>SECTION 5: PUMPSTATION ELECTRICAL AND MECHANICAL</v>
      </c>
      <c r="B218" s="517"/>
      <c r="C218" s="517"/>
      <c r="D218" s="517"/>
      <c r="E218" s="517"/>
      <c r="F218" s="517"/>
      <c r="G218" s="517"/>
    </row>
    <row r="219" spans="1:24" s="183" customFormat="1" ht="28.5" thickBot="1" x14ac:dyDescent="0.35">
      <c r="A219" s="196" t="s">
        <v>0</v>
      </c>
      <c r="B219" s="191" t="s">
        <v>1</v>
      </c>
      <c r="C219" s="191" t="s">
        <v>2</v>
      </c>
      <c r="D219" s="192" t="s">
        <v>3</v>
      </c>
      <c r="E219" s="192" t="s">
        <v>4</v>
      </c>
      <c r="F219" s="193" t="s">
        <v>5</v>
      </c>
      <c r="G219" s="280" t="s">
        <v>6</v>
      </c>
    </row>
    <row r="220" spans="1:24" s="183" customFormat="1" ht="14.5" thickBot="1" x14ac:dyDescent="0.35">
      <c r="A220" s="196"/>
      <c r="B220" s="191"/>
      <c r="C220" s="191" t="s">
        <v>9</v>
      </c>
      <c r="D220" s="192"/>
      <c r="E220" s="192"/>
      <c r="F220" s="193"/>
      <c r="G220" s="280">
        <f>G214</f>
        <v>0</v>
      </c>
    </row>
    <row r="221" spans="1:24" ht="39.75" customHeight="1" x14ac:dyDescent="0.25">
      <c r="A221" s="310"/>
      <c r="B221" s="96"/>
      <c r="C221" s="261" t="s">
        <v>1222</v>
      </c>
      <c r="D221" s="266"/>
      <c r="E221" s="262"/>
      <c r="F221" s="64"/>
      <c r="G221" s="278">
        <f t="shared" ref="G221" si="5">F221*E221</f>
        <v>0</v>
      </c>
    </row>
    <row r="222" spans="1:24" ht="14" x14ac:dyDescent="0.25">
      <c r="A222" s="310" t="s">
        <v>985</v>
      </c>
      <c r="B222" s="96"/>
      <c r="C222" s="259" t="s">
        <v>1213</v>
      </c>
      <c r="D222" s="268" t="s">
        <v>17</v>
      </c>
      <c r="E222" s="268">
        <v>220</v>
      </c>
      <c r="F222" s="64"/>
      <c r="G222" s="278">
        <f t="shared" si="4"/>
        <v>0</v>
      </c>
    </row>
    <row r="223" spans="1:24" ht="9" customHeight="1" x14ac:dyDescent="0.25">
      <c r="A223" s="310"/>
      <c r="B223" s="96"/>
      <c r="C223" s="259"/>
      <c r="D223" s="268"/>
      <c r="E223" s="268"/>
      <c r="F223" s="64"/>
      <c r="G223" s="278">
        <f t="shared" ref="G223:G290" si="6">F223*E223</f>
        <v>0</v>
      </c>
    </row>
    <row r="224" spans="1:24" ht="14" x14ac:dyDescent="0.25">
      <c r="A224" s="310" t="s">
        <v>986</v>
      </c>
      <c r="B224" s="96"/>
      <c r="C224" s="259" t="s">
        <v>1214</v>
      </c>
      <c r="D224" s="268" t="s">
        <v>17</v>
      </c>
      <c r="E224" s="268">
        <v>90</v>
      </c>
      <c r="F224" s="64"/>
      <c r="G224" s="278">
        <f t="shared" si="6"/>
        <v>0</v>
      </c>
    </row>
    <row r="225" spans="1:7" ht="9" customHeight="1" x14ac:dyDescent="0.25">
      <c r="A225" s="310"/>
      <c r="B225" s="96"/>
      <c r="C225" s="259"/>
      <c r="D225" s="268"/>
      <c r="E225" s="268"/>
      <c r="F225" s="64"/>
      <c r="G225" s="278">
        <f t="shared" si="6"/>
        <v>0</v>
      </c>
    </row>
    <row r="226" spans="1:7" ht="14" x14ac:dyDescent="0.25">
      <c r="A226" s="310" t="s">
        <v>987</v>
      </c>
      <c r="B226" s="96"/>
      <c r="C226" s="259" t="s">
        <v>1215</v>
      </c>
      <c r="D226" s="268" t="s">
        <v>17</v>
      </c>
      <c r="E226" s="268">
        <v>50</v>
      </c>
      <c r="F226" s="64"/>
      <c r="G226" s="278">
        <f t="shared" si="6"/>
        <v>0</v>
      </c>
    </row>
    <row r="227" spans="1:7" ht="9" customHeight="1" x14ac:dyDescent="0.25">
      <c r="A227" s="310"/>
      <c r="B227" s="96"/>
      <c r="C227" s="259"/>
      <c r="D227" s="268"/>
      <c r="E227" s="268"/>
      <c r="F227" s="64"/>
      <c r="G227" s="278">
        <f t="shared" si="6"/>
        <v>0</v>
      </c>
    </row>
    <row r="228" spans="1:7" ht="14" x14ac:dyDescent="0.25">
      <c r="A228" s="310" t="s">
        <v>988</v>
      </c>
      <c r="B228" s="96"/>
      <c r="C228" s="259" t="s">
        <v>1216</v>
      </c>
      <c r="D228" s="268" t="s">
        <v>17</v>
      </c>
      <c r="E228" s="268">
        <v>180</v>
      </c>
      <c r="F228" s="64"/>
      <c r="G228" s="278">
        <f t="shared" si="6"/>
        <v>0</v>
      </c>
    </row>
    <row r="229" spans="1:7" ht="9" customHeight="1" x14ac:dyDescent="0.25">
      <c r="A229" s="310"/>
      <c r="B229" s="96"/>
      <c r="C229" s="259"/>
      <c r="D229" s="268"/>
      <c r="E229" s="268"/>
      <c r="F229" s="64"/>
      <c r="G229" s="278">
        <f t="shared" si="6"/>
        <v>0</v>
      </c>
    </row>
    <row r="230" spans="1:7" ht="14" x14ac:dyDescent="0.25">
      <c r="A230" s="310" t="s">
        <v>966</v>
      </c>
      <c r="B230" s="96"/>
      <c r="C230" s="259" t="s">
        <v>1217</v>
      </c>
      <c r="D230" s="268" t="s">
        <v>17</v>
      </c>
      <c r="E230" s="268">
        <v>100</v>
      </c>
      <c r="F230" s="64"/>
      <c r="G230" s="278">
        <f t="shared" si="6"/>
        <v>0</v>
      </c>
    </row>
    <row r="231" spans="1:7" ht="9" customHeight="1" x14ac:dyDescent="0.25">
      <c r="A231" s="310"/>
      <c r="B231" s="96"/>
      <c r="C231" s="259"/>
      <c r="D231" s="268"/>
      <c r="E231" s="268"/>
      <c r="F231" s="64"/>
      <c r="G231" s="278">
        <f t="shared" si="6"/>
        <v>0</v>
      </c>
    </row>
    <row r="232" spans="1:7" ht="14" x14ac:dyDescent="0.25">
      <c r="A232" s="310" t="s">
        <v>967</v>
      </c>
      <c r="B232" s="96"/>
      <c r="C232" s="259" t="s">
        <v>1218</v>
      </c>
      <c r="D232" s="268" t="s">
        <v>17</v>
      </c>
      <c r="E232" s="268">
        <v>30</v>
      </c>
      <c r="F232" s="64"/>
      <c r="G232" s="278">
        <f t="shared" si="6"/>
        <v>0</v>
      </c>
    </row>
    <row r="233" spans="1:7" ht="9" customHeight="1" x14ac:dyDescent="0.25">
      <c r="A233" s="310"/>
      <c r="B233" s="96"/>
      <c r="C233" s="259"/>
      <c r="D233" s="268"/>
      <c r="E233" s="268"/>
      <c r="F233" s="64"/>
      <c r="G233" s="278">
        <f t="shared" si="6"/>
        <v>0</v>
      </c>
    </row>
    <row r="234" spans="1:7" ht="14" x14ac:dyDescent="0.25">
      <c r="A234" s="310" t="s">
        <v>968</v>
      </c>
      <c r="B234" s="96"/>
      <c r="C234" s="259" t="s">
        <v>1219</v>
      </c>
      <c r="D234" s="268" t="s">
        <v>17</v>
      </c>
      <c r="E234" s="268">
        <v>80</v>
      </c>
      <c r="F234" s="64"/>
      <c r="G234" s="278">
        <f t="shared" si="6"/>
        <v>0</v>
      </c>
    </row>
    <row r="235" spans="1:7" ht="9" customHeight="1" x14ac:dyDescent="0.25">
      <c r="A235" s="310"/>
      <c r="B235" s="96"/>
      <c r="C235" s="259"/>
      <c r="D235" s="268"/>
      <c r="E235" s="268"/>
      <c r="F235" s="64"/>
      <c r="G235" s="278">
        <f t="shared" si="6"/>
        <v>0</v>
      </c>
    </row>
    <row r="236" spans="1:7" ht="14" x14ac:dyDescent="0.25">
      <c r="A236" s="310" t="s">
        <v>1087</v>
      </c>
      <c r="B236" s="96"/>
      <c r="C236" s="259" t="s">
        <v>1220</v>
      </c>
      <c r="D236" s="272" t="s">
        <v>17</v>
      </c>
      <c r="E236" s="272" t="s">
        <v>1223</v>
      </c>
      <c r="F236" s="64"/>
      <c r="G236" s="278">
        <f t="shared" si="6"/>
        <v>0</v>
      </c>
    </row>
    <row r="237" spans="1:7" ht="9" customHeight="1" x14ac:dyDescent="0.25">
      <c r="A237" s="310"/>
      <c r="B237" s="96"/>
      <c r="C237" s="259"/>
      <c r="D237" s="268"/>
      <c r="E237" s="268"/>
      <c r="F237" s="64"/>
      <c r="G237" s="278">
        <f t="shared" si="6"/>
        <v>0</v>
      </c>
    </row>
    <row r="238" spans="1:7" ht="14" x14ac:dyDescent="0.25">
      <c r="A238" s="310" t="s">
        <v>1088</v>
      </c>
      <c r="B238" s="96"/>
      <c r="C238" s="259" t="s">
        <v>1221</v>
      </c>
      <c r="D238" s="272" t="s">
        <v>17</v>
      </c>
      <c r="E238" s="272" t="s">
        <v>1224</v>
      </c>
      <c r="F238" s="64"/>
      <c r="G238" s="278">
        <f t="shared" si="6"/>
        <v>0</v>
      </c>
    </row>
    <row r="239" spans="1:7" ht="9" customHeight="1" x14ac:dyDescent="0.25">
      <c r="A239" s="195"/>
      <c r="B239" s="96"/>
      <c r="C239" s="259"/>
      <c r="D239" s="268"/>
      <c r="E239" s="268"/>
      <c r="F239" s="64"/>
      <c r="G239" s="278">
        <f t="shared" si="6"/>
        <v>0</v>
      </c>
    </row>
    <row r="240" spans="1:7" ht="25" x14ac:dyDescent="0.25">
      <c r="A240" s="195"/>
      <c r="B240" s="96"/>
      <c r="C240" s="259" t="s">
        <v>1225</v>
      </c>
      <c r="D240" s="268"/>
      <c r="E240" s="268"/>
      <c r="F240" s="64"/>
      <c r="G240" s="278">
        <f t="shared" si="6"/>
        <v>0</v>
      </c>
    </row>
    <row r="241" spans="1:7" ht="9" customHeight="1" x14ac:dyDescent="0.25">
      <c r="A241" s="195"/>
      <c r="B241" s="96"/>
      <c r="C241" s="259"/>
      <c r="D241" s="268"/>
      <c r="E241" s="268"/>
      <c r="F241" s="64"/>
      <c r="G241" s="278">
        <f t="shared" si="6"/>
        <v>0</v>
      </c>
    </row>
    <row r="242" spans="1:7" ht="14" x14ac:dyDescent="0.25">
      <c r="A242" s="310" t="s">
        <v>1336</v>
      </c>
      <c r="B242" s="96"/>
      <c r="C242" s="259" t="s">
        <v>1213</v>
      </c>
      <c r="D242" s="268" t="s">
        <v>155</v>
      </c>
      <c r="E242" s="268">
        <v>36</v>
      </c>
      <c r="F242" s="64"/>
      <c r="G242" s="278">
        <f t="shared" si="6"/>
        <v>0</v>
      </c>
    </row>
    <row r="243" spans="1:7" ht="9" customHeight="1" x14ac:dyDescent="0.25">
      <c r="A243" s="195"/>
      <c r="B243" s="96"/>
      <c r="C243" s="259"/>
      <c r="D243" s="268"/>
      <c r="E243" s="268"/>
      <c r="F243" s="64"/>
      <c r="G243" s="278">
        <f t="shared" si="6"/>
        <v>0</v>
      </c>
    </row>
    <row r="244" spans="1:7" ht="14" x14ac:dyDescent="0.25">
      <c r="A244" s="310" t="s">
        <v>1337</v>
      </c>
      <c r="B244" s="96"/>
      <c r="C244" s="259" t="s">
        <v>1214</v>
      </c>
      <c r="D244" s="268" t="s">
        <v>155</v>
      </c>
      <c r="E244" s="268">
        <v>26</v>
      </c>
      <c r="F244" s="64"/>
      <c r="G244" s="278">
        <f t="shared" si="6"/>
        <v>0</v>
      </c>
    </row>
    <row r="245" spans="1:7" ht="9" customHeight="1" x14ac:dyDescent="0.25">
      <c r="A245" s="195"/>
      <c r="B245" s="96"/>
      <c r="C245" s="259"/>
      <c r="D245" s="268"/>
      <c r="E245" s="268"/>
      <c r="F245" s="64"/>
      <c r="G245" s="278">
        <f t="shared" si="6"/>
        <v>0</v>
      </c>
    </row>
    <row r="246" spans="1:7" ht="14" x14ac:dyDescent="0.25">
      <c r="A246" s="310" t="s">
        <v>1338</v>
      </c>
      <c r="B246" s="96"/>
      <c r="C246" s="259" t="s">
        <v>1215</v>
      </c>
      <c r="D246" s="268" t="s">
        <v>155</v>
      </c>
      <c r="E246" s="268">
        <v>12</v>
      </c>
      <c r="F246" s="64"/>
      <c r="G246" s="278">
        <f t="shared" si="6"/>
        <v>0</v>
      </c>
    </row>
    <row r="247" spans="1:7" ht="9" customHeight="1" x14ac:dyDescent="0.25">
      <c r="A247" s="195"/>
      <c r="B247" s="96"/>
      <c r="C247" s="259"/>
      <c r="D247" s="268"/>
      <c r="E247" s="268"/>
      <c r="F247" s="64"/>
      <c r="G247" s="278">
        <f t="shared" si="6"/>
        <v>0</v>
      </c>
    </row>
    <row r="248" spans="1:7" ht="14" x14ac:dyDescent="0.25">
      <c r="A248" s="310" t="s">
        <v>1339</v>
      </c>
      <c r="B248" s="96"/>
      <c r="C248" s="259" t="s">
        <v>1216</v>
      </c>
      <c r="D248" s="268" t="s">
        <v>155</v>
      </c>
      <c r="E248" s="268">
        <v>14</v>
      </c>
      <c r="F248" s="64"/>
      <c r="G248" s="278">
        <f t="shared" si="6"/>
        <v>0</v>
      </c>
    </row>
    <row r="249" spans="1:7" ht="9" customHeight="1" x14ac:dyDescent="0.25">
      <c r="A249" s="310"/>
      <c r="B249" s="96"/>
      <c r="C249" s="259"/>
      <c r="D249" s="268"/>
      <c r="E249" s="268"/>
      <c r="F249" s="64"/>
      <c r="G249" s="278">
        <f t="shared" si="6"/>
        <v>0</v>
      </c>
    </row>
    <row r="250" spans="1:7" ht="14" x14ac:dyDescent="0.25">
      <c r="A250" s="310" t="s">
        <v>1340</v>
      </c>
      <c r="B250" s="96"/>
      <c r="C250" s="259" t="s">
        <v>1226</v>
      </c>
      <c r="D250" s="268" t="s">
        <v>155</v>
      </c>
      <c r="E250" s="268">
        <v>16</v>
      </c>
      <c r="F250" s="64"/>
      <c r="G250" s="278">
        <f t="shared" si="6"/>
        <v>0</v>
      </c>
    </row>
    <row r="251" spans="1:7" ht="9" customHeight="1" x14ac:dyDescent="0.25">
      <c r="A251" s="310"/>
      <c r="B251" s="96"/>
      <c r="C251" s="259"/>
      <c r="D251" s="268"/>
      <c r="E251" s="268"/>
      <c r="F251" s="64"/>
      <c r="G251" s="278">
        <f t="shared" si="6"/>
        <v>0</v>
      </c>
    </row>
    <row r="252" spans="1:7" ht="14" x14ac:dyDescent="0.25">
      <c r="A252" s="310" t="s">
        <v>1341</v>
      </c>
      <c r="B252" s="96"/>
      <c r="C252" s="259" t="s">
        <v>1218</v>
      </c>
      <c r="D252" s="268" t="s">
        <v>155</v>
      </c>
      <c r="E252" s="268">
        <v>6</v>
      </c>
      <c r="F252" s="64"/>
      <c r="G252" s="278">
        <f t="shared" si="6"/>
        <v>0</v>
      </c>
    </row>
    <row r="253" spans="1:7" ht="9" customHeight="1" x14ac:dyDescent="0.25">
      <c r="A253" s="310"/>
      <c r="B253" s="96"/>
      <c r="C253" s="259"/>
      <c r="D253" s="268"/>
      <c r="E253" s="268"/>
      <c r="F253" s="64"/>
      <c r="G253" s="278">
        <f t="shared" si="6"/>
        <v>0</v>
      </c>
    </row>
    <row r="254" spans="1:7" ht="14" x14ac:dyDescent="0.25">
      <c r="A254" s="310" t="s">
        <v>1342</v>
      </c>
      <c r="B254" s="96"/>
      <c r="C254" s="259" t="s">
        <v>1219</v>
      </c>
      <c r="D254" s="268" t="s">
        <v>155</v>
      </c>
      <c r="E254" s="268">
        <v>4</v>
      </c>
      <c r="F254" s="64"/>
      <c r="G254" s="278">
        <f t="shared" si="6"/>
        <v>0</v>
      </c>
    </row>
    <row r="255" spans="1:7" ht="9" customHeight="1" x14ac:dyDescent="0.25">
      <c r="A255" s="195"/>
      <c r="B255" s="96"/>
      <c r="C255" s="259"/>
      <c r="D255" s="268"/>
      <c r="E255" s="268"/>
      <c r="F255" s="64"/>
      <c r="G255" s="278">
        <f t="shared" si="6"/>
        <v>0</v>
      </c>
    </row>
    <row r="256" spans="1:7" ht="14" x14ac:dyDescent="0.25">
      <c r="A256" s="310" t="s">
        <v>1343</v>
      </c>
      <c r="B256" s="96"/>
      <c r="C256" s="259" t="s">
        <v>1220</v>
      </c>
      <c r="D256" s="268" t="s">
        <v>155</v>
      </c>
      <c r="E256" s="268">
        <v>4</v>
      </c>
      <c r="F256" s="64"/>
      <c r="G256" s="278">
        <f t="shared" si="6"/>
        <v>0</v>
      </c>
    </row>
    <row r="257" spans="1:7" ht="9" customHeight="1" x14ac:dyDescent="0.25">
      <c r="A257" s="195"/>
      <c r="B257" s="96"/>
      <c r="C257" s="259"/>
      <c r="D257" s="268"/>
      <c r="E257" s="268"/>
      <c r="F257" s="64"/>
      <c r="G257" s="278">
        <f t="shared" si="6"/>
        <v>0</v>
      </c>
    </row>
    <row r="258" spans="1:7" ht="14" x14ac:dyDescent="0.25">
      <c r="A258" s="310" t="s">
        <v>1344</v>
      </c>
      <c r="B258" s="96"/>
      <c r="C258" s="259" t="s">
        <v>1221</v>
      </c>
      <c r="D258" s="268" t="s">
        <v>155</v>
      </c>
      <c r="E258" s="268">
        <v>6</v>
      </c>
      <c r="F258" s="64"/>
      <c r="G258" s="278">
        <f t="shared" si="6"/>
        <v>0</v>
      </c>
    </row>
    <row r="259" spans="1:7" ht="9" customHeight="1" x14ac:dyDescent="0.25">
      <c r="A259" s="195"/>
      <c r="B259" s="96"/>
      <c r="C259" s="259"/>
      <c r="D259" s="268"/>
      <c r="E259" s="268"/>
      <c r="F259" s="64"/>
      <c r="G259" s="278">
        <f t="shared" si="6"/>
        <v>0</v>
      </c>
    </row>
    <row r="260" spans="1:7" ht="14" x14ac:dyDescent="0.25">
      <c r="A260" s="310" t="s">
        <v>1345</v>
      </c>
      <c r="B260" s="96"/>
      <c r="C260" s="259" t="s">
        <v>1545</v>
      </c>
      <c r="D260" s="268" t="s">
        <v>7</v>
      </c>
      <c r="E260" s="268">
        <v>1</v>
      </c>
      <c r="F260" s="64"/>
      <c r="G260" s="278">
        <f t="shared" si="6"/>
        <v>0</v>
      </c>
    </row>
    <row r="261" spans="1:7" ht="14" x14ac:dyDescent="0.25">
      <c r="A261" s="310" t="s">
        <v>1346</v>
      </c>
      <c r="B261" s="96"/>
      <c r="C261" s="259" t="s">
        <v>1227</v>
      </c>
      <c r="D261" s="268" t="s">
        <v>7</v>
      </c>
      <c r="E261" s="268">
        <v>3</v>
      </c>
      <c r="F261" s="64"/>
      <c r="G261" s="278">
        <f t="shared" si="6"/>
        <v>0</v>
      </c>
    </row>
    <row r="262" spans="1:7" ht="9" customHeight="1" x14ac:dyDescent="0.25">
      <c r="A262" s="310"/>
      <c r="B262" s="96"/>
      <c r="C262" s="259"/>
      <c r="D262" s="268"/>
      <c r="E262" s="268"/>
      <c r="F262" s="64"/>
      <c r="G262" s="278">
        <f t="shared" si="6"/>
        <v>0</v>
      </c>
    </row>
    <row r="263" spans="1:7" ht="14" x14ac:dyDescent="0.25">
      <c r="A263" s="310" t="s">
        <v>1347</v>
      </c>
      <c r="B263" s="96"/>
      <c r="C263" s="259" t="s">
        <v>1228</v>
      </c>
      <c r="D263" s="268" t="s">
        <v>155</v>
      </c>
      <c r="E263" s="268">
        <v>6</v>
      </c>
      <c r="F263" s="64"/>
      <c r="G263" s="278">
        <f t="shared" si="6"/>
        <v>0</v>
      </c>
    </row>
    <row r="264" spans="1:7" ht="9" customHeight="1" x14ac:dyDescent="0.25">
      <c r="A264" s="310"/>
      <c r="B264" s="96"/>
      <c r="C264" s="259"/>
      <c r="D264" s="268"/>
      <c r="E264" s="268"/>
      <c r="F264" s="64"/>
      <c r="G264" s="278">
        <f t="shared" si="6"/>
        <v>0</v>
      </c>
    </row>
    <row r="265" spans="1:7" ht="32.25" customHeight="1" x14ac:dyDescent="0.25">
      <c r="A265" s="310" t="s">
        <v>1348</v>
      </c>
      <c r="B265" s="96"/>
      <c r="C265" s="259" t="s">
        <v>1229</v>
      </c>
      <c r="D265" s="268" t="s">
        <v>17</v>
      </c>
      <c r="E265" s="268">
        <v>30</v>
      </c>
      <c r="F265" s="64"/>
      <c r="G265" s="278">
        <f t="shared" si="6"/>
        <v>0</v>
      </c>
    </row>
    <row r="266" spans="1:7" ht="9" customHeight="1" x14ac:dyDescent="0.25">
      <c r="A266" s="310"/>
      <c r="B266" s="96"/>
      <c r="C266" s="259"/>
      <c r="D266" s="268"/>
      <c r="E266" s="268"/>
      <c r="F266" s="64"/>
      <c r="G266" s="278">
        <f t="shared" si="6"/>
        <v>0</v>
      </c>
    </row>
    <row r="267" spans="1:7" ht="25" x14ac:dyDescent="0.25">
      <c r="A267" s="310" t="s">
        <v>1349</v>
      </c>
      <c r="B267" s="96"/>
      <c r="C267" s="259" t="s">
        <v>1230</v>
      </c>
      <c r="D267" s="268" t="s">
        <v>17</v>
      </c>
      <c r="E267" s="268">
        <v>30</v>
      </c>
      <c r="F267" s="64"/>
      <c r="G267" s="278">
        <f t="shared" si="6"/>
        <v>0</v>
      </c>
    </row>
    <row r="268" spans="1:7" ht="9" customHeight="1" x14ac:dyDescent="0.25">
      <c r="A268" s="310"/>
      <c r="B268" s="96"/>
      <c r="C268" s="259"/>
      <c r="D268" s="268"/>
      <c r="E268" s="268"/>
      <c r="F268" s="64"/>
      <c r="G268" s="278">
        <f t="shared" si="6"/>
        <v>0</v>
      </c>
    </row>
    <row r="269" spans="1:7" ht="14" x14ac:dyDescent="0.25">
      <c r="A269" s="310" t="s">
        <v>1350</v>
      </c>
      <c r="B269" s="96"/>
      <c r="C269" s="259" t="s">
        <v>1231</v>
      </c>
      <c r="D269" s="268" t="s">
        <v>17</v>
      </c>
      <c r="E269" s="268">
        <v>180</v>
      </c>
      <c r="F269" s="64"/>
      <c r="G269" s="278">
        <f t="shared" si="6"/>
        <v>0</v>
      </c>
    </row>
    <row r="270" spans="1:7" ht="9" customHeight="1" x14ac:dyDescent="0.25">
      <c r="A270" s="310"/>
      <c r="B270" s="96"/>
      <c r="C270" s="259"/>
      <c r="D270" s="268"/>
      <c r="E270" s="268"/>
      <c r="F270" s="64"/>
      <c r="G270" s="278">
        <f t="shared" si="6"/>
        <v>0</v>
      </c>
    </row>
    <row r="271" spans="1:7" ht="14" x14ac:dyDescent="0.25">
      <c r="A271" s="310" t="s">
        <v>1351</v>
      </c>
      <c r="B271" s="96"/>
      <c r="C271" s="259" t="s">
        <v>1232</v>
      </c>
      <c r="D271" s="268" t="s">
        <v>17</v>
      </c>
      <c r="E271" s="268">
        <v>180</v>
      </c>
      <c r="F271" s="64"/>
      <c r="G271" s="278">
        <f t="shared" si="6"/>
        <v>0</v>
      </c>
    </row>
    <row r="272" spans="1:7" ht="9" customHeight="1" x14ac:dyDescent="0.25">
      <c r="A272" s="310"/>
      <c r="B272" s="96"/>
      <c r="C272" s="259"/>
      <c r="D272" s="268"/>
      <c r="E272" s="268"/>
      <c r="F272" s="64"/>
      <c r="G272" s="278">
        <f t="shared" si="6"/>
        <v>0</v>
      </c>
    </row>
    <row r="273" spans="1:24" ht="14" x14ac:dyDescent="0.25">
      <c r="A273" s="310" t="s">
        <v>1352</v>
      </c>
      <c r="B273" s="96"/>
      <c r="C273" s="259" t="s">
        <v>1233</v>
      </c>
      <c r="D273" s="268" t="s">
        <v>17</v>
      </c>
      <c r="E273" s="268">
        <v>125</v>
      </c>
      <c r="F273" s="64"/>
      <c r="G273" s="278">
        <f t="shared" si="6"/>
        <v>0</v>
      </c>
    </row>
    <row r="274" spans="1:24" ht="9" customHeight="1" x14ac:dyDescent="0.25">
      <c r="A274" s="310"/>
      <c r="B274" s="96"/>
      <c r="C274" s="259"/>
      <c r="D274" s="268"/>
      <c r="E274" s="268"/>
      <c r="F274" s="64"/>
      <c r="G274" s="278">
        <f t="shared" si="6"/>
        <v>0</v>
      </c>
    </row>
    <row r="275" spans="1:24" ht="14" x14ac:dyDescent="0.25">
      <c r="A275" s="310" t="s">
        <v>1353</v>
      </c>
      <c r="B275" s="96"/>
      <c r="C275" s="259" t="s">
        <v>1234</v>
      </c>
      <c r="D275" s="268" t="s">
        <v>155</v>
      </c>
      <c r="E275" s="268">
        <v>9</v>
      </c>
      <c r="F275" s="64"/>
      <c r="G275" s="278">
        <f t="shared" si="6"/>
        <v>0</v>
      </c>
    </row>
    <row r="276" spans="1:24" s="183" customFormat="1" ht="9" customHeight="1" thickBot="1" x14ac:dyDescent="0.35">
      <c r="A276" s="86"/>
      <c r="B276" s="96"/>
      <c r="C276" s="96"/>
      <c r="D276" s="185"/>
      <c r="E276" s="185"/>
      <c r="F276" s="197"/>
      <c r="G276" s="282"/>
    </row>
    <row r="277" spans="1:24" s="183" customFormat="1" ht="14.5" thickBot="1" x14ac:dyDescent="0.35">
      <c r="A277" s="514" t="s">
        <v>8</v>
      </c>
      <c r="B277" s="515"/>
      <c r="C277" s="515"/>
      <c r="D277" s="515"/>
      <c r="E277" s="515"/>
      <c r="F277" s="516"/>
      <c r="G277" s="283">
        <f>SUM(G220:G276)</f>
        <v>0</v>
      </c>
    </row>
    <row r="278" spans="1:24" s="183" customFormat="1" ht="14" x14ac:dyDescent="0.3">
      <c r="A278" s="538">
        <f>A215+1</f>
        <v>45</v>
      </c>
      <c r="B278" s="539"/>
      <c r="C278" s="539"/>
      <c r="D278" s="539"/>
      <c r="E278" s="539"/>
      <c r="F278" s="539"/>
      <c r="G278" s="540"/>
      <c r="M278" s="184"/>
      <c r="X278" s="184"/>
    </row>
    <row r="279" spans="1:24" s="183" customFormat="1" ht="14" x14ac:dyDescent="0.3">
      <c r="A279" s="513" t="str">
        <f>$A$2</f>
        <v>CONSTRUCTION OF AMERSFOORT SEWERS</v>
      </c>
      <c r="B279" s="513"/>
      <c r="C279" s="513"/>
      <c r="D279" s="513"/>
      <c r="E279" s="513"/>
      <c r="F279" s="513"/>
      <c r="G279" s="513"/>
    </row>
    <row r="280" spans="1:24" s="183" customFormat="1" ht="14" x14ac:dyDescent="0.3">
      <c r="A280" s="517" t="str">
        <f>$A$3</f>
        <v>CONTRACT NO: T21/2025</v>
      </c>
      <c r="B280" s="517"/>
      <c r="C280" s="517"/>
      <c r="D280" s="518"/>
      <c r="E280" s="517"/>
      <c r="F280" s="517"/>
      <c r="G280" s="517"/>
    </row>
    <row r="281" spans="1:24" s="183" customFormat="1" ht="14.5" thickBot="1" x14ac:dyDescent="0.35">
      <c r="A281" s="517" t="str">
        <f>$A$4</f>
        <v>SECTION 5: PUMPSTATION ELECTRICAL AND MECHANICAL</v>
      </c>
      <c r="B281" s="517"/>
      <c r="C281" s="517"/>
      <c r="D281" s="517"/>
      <c r="E281" s="517"/>
      <c r="F281" s="517"/>
      <c r="G281" s="517"/>
    </row>
    <row r="282" spans="1:24" s="183" customFormat="1" ht="28.5" thickBot="1" x14ac:dyDescent="0.35">
      <c r="A282" s="196" t="s">
        <v>0</v>
      </c>
      <c r="B282" s="191" t="s">
        <v>1</v>
      </c>
      <c r="C282" s="191" t="s">
        <v>2</v>
      </c>
      <c r="D282" s="192" t="s">
        <v>3</v>
      </c>
      <c r="E282" s="192" t="s">
        <v>4</v>
      </c>
      <c r="F282" s="193" t="s">
        <v>5</v>
      </c>
      <c r="G282" s="280" t="s">
        <v>6</v>
      </c>
    </row>
    <row r="283" spans="1:24" s="183" customFormat="1" ht="14.5" thickBot="1" x14ac:dyDescent="0.35">
      <c r="A283" s="196"/>
      <c r="B283" s="191"/>
      <c r="C283" s="191" t="s">
        <v>9</v>
      </c>
      <c r="D283" s="192"/>
      <c r="E283" s="192"/>
      <c r="F283" s="193"/>
      <c r="G283" s="280">
        <f>G277</f>
        <v>0</v>
      </c>
    </row>
    <row r="284" spans="1:24" ht="8.25" customHeight="1" x14ac:dyDescent="0.25">
      <c r="A284" s="310"/>
      <c r="B284" s="96"/>
      <c r="C284" s="261"/>
      <c r="D284" s="266"/>
      <c r="E284" s="262"/>
      <c r="F284" s="64"/>
      <c r="G284" s="278">
        <f t="shared" ref="G284" si="7">F284*E284</f>
        <v>0</v>
      </c>
    </row>
    <row r="285" spans="1:24" ht="14" x14ac:dyDescent="0.25">
      <c r="A285" s="195"/>
      <c r="B285" s="96"/>
      <c r="C285" s="273" t="s">
        <v>1235</v>
      </c>
      <c r="D285" s="259"/>
      <c r="E285" s="259"/>
      <c r="F285" s="64"/>
      <c r="G285" s="278">
        <f t="shared" si="6"/>
        <v>0</v>
      </c>
    </row>
    <row r="286" spans="1:24" ht="11.25" customHeight="1" x14ac:dyDescent="0.25">
      <c r="A286" s="310"/>
      <c r="B286" s="96"/>
      <c r="C286" s="259"/>
      <c r="D286" s="259"/>
      <c r="E286" s="259"/>
      <c r="F286" s="64"/>
      <c r="G286" s="278">
        <f t="shared" si="6"/>
        <v>0</v>
      </c>
    </row>
    <row r="287" spans="1:24" ht="25" x14ac:dyDescent="0.25">
      <c r="A287" s="195"/>
      <c r="B287" s="96"/>
      <c r="C287" s="259" t="s">
        <v>1236</v>
      </c>
      <c r="D287" s="268"/>
      <c r="E287" s="268"/>
      <c r="F287" s="64"/>
      <c r="G287" s="278">
        <f t="shared" si="6"/>
        <v>0</v>
      </c>
    </row>
    <row r="288" spans="1:24" ht="11.25" customHeight="1" x14ac:dyDescent="0.25">
      <c r="A288" s="310"/>
      <c r="B288" s="96"/>
      <c r="C288" s="259"/>
      <c r="D288" s="268"/>
      <c r="E288" s="268"/>
      <c r="F288" s="64"/>
      <c r="G288" s="278">
        <f t="shared" si="6"/>
        <v>0</v>
      </c>
    </row>
    <row r="289" spans="1:7" ht="14" x14ac:dyDescent="0.25">
      <c r="A289" s="310" t="s">
        <v>1354</v>
      </c>
      <c r="B289" s="96"/>
      <c r="C289" s="259" t="s">
        <v>1237</v>
      </c>
      <c r="D289" s="268" t="s">
        <v>155</v>
      </c>
      <c r="E289" s="268">
        <v>8</v>
      </c>
      <c r="F289" s="64"/>
      <c r="G289" s="278">
        <f t="shared" si="6"/>
        <v>0</v>
      </c>
    </row>
    <row r="290" spans="1:7" ht="14" x14ac:dyDescent="0.25">
      <c r="A290" s="310"/>
      <c r="B290" s="96"/>
      <c r="C290" s="259"/>
      <c r="D290" s="268"/>
      <c r="E290" s="268"/>
      <c r="F290" s="64"/>
      <c r="G290" s="278">
        <f t="shared" si="6"/>
        <v>0</v>
      </c>
    </row>
    <row r="291" spans="1:7" ht="14" x14ac:dyDescent="0.25">
      <c r="A291" s="310" t="s">
        <v>1355</v>
      </c>
      <c r="B291" s="96"/>
      <c r="C291" s="259" t="s">
        <v>1238</v>
      </c>
      <c r="D291" s="268" t="s">
        <v>155</v>
      </c>
      <c r="E291" s="268">
        <v>8</v>
      </c>
      <c r="F291" s="64"/>
      <c r="G291" s="278">
        <f t="shared" ref="G291:G360" si="8">F291*E291</f>
        <v>0</v>
      </c>
    </row>
    <row r="292" spans="1:7" ht="14" x14ac:dyDescent="0.25">
      <c r="A292" s="310"/>
      <c r="B292" s="96"/>
      <c r="C292" s="259" t="s">
        <v>1239</v>
      </c>
      <c r="D292" s="268" t="s">
        <v>155</v>
      </c>
      <c r="E292" s="268">
        <v>8</v>
      </c>
      <c r="F292" s="64"/>
      <c r="G292" s="278">
        <f t="shared" si="8"/>
        <v>0</v>
      </c>
    </row>
    <row r="293" spans="1:7" ht="11.25" customHeight="1" x14ac:dyDescent="0.25">
      <c r="A293" s="310"/>
      <c r="B293" s="96"/>
      <c r="C293" s="259"/>
      <c r="D293" s="268"/>
      <c r="E293" s="268"/>
      <c r="F293" s="64"/>
      <c r="G293" s="278">
        <f t="shared" si="8"/>
        <v>0</v>
      </c>
    </row>
    <row r="294" spans="1:7" ht="25" x14ac:dyDescent="0.25">
      <c r="A294" s="310" t="s">
        <v>1356</v>
      </c>
      <c r="B294" s="96"/>
      <c r="C294" s="259" t="s">
        <v>1240</v>
      </c>
      <c r="D294" s="268" t="s">
        <v>155</v>
      </c>
      <c r="E294" s="268">
        <v>2</v>
      </c>
      <c r="F294" s="64"/>
      <c r="G294" s="278">
        <f t="shared" si="8"/>
        <v>0</v>
      </c>
    </row>
    <row r="295" spans="1:7" ht="14" x14ac:dyDescent="0.25">
      <c r="A295" s="310"/>
      <c r="B295" s="96"/>
      <c r="C295" s="259" t="s">
        <v>1241</v>
      </c>
      <c r="D295" s="268"/>
      <c r="E295" s="268"/>
      <c r="F295" s="64"/>
      <c r="G295" s="278">
        <f t="shared" si="8"/>
        <v>0</v>
      </c>
    </row>
    <row r="296" spans="1:7" ht="11.25" customHeight="1" x14ac:dyDescent="0.25">
      <c r="A296" s="310"/>
      <c r="B296" s="96"/>
      <c r="C296" s="259"/>
      <c r="D296" s="268"/>
      <c r="E296" s="268"/>
      <c r="F296" s="64"/>
      <c r="G296" s="278">
        <f t="shared" si="8"/>
        <v>0</v>
      </c>
    </row>
    <row r="297" spans="1:7" ht="14" x14ac:dyDescent="0.25">
      <c r="A297" s="310" t="s">
        <v>1357</v>
      </c>
      <c r="B297" s="96"/>
      <c r="C297" s="259" t="s">
        <v>1237</v>
      </c>
      <c r="D297" s="268" t="s">
        <v>155</v>
      </c>
      <c r="E297" s="268">
        <v>8</v>
      </c>
      <c r="F297" s="64"/>
      <c r="G297" s="278">
        <f t="shared" si="8"/>
        <v>0</v>
      </c>
    </row>
    <row r="298" spans="1:7" ht="11.25" customHeight="1" x14ac:dyDescent="0.25">
      <c r="A298" s="310"/>
      <c r="B298" s="96"/>
      <c r="C298" s="259"/>
      <c r="D298" s="268"/>
      <c r="E298" s="268"/>
      <c r="F298" s="64"/>
      <c r="G298" s="278">
        <f t="shared" si="8"/>
        <v>0</v>
      </c>
    </row>
    <row r="299" spans="1:7" ht="14" x14ac:dyDescent="0.25">
      <c r="A299" s="310" t="s">
        <v>1358</v>
      </c>
      <c r="B299" s="96"/>
      <c r="C299" s="259" t="s">
        <v>1238</v>
      </c>
      <c r="D299" s="268" t="s">
        <v>155</v>
      </c>
      <c r="E299" s="268">
        <v>8</v>
      </c>
      <c r="F299" s="64"/>
      <c r="G299" s="278">
        <f t="shared" si="8"/>
        <v>0</v>
      </c>
    </row>
    <row r="300" spans="1:7" ht="11.25" customHeight="1" x14ac:dyDescent="0.25">
      <c r="A300" s="310"/>
      <c r="B300" s="96"/>
      <c r="C300" s="259"/>
      <c r="D300" s="268"/>
      <c r="E300" s="268"/>
      <c r="F300" s="64"/>
      <c r="G300" s="278">
        <f t="shared" si="8"/>
        <v>0</v>
      </c>
    </row>
    <row r="301" spans="1:7" ht="14" x14ac:dyDescent="0.25">
      <c r="A301" s="310" t="s">
        <v>1359</v>
      </c>
      <c r="B301" s="96"/>
      <c r="C301" s="259" t="s">
        <v>1239</v>
      </c>
      <c r="D301" s="268" t="s">
        <v>155</v>
      </c>
      <c r="E301" s="268">
        <v>8</v>
      </c>
      <c r="F301" s="64"/>
      <c r="G301" s="278">
        <f t="shared" si="8"/>
        <v>0</v>
      </c>
    </row>
    <row r="302" spans="1:7" ht="11.25" customHeight="1" x14ac:dyDescent="0.25">
      <c r="A302" s="310"/>
      <c r="B302" s="96"/>
      <c r="C302" s="259"/>
      <c r="D302" s="268"/>
      <c r="E302" s="268"/>
      <c r="F302" s="64"/>
      <c r="G302" s="278">
        <f t="shared" si="8"/>
        <v>0</v>
      </c>
    </row>
    <row r="303" spans="1:7" ht="25" x14ac:dyDescent="0.25">
      <c r="A303" s="310" t="s">
        <v>1360</v>
      </c>
      <c r="B303" s="96"/>
      <c r="C303" s="259" t="s">
        <v>1242</v>
      </c>
      <c r="D303" s="268" t="s">
        <v>155</v>
      </c>
      <c r="E303" s="268">
        <v>2</v>
      </c>
      <c r="F303" s="64"/>
      <c r="G303" s="278">
        <f t="shared" si="8"/>
        <v>0</v>
      </c>
    </row>
    <row r="304" spans="1:7" ht="37.5" x14ac:dyDescent="0.25">
      <c r="A304" s="310" t="s">
        <v>1361</v>
      </c>
      <c r="B304" s="96"/>
      <c r="C304" s="259" t="s">
        <v>1243</v>
      </c>
      <c r="D304" s="268" t="s">
        <v>7</v>
      </c>
      <c r="E304" s="268">
        <v>9</v>
      </c>
      <c r="F304" s="64"/>
      <c r="G304" s="278">
        <f t="shared" si="8"/>
        <v>0</v>
      </c>
    </row>
    <row r="305" spans="1:7" ht="11.25" customHeight="1" x14ac:dyDescent="0.25">
      <c r="A305" s="310"/>
      <c r="B305" s="96"/>
      <c r="C305" s="259"/>
      <c r="D305" s="268"/>
      <c r="E305" s="268"/>
      <c r="F305" s="64"/>
      <c r="G305" s="278">
        <f t="shared" si="8"/>
        <v>0</v>
      </c>
    </row>
    <row r="306" spans="1:7" ht="37.5" customHeight="1" x14ac:dyDescent="0.25">
      <c r="A306" s="310"/>
      <c r="B306" s="96"/>
      <c r="C306" s="273" t="s">
        <v>1317</v>
      </c>
      <c r="D306" s="268"/>
      <c r="E306" s="268"/>
      <c r="F306" s="64"/>
      <c r="G306" s="278">
        <f t="shared" si="8"/>
        <v>0</v>
      </c>
    </row>
    <row r="307" spans="1:7" ht="11.25" customHeight="1" x14ac:dyDescent="0.25">
      <c r="A307" s="310"/>
      <c r="B307" s="96"/>
      <c r="C307" s="259"/>
      <c r="D307" s="268"/>
      <c r="E307" s="268"/>
      <c r="F307" s="64"/>
      <c r="G307" s="278">
        <f t="shared" si="8"/>
        <v>0</v>
      </c>
    </row>
    <row r="308" spans="1:7" ht="25" x14ac:dyDescent="0.25">
      <c r="A308" s="310"/>
      <c r="B308" s="96"/>
      <c r="C308" s="259" t="s">
        <v>1244</v>
      </c>
      <c r="D308" s="268"/>
      <c r="E308" s="268"/>
      <c r="F308" s="64"/>
      <c r="G308" s="278">
        <f t="shared" si="8"/>
        <v>0</v>
      </c>
    </row>
    <row r="309" spans="1:7" ht="11.25" customHeight="1" x14ac:dyDescent="0.25">
      <c r="A309" s="310"/>
      <c r="B309" s="96"/>
      <c r="C309" s="259"/>
      <c r="D309" s="268"/>
      <c r="E309" s="268"/>
      <c r="F309" s="64"/>
      <c r="G309" s="278">
        <f t="shared" si="8"/>
        <v>0</v>
      </c>
    </row>
    <row r="310" spans="1:7" ht="14" x14ac:dyDescent="0.25">
      <c r="A310" s="310" t="s">
        <v>1362</v>
      </c>
      <c r="B310" s="96"/>
      <c r="C310" s="259" t="s">
        <v>1245</v>
      </c>
      <c r="D310" s="268" t="s">
        <v>17</v>
      </c>
      <c r="E310" s="268">
        <v>120</v>
      </c>
      <c r="F310" s="64"/>
      <c r="G310" s="278">
        <f t="shared" si="8"/>
        <v>0</v>
      </c>
    </row>
    <row r="311" spans="1:7" ht="11.25" customHeight="1" x14ac:dyDescent="0.25">
      <c r="A311" s="195"/>
      <c r="B311" s="96"/>
      <c r="C311" s="259"/>
      <c r="D311" s="268"/>
      <c r="E311" s="268"/>
      <c r="F311" s="64"/>
      <c r="G311" s="278">
        <f t="shared" si="8"/>
        <v>0</v>
      </c>
    </row>
    <row r="312" spans="1:7" ht="14" x14ac:dyDescent="0.25">
      <c r="A312" s="310" t="s">
        <v>1363</v>
      </c>
      <c r="B312" s="96"/>
      <c r="C312" s="259" t="s">
        <v>1246</v>
      </c>
      <c r="D312" s="268" t="s">
        <v>17</v>
      </c>
      <c r="E312" s="268">
        <v>120</v>
      </c>
      <c r="F312" s="64"/>
      <c r="G312" s="278">
        <f t="shared" si="8"/>
        <v>0</v>
      </c>
    </row>
    <row r="313" spans="1:7" ht="11.25" customHeight="1" x14ac:dyDescent="0.25">
      <c r="A313" s="195"/>
      <c r="B313" s="96"/>
      <c r="C313" s="259"/>
      <c r="D313" s="268"/>
      <c r="E313" s="268"/>
      <c r="F313" s="64"/>
      <c r="G313" s="278">
        <f t="shared" si="8"/>
        <v>0</v>
      </c>
    </row>
    <row r="314" spans="1:7" ht="14" x14ac:dyDescent="0.25">
      <c r="A314" s="310" t="s">
        <v>1364</v>
      </c>
      <c r="B314" s="96"/>
      <c r="C314" s="259" t="s">
        <v>1247</v>
      </c>
      <c r="D314" s="268" t="s">
        <v>17</v>
      </c>
      <c r="E314" s="268">
        <v>90</v>
      </c>
      <c r="F314" s="64"/>
      <c r="G314" s="278">
        <f t="shared" si="8"/>
        <v>0</v>
      </c>
    </row>
    <row r="315" spans="1:7" ht="11.25" customHeight="1" x14ac:dyDescent="0.25">
      <c r="A315" s="195"/>
      <c r="B315" s="96"/>
      <c r="C315" s="259"/>
      <c r="D315" s="268"/>
      <c r="E315" s="268"/>
      <c r="F315" s="64"/>
      <c r="G315" s="278">
        <f t="shared" si="8"/>
        <v>0</v>
      </c>
    </row>
    <row r="316" spans="1:7" ht="25" x14ac:dyDescent="0.25">
      <c r="A316" s="310" t="s">
        <v>1365</v>
      </c>
      <c r="B316" s="96"/>
      <c r="C316" s="259" t="s">
        <v>1248</v>
      </c>
      <c r="D316" s="268" t="s">
        <v>155</v>
      </c>
      <c r="E316" s="268">
        <v>12</v>
      </c>
      <c r="F316" s="64"/>
      <c r="G316" s="278">
        <f t="shared" si="8"/>
        <v>0</v>
      </c>
    </row>
    <row r="317" spans="1:7" ht="25" x14ac:dyDescent="0.25">
      <c r="A317" s="310" t="s">
        <v>1366</v>
      </c>
      <c r="B317" s="96"/>
      <c r="C317" s="259" t="s">
        <v>1249</v>
      </c>
      <c r="D317" s="268" t="s">
        <v>17</v>
      </c>
      <c r="E317" s="268">
        <v>40</v>
      </c>
      <c r="F317" s="64"/>
      <c r="G317" s="278">
        <f t="shared" si="8"/>
        <v>0</v>
      </c>
    </row>
    <row r="318" spans="1:7" ht="11.25" customHeight="1" x14ac:dyDescent="0.25">
      <c r="A318" s="310"/>
      <c r="B318" s="96"/>
      <c r="C318" s="259"/>
      <c r="D318" s="268"/>
      <c r="E318" s="268"/>
      <c r="F318" s="64"/>
      <c r="G318" s="278">
        <f t="shared" si="8"/>
        <v>0</v>
      </c>
    </row>
    <row r="319" spans="1:7" ht="14" x14ac:dyDescent="0.25">
      <c r="A319" s="310" t="s">
        <v>1367</v>
      </c>
      <c r="B319" s="96"/>
      <c r="C319" s="259" t="s">
        <v>1250</v>
      </c>
      <c r="D319" s="268" t="s">
        <v>17</v>
      </c>
      <c r="E319" s="268">
        <v>90</v>
      </c>
      <c r="F319" s="64"/>
      <c r="G319" s="278">
        <f t="shared" si="8"/>
        <v>0</v>
      </c>
    </row>
    <row r="320" spans="1:7" ht="11.25" customHeight="1" x14ac:dyDescent="0.25">
      <c r="A320" s="310"/>
      <c r="B320" s="96"/>
      <c r="C320" s="259"/>
      <c r="D320" s="268"/>
      <c r="E320" s="268"/>
      <c r="F320" s="64"/>
      <c r="G320" s="278">
        <f t="shared" si="8"/>
        <v>0</v>
      </c>
    </row>
    <row r="321" spans="1:24" ht="25" x14ac:dyDescent="0.25">
      <c r="A321" s="310" t="s">
        <v>1368</v>
      </c>
      <c r="B321" s="96"/>
      <c r="C321" s="259" t="s">
        <v>1251</v>
      </c>
      <c r="D321" s="268" t="s">
        <v>155</v>
      </c>
      <c r="E321" s="268">
        <v>12</v>
      </c>
      <c r="F321" s="64"/>
      <c r="G321" s="278">
        <f t="shared" si="8"/>
        <v>0</v>
      </c>
    </row>
    <row r="322" spans="1:24" ht="11.25" customHeight="1" x14ac:dyDescent="0.25">
      <c r="A322" s="310"/>
      <c r="B322" s="96"/>
      <c r="C322" s="259"/>
      <c r="D322" s="268"/>
      <c r="E322" s="268"/>
      <c r="F322" s="64"/>
      <c r="G322" s="278">
        <f t="shared" si="8"/>
        <v>0</v>
      </c>
    </row>
    <row r="323" spans="1:24" ht="14" x14ac:dyDescent="0.25">
      <c r="A323" s="310" t="s">
        <v>1369</v>
      </c>
      <c r="B323" s="96"/>
      <c r="C323" s="259" t="s">
        <v>1252</v>
      </c>
      <c r="D323" s="268" t="s">
        <v>155</v>
      </c>
      <c r="E323" s="268">
        <v>20</v>
      </c>
      <c r="F323" s="64"/>
      <c r="G323" s="278">
        <f t="shared" si="8"/>
        <v>0</v>
      </c>
    </row>
    <row r="324" spans="1:24" ht="11.25" customHeight="1" x14ac:dyDescent="0.25">
      <c r="A324" s="310"/>
      <c r="B324" s="96"/>
      <c r="C324" s="259"/>
      <c r="D324" s="268"/>
      <c r="E324" s="268"/>
      <c r="F324" s="64"/>
      <c r="G324" s="278">
        <f t="shared" si="8"/>
        <v>0</v>
      </c>
    </row>
    <row r="325" spans="1:24" ht="14" x14ac:dyDescent="0.25">
      <c r="A325" s="310" t="s">
        <v>1370</v>
      </c>
      <c r="B325" s="96"/>
      <c r="C325" s="259" t="s">
        <v>1253</v>
      </c>
      <c r="D325" s="268" t="s">
        <v>155</v>
      </c>
      <c r="E325" s="268">
        <v>40</v>
      </c>
      <c r="F325" s="64"/>
      <c r="G325" s="278">
        <f t="shared" si="8"/>
        <v>0</v>
      </c>
    </row>
    <row r="326" spans="1:24" ht="11.25" customHeight="1" x14ac:dyDescent="0.25">
      <c r="A326" s="310"/>
      <c r="B326" s="96"/>
      <c r="C326" s="259"/>
      <c r="D326" s="268"/>
      <c r="E326" s="268"/>
      <c r="F326" s="64"/>
      <c r="G326" s="278">
        <f t="shared" si="8"/>
        <v>0</v>
      </c>
    </row>
    <row r="327" spans="1:24" ht="14" x14ac:dyDescent="0.25">
      <c r="A327" s="310" t="s">
        <v>1371</v>
      </c>
      <c r="B327" s="96"/>
      <c r="C327" s="259" t="s">
        <v>1254</v>
      </c>
      <c r="D327" s="268" t="s">
        <v>155</v>
      </c>
      <c r="E327" s="268">
        <v>20</v>
      </c>
      <c r="F327" s="64"/>
      <c r="G327" s="278">
        <f t="shared" si="8"/>
        <v>0</v>
      </c>
    </row>
    <row r="328" spans="1:24" ht="11.25" customHeight="1" x14ac:dyDescent="0.25">
      <c r="A328" s="310"/>
      <c r="B328" s="96"/>
      <c r="C328" s="259"/>
      <c r="D328" s="268"/>
      <c r="E328" s="268"/>
      <c r="F328" s="64"/>
      <c r="G328" s="278">
        <f t="shared" si="8"/>
        <v>0</v>
      </c>
    </row>
    <row r="329" spans="1:24" ht="37.5" x14ac:dyDescent="0.25">
      <c r="A329" s="310" t="s">
        <v>1372</v>
      </c>
      <c r="B329" s="96"/>
      <c r="C329" s="259" t="s">
        <v>1255</v>
      </c>
      <c r="D329" s="268" t="s">
        <v>7</v>
      </c>
      <c r="E329" s="268">
        <v>3</v>
      </c>
      <c r="F329" s="64"/>
      <c r="G329" s="278">
        <f t="shared" si="8"/>
        <v>0</v>
      </c>
    </row>
    <row r="330" spans="1:24" ht="11.25" customHeight="1" x14ac:dyDescent="0.25">
      <c r="A330" s="310"/>
      <c r="B330" s="96"/>
      <c r="C330" s="259"/>
      <c r="D330" s="268"/>
      <c r="E330" s="268"/>
      <c r="F330" s="64"/>
      <c r="G330" s="278">
        <f t="shared" si="8"/>
        <v>0</v>
      </c>
    </row>
    <row r="331" spans="1:24" ht="37.5" x14ac:dyDescent="0.25">
      <c r="A331" s="310" t="s">
        <v>1373</v>
      </c>
      <c r="B331" s="96"/>
      <c r="C331" s="259" t="s">
        <v>1256</v>
      </c>
      <c r="D331" s="268" t="s">
        <v>7</v>
      </c>
      <c r="E331" s="268">
        <v>3</v>
      </c>
      <c r="F331" s="64"/>
      <c r="G331" s="278">
        <f t="shared" si="8"/>
        <v>0</v>
      </c>
    </row>
    <row r="332" spans="1:24" s="183" customFormat="1" ht="11.25" customHeight="1" thickBot="1" x14ac:dyDescent="0.35">
      <c r="A332" s="93"/>
      <c r="B332" s="96"/>
      <c r="C332" s="96"/>
      <c r="D332" s="185"/>
      <c r="E332" s="185"/>
      <c r="F332" s="197"/>
      <c r="G332" s="282"/>
    </row>
    <row r="333" spans="1:24" s="183" customFormat="1" ht="14.5" thickBot="1" x14ac:dyDescent="0.35">
      <c r="A333" s="514" t="s">
        <v>8</v>
      </c>
      <c r="B333" s="515"/>
      <c r="C333" s="515"/>
      <c r="D333" s="515"/>
      <c r="E333" s="515"/>
      <c r="F333" s="516"/>
      <c r="G333" s="283">
        <f>SUM(G283:G332)</f>
        <v>0</v>
      </c>
    </row>
    <row r="334" spans="1:24" s="183" customFormat="1" ht="14" x14ac:dyDescent="0.3">
      <c r="A334" s="538">
        <f>A278+1</f>
        <v>46</v>
      </c>
      <c r="B334" s="539"/>
      <c r="C334" s="539"/>
      <c r="D334" s="539"/>
      <c r="E334" s="539"/>
      <c r="F334" s="539"/>
      <c r="G334" s="540"/>
      <c r="M334" s="184"/>
      <c r="X334" s="184"/>
    </row>
    <row r="335" spans="1:24" s="183" customFormat="1" ht="14" x14ac:dyDescent="0.3">
      <c r="A335" s="513" t="str">
        <f>$A$2</f>
        <v>CONSTRUCTION OF AMERSFOORT SEWERS</v>
      </c>
      <c r="B335" s="513"/>
      <c r="C335" s="513"/>
      <c r="D335" s="513"/>
      <c r="E335" s="513"/>
      <c r="F335" s="513"/>
      <c r="G335" s="513"/>
    </row>
    <row r="336" spans="1:24" s="183" customFormat="1" ht="14" x14ac:dyDescent="0.3">
      <c r="A336" s="517" t="str">
        <f>$A$3</f>
        <v>CONTRACT NO: T21/2025</v>
      </c>
      <c r="B336" s="517"/>
      <c r="C336" s="517"/>
      <c r="D336" s="518"/>
      <c r="E336" s="517"/>
      <c r="F336" s="517"/>
      <c r="G336" s="517"/>
    </row>
    <row r="337" spans="1:7" s="183" customFormat="1" ht="14.5" thickBot="1" x14ac:dyDescent="0.35">
      <c r="A337" s="517" t="str">
        <f>$A$4</f>
        <v>SECTION 5: PUMPSTATION ELECTRICAL AND MECHANICAL</v>
      </c>
      <c r="B337" s="517"/>
      <c r="C337" s="517"/>
      <c r="D337" s="517"/>
      <c r="E337" s="517"/>
      <c r="F337" s="517"/>
      <c r="G337" s="517"/>
    </row>
    <row r="338" spans="1:7" s="183" customFormat="1" ht="28.5" thickBot="1" x14ac:dyDescent="0.35">
      <c r="A338" s="196" t="s">
        <v>0</v>
      </c>
      <c r="B338" s="191" t="s">
        <v>1</v>
      </c>
      <c r="C338" s="191" t="s">
        <v>2</v>
      </c>
      <c r="D338" s="192" t="s">
        <v>3</v>
      </c>
      <c r="E338" s="192" t="s">
        <v>4</v>
      </c>
      <c r="F338" s="193" t="s">
        <v>5</v>
      </c>
      <c r="G338" s="280" t="s">
        <v>6</v>
      </c>
    </row>
    <row r="339" spans="1:7" s="183" customFormat="1" ht="14.5" thickBot="1" x14ac:dyDescent="0.35">
      <c r="A339" s="196"/>
      <c r="B339" s="191"/>
      <c r="C339" s="191" t="s">
        <v>9</v>
      </c>
      <c r="D339" s="192"/>
      <c r="E339" s="192"/>
      <c r="F339" s="193"/>
      <c r="G339" s="280">
        <f>G333</f>
        <v>0</v>
      </c>
    </row>
    <row r="340" spans="1:7" ht="14" x14ac:dyDescent="0.25">
      <c r="A340" s="310"/>
      <c r="B340" s="96"/>
      <c r="C340" s="261"/>
      <c r="D340" s="266"/>
      <c r="E340" s="262"/>
      <c r="F340" s="64"/>
      <c r="G340" s="278">
        <f t="shared" ref="G340" si="9">F340*E340</f>
        <v>0</v>
      </c>
    </row>
    <row r="341" spans="1:7" ht="14" x14ac:dyDescent="0.25">
      <c r="A341" s="195"/>
      <c r="B341" s="96"/>
      <c r="C341" s="259"/>
      <c r="D341" s="268"/>
      <c r="E341" s="268"/>
      <c r="F341" s="64"/>
      <c r="G341" s="278">
        <f t="shared" si="8"/>
        <v>0</v>
      </c>
    </row>
    <row r="342" spans="1:7" ht="14" x14ac:dyDescent="0.25">
      <c r="A342" s="310"/>
      <c r="B342" s="96"/>
      <c r="C342" s="273" t="s">
        <v>1257</v>
      </c>
      <c r="D342" s="268"/>
      <c r="E342" s="268"/>
      <c r="F342" s="64"/>
      <c r="G342" s="278">
        <f t="shared" si="8"/>
        <v>0</v>
      </c>
    </row>
    <row r="343" spans="1:7" ht="14" x14ac:dyDescent="0.25">
      <c r="A343" s="195"/>
      <c r="B343" s="96"/>
      <c r="C343" s="259"/>
      <c r="D343" s="268"/>
      <c r="E343" s="268"/>
      <c r="F343" s="64"/>
      <c r="G343" s="278">
        <f t="shared" si="8"/>
        <v>0</v>
      </c>
    </row>
    <row r="344" spans="1:7" ht="14" x14ac:dyDescent="0.25">
      <c r="A344" s="310"/>
      <c r="B344" s="96"/>
      <c r="C344" s="259" t="s">
        <v>1258</v>
      </c>
      <c r="D344" s="268"/>
      <c r="E344" s="268"/>
      <c r="F344" s="64"/>
      <c r="G344" s="278">
        <f t="shared" si="8"/>
        <v>0</v>
      </c>
    </row>
    <row r="345" spans="1:7" ht="14" x14ac:dyDescent="0.25">
      <c r="A345" s="195"/>
      <c r="B345" s="96"/>
      <c r="C345" s="259"/>
      <c r="D345" s="268"/>
      <c r="E345" s="268"/>
      <c r="F345" s="64"/>
      <c r="G345" s="278">
        <f t="shared" si="8"/>
        <v>0</v>
      </c>
    </row>
    <row r="346" spans="1:7" ht="14" x14ac:dyDescent="0.25">
      <c r="A346" s="310" t="s">
        <v>1374</v>
      </c>
      <c r="B346" s="96"/>
      <c r="C346" s="259" t="s">
        <v>1259</v>
      </c>
      <c r="D346" s="268" t="s">
        <v>155</v>
      </c>
      <c r="E346" s="268">
        <v>3</v>
      </c>
      <c r="F346" s="64"/>
      <c r="G346" s="278">
        <f t="shared" si="8"/>
        <v>0</v>
      </c>
    </row>
    <row r="347" spans="1:7" ht="14" x14ac:dyDescent="0.25">
      <c r="A347" s="195"/>
      <c r="B347" s="96"/>
      <c r="C347" s="259"/>
      <c r="D347" s="268"/>
      <c r="E347" s="268"/>
      <c r="F347" s="64"/>
      <c r="G347" s="278">
        <f t="shared" si="8"/>
        <v>0</v>
      </c>
    </row>
    <row r="348" spans="1:7" ht="14" x14ac:dyDescent="0.25">
      <c r="A348" s="310" t="s">
        <v>1375</v>
      </c>
      <c r="B348" s="96"/>
      <c r="C348" s="259" t="s">
        <v>1260</v>
      </c>
      <c r="D348" s="268" t="s">
        <v>155</v>
      </c>
      <c r="E348" s="268">
        <v>3</v>
      </c>
      <c r="F348" s="64"/>
      <c r="G348" s="278">
        <f t="shared" si="8"/>
        <v>0</v>
      </c>
    </row>
    <row r="349" spans="1:7" ht="14" x14ac:dyDescent="0.25">
      <c r="A349" s="195"/>
      <c r="B349" s="96"/>
      <c r="C349" s="259"/>
      <c r="D349" s="268"/>
      <c r="E349" s="268"/>
      <c r="F349" s="64"/>
      <c r="G349" s="278">
        <f t="shared" si="8"/>
        <v>0</v>
      </c>
    </row>
    <row r="350" spans="1:7" ht="14" x14ac:dyDescent="0.25">
      <c r="A350" s="310" t="s">
        <v>1376</v>
      </c>
      <c r="B350" s="96"/>
      <c r="C350" s="259" t="s">
        <v>1261</v>
      </c>
      <c r="D350" s="268" t="s">
        <v>155</v>
      </c>
      <c r="E350" s="268">
        <v>3</v>
      </c>
      <c r="F350" s="64"/>
      <c r="G350" s="278">
        <f t="shared" si="8"/>
        <v>0</v>
      </c>
    </row>
    <row r="351" spans="1:7" ht="14" x14ac:dyDescent="0.25">
      <c r="A351" s="195"/>
      <c r="B351" s="96"/>
      <c r="C351" s="259"/>
      <c r="D351" s="268"/>
      <c r="E351" s="268"/>
      <c r="F351" s="64"/>
      <c r="G351" s="278">
        <f t="shared" si="8"/>
        <v>0</v>
      </c>
    </row>
    <row r="352" spans="1:7" ht="14" x14ac:dyDescent="0.25">
      <c r="A352" s="310" t="s">
        <v>1377</v>
      </c>
      <c r="B352" s="96"/>
      <c r="C352" s="259" t="s">
        <v>1262</v>
      </c>
      <c r="D352" s="268" t="s">
        <v>155</v>
      </c>
      <c r="E352" s="268">
        <v>3</v>
      </c>
      <c r="F352" s="64"/>
      <c r="G352" s="278">
        <f t="shared" si="8"/>
        <v>0</v>
      </c>
    </row>
    <row r="353" spans="1:7" ht="14" x14ac:dyDescent="0.25">
      <c r="A353" s="195"/>
      <c r="B353" s="96"/>
      <c r="C353" s="259"/>
      <c r="D353" s="268"/>
      <c r="E353" s="268"/>
      <c r="F353" s="64"/>
      <c r="G353" s="278">
        <f t="shared" si="8"/>
        <v>0</v>
      </c>
    </row>
    <row r="354" spans="1:7" ht="14" x14ac:dyDescent="0.25">
      <c r="A354" s="310" t="s">
        <v>1378</v>
      </c>
      <c r="B354" s="96"/>
      <c r="C354" s="259" t="s">
        <v>1263</v>
      </c>
      <c r="D354" s="268" t="s">
        <v>7</v>
      </c>
      <c r="E354" s="268">
        <v>3</v>
      </c>
      <c r="F354" s="64"/>
      <c r="G354" s="278">
        <f t="shared" si="8"/>
        <v>0</v>
      </c>
    </row>
    <row r="355" spans="1:7" ht="14" x14ac:dyDescent="0.25">
      <c r="A355" s="195"/>
      <c r="B355" s="96"/>
      <c r="C355" s="259"/>
      <c r="D355" s="268"/>
      <c r="E355" s="268"/>
      <c r="F355" s="64"/>
      <c r="G355" s="278">
        <f t="shared" si="8"/>
        <v>0</v>
      </c>
    </row>
    <row r="356" spans="1:7" ht="14" x14ac:dyDescent="0.25">
      <c r="A356" s="310" t="s">
        <v>1379</v>
      </c>
      <c r="B356" s="96"/>
      <c r="C356" s="259" t="s">
        <v>1264</v>
      </c>
      <c r="D356" s="268" t="s">
        <v>155</v>
      </c>
      <c r="E356" s="268">
        <v>6</v>
      </c>
      <c r="F356" s="64"/>
      <c r="G356" s="278">
        <f t="shared" si="8"/>
        <v>0</v>
      </c>
    </row>
    <row r="357" spans="1:7" ht="14" x14ac:dyDescent="0.25">
      <c r="A357" s="195"/>
      <c r="B357" s="96"/>
      <c r="C357" s="259"/>
      <c r="D357" s="268"/>
      <c r="E357" s="268"/>
      <c r="F357" s="64"/>
      <c r="G357" s="278">
        <f t="shared" si="8"/>
        <v>0</v>
      </c>
    </row>
    <row r="358" spans="1:7" ht="14" x14ac:dyDescent="0.25">
      <c r="A358" s="195">
        <v>5.4</v>
      </c>
      <c r="B358" s="96"/>
      <c r="C358" s="273" t="s">
        <v>1265</v>
      </c>
      <c r="D358" s="268"/>
      <c r="E358" s="268"/>
      <c r="F358" s="291"/>
      <c r="G358" s="285">
        <f t="shared" si="8"/>
        <v>0</v>
      </c>
    </row>
    <row r="359" spans="1:7" ht="14" x14ac:dyDescent="0.25">
      <c r="A359" s="195"/>
      <c r="B359" s="96"/>
      <c r="C359" s="259"/>
      <c r="D359" s="268"/>
      <c r="E359" s="268"/>
      <c r="F359" s="291"/>
      <c r="G359" s="285">
        <f t="shared" si="8"/>
        <v>0</v>
      </c>
    </row>
    <row r="360" spans="1:7" ht="50" x14ac:dyDescent="0.25">
      <c r="A360" s="310" t="s">
        <v>1380</v>
      </c>
      <c r="B360" s="96"/>
      <c r="C360" s="259" t="s">
        <v>1266</v>
      </c>
      <c r="D360" s="268" t="s">
        <v>7</v>
      </c>
      <c r="E360" s="268">
        <v>1</v>
      </c>
      <c r="F360" s="291"/>
      <c r="G360" s="285">
        <f t="shared" si="8"/>
        <v>0</v>
      </c>
    </row>
    <row r="361" spans="1:7" ht="14" x14ac:dyDescent="0.25">
      <c r="A361" s="195"/>
      <c r="B361" s="96"/>
      <c r="C361" s="259"/>
      <c r="D361" s="268"/>
      <c r="E361" s="268"/>
      <c r="F361" s="291"/>
      <c r="G361" s="285">
        <f t="shared" ref="G361:G437" si="10">F361*E361</f>
        <v>0</v>
      </c>
    </row>
    <row r="362" spans="1:7" ht="37.5" x14ac:dyDescent="0.25">
      <c r="A362" s="310" t="s">
        <v>1381</v>
      </c>
      <c r="B362" s="96"/>
      <c r="C362" s="259" t="s">
        <v>1267</v>
      </c>
      <c r="D362" s="268" t="s">
        <v>7</v>
      </c>
      <c r="E362" s="268">
        <v>1</v>
      </c>
      <c r="F362" s="291"/>
      <c r="G362" s="286">
        <f t="shared" si="10"/>
        <v>0</v>
      </c>
    </row>
    <row r="363" spans="1:7" ht="14" x14ac:dyDescent="0.25">
      <c r="A363" s="195"/>
      <c r="B363" s="96"/>
      <c r="C363" s="259"/>
      <c r="D363" s="268"/>
      <c r="E363" s="268"/>
      <c r="F363" s="291"/>
      <c r="G363" s="285">
        <f t="shared" si="10"/>
        <v>0</v>
      </c>
    </row>
    <row r="364" spans="1:7" ht="25" x14ac:dyDescent="0.25">
      <c r="A364" s="310" t="s">
        <v>1382</v>
      </c>
      <c r="B364" s="96"/>
      <c r="C364" s="259" t="s">
        <v>1268</v>
      </c>
      <c r="D364" s="268" t="s">
        <v>7</v>
      </c>
      <c r="E364" s="268">
        <v>1</v>
      </c>
      <c r="F364" s="291"/>
      <c r="G364" s="285">
        <f t="shared" si="10"/>
        <v>0</v>
      </c>
    </row>
    <row r="365" spans="1:7" ht="14" x14ac:dyDescent="0.25">
      <c r="A365" s="195"/>
      <c r="B365" s="96"/>
      <c r="C365" s="259"/>
      <c r="D365" s="268"/>
      <c r="E365" s="268"/>
      <c r="F365" s="291"/>
      <c r="G365" s="285">
        <f t="shared" si="10"/>
        <v>0</v>
      </c>
    </row>
    <row r="366" spans="1:7" ht="25" x14ac:dyDescent="0.25">
      <c r="A366" s="310" t="s">
        <v>1383</v>
      </c>
      <c r="B366" s="96"/>
      <c r="C366" s="259" t="s">
        <v>1269</v>
      </c>
      <c r="D366" s="268" t="s">
        <v>7</v>
      </c>
      <c r="E366" s="268">
        <v>1</v>
      </c>
      <c r="F366" s="291"/>
      <c r="G366" s="285">
        <f t="shared" si="10"/>
        <v>0</v>
      </c>
    </row>
    <row r="367" spans="1:7" ht="25" x14ac:dyDescent="0.25">
      <c r="A367" s="310" t="s">
        <v>1384</v>
      </c>
      <c r="B367" s="96"/>
      <c r="C367" s="259" t="s">
        <v>1270</v>
      </c>
      <c r="D367" s="268" t="s">
        <v>7</v>
      </c>
      <c r="E367" s="268">
        <v>1</v>
      </c>
      <c r="F367" s="291"/>
      <c r="G367" s="285">
        <f t="shared" si="10"/>
        <v>0</v>
      </c>
    </row>
    <row r="368" spans="1:7" ht="14" x14ac:dyDescent="0.25">
      <c r="A368" s="195"/>
      <c r="B368" s="96"/>
      <c r="C368" s="259"/>
      <c r="D368" s="268"/>
      <c r="E368" s="268"/>
      <c r="F368" s="291"/>
      <c r="G368" s="285">
        <f t="shared" si="10"/>
        <v>0</v>
      </c>
    </row>
    <row r="369" spans="1:24" ht="37.5" x14ac:dyDescent="0.25">
      <c r="A369" s="310" t="s">
        <v>1385</v>
      </c>
      <c r="B369" s="96"/>
      <c r="C369" s="259" t="s">
        <v>1271</v>
      </c>
      <c r="D369" s="268" t="s">
        <v>7</v>
      </c>
      <c r="E369" s="268">
        <v>3</v>
      </c>
      <c r="F369" s="291"/>
      <c r="G369" s="285">
        <f t="shared" si="10"/>
        <v>0</v>
      </c>
    </row>
    <row r="370" spans="1:24" ht="25" x14ac:dyDescent="0.25">
      <c r="A370" s="310" t="s">
        <v>1386</v>
      </c>
      <c r="B370" s="96"/>
      <c r="C370" s="259" t="s">
        <v>1272</v>
      </c>
      <c r="D370" s="268" t="s">
        <v>7</v>
      </c>
      <c r="E370" s="268">
        <v>3</v>
      </c>
      <c r="F370" s="292"/>
      <c r="G370" s="285">
        <f t="shared" si="10"/>
        <v>0</v>
      </c>
    </row>
    <row r="371" spans="1:24" ht="14" x14ac:dyDescent="0.25">
      <c r="A371" s="195"/>
      <c r="B371" s="96"/>
      <c r="C371" s="259"/>
      <c r="D371" s="268"/>
      <c r="E371" s="268"/>
      <c r="F371" s="292"/>
      <c r="G371" s="285">
        <f t="shared" si="10"/>
        <v>0</v>
      </c>
    </row>
    <row r="372" spans="1:24" ht="25" x14ac:dyDescent="0.25">
      <c r="A372" s="310" t="s">
        <v>1387</v>
      </c>
      <c r="B372" s="96"/>
      <c r="C372" s="259" t="s">
        <v>1273</v>
      </c>
      <c r="D372" s="268" t="s">
        <v>7</v>
      </c>
      <c r="E372" s="268">
        <v>3</v>
      </c>
      <c r="F372" s="292"/>
      <c r="G372" s="285">
        <f t="shared" si="10"/>
        <v>0</v>
      </c>
    </row>
    <row r="373" spans="1:24" ht="14" x14ac:dyDescent="0.25">
      <c r="A373" s="195"/>
      <c r="B373" s="96"/>
      <c r="C373" s="259"/>
      <c r="D373" s="268"/>
      <c r="E373" s="268"/>
      <c r="F373" s="292"/>
      <c r="G373" s="285">
        <f t="shared" si="10"/>
        <v>0</v>
      </c>
    </row>
    <row r="374" spans="1:24" ht="14" x14ac:dyDescent="0.25">
      <c r="A374" s="310" t="s">
        <v>1388</v>
      </c>
      <c r="B374" s="96"/>
      <c r="C374" s="259" t="s">
        <v>1274</v>
      </c>
      <c r="D374" s="268"/>
      <c r="E374" s="268"/>
      <c r="F374" s="292"/>
      <c r="G374" s="285">
        <f t="shared" si="10"/>
        <v>0</v>
      </c>
    </row>
    <row r="375" spans="1:24" ht="14" x14ac:dyDescent="0.25">
      <c r="A375" s="195"/>
      <c r="B375" s="96"/>
      <c r="C375" s="259"/>
      <c r="D375" s="268"/>
      <c r="E375" s="268"/>
      <c r="F375" s="292"/>
      <c r="G375" s="286">
        <f t="shared" si="10"/>
        <v>0</v>
      </c>
    </row>
    <row r="376" spans="1:24" ht="25" x14ac:dyDescent="0.25">
      <c r="A376" s="310" t="s">
        <v>1389</v>
      </c>
      <c r="B376" s="96"/>
      <c r="C376" s="259" t="s">
        <v>1275</v>
      </c>
      <c r="D376" s="268" t="s">
        <v>155</v>
      </c>
      <c r="E376" s="268">
        <v>1</v>
      </c>
      <c r="F376" s="292"/>
      <c r="G376" s="286">
        <f t="shared" si="10"/>
        <v>0</v>
      </c>
    </row>
    <row r="377" spans="1:24" ht="25" x14ac:dyDescent="0.25">
      <c r="A377" s="310" t="s">
        <v>1390</v>
      </c>
      <c r="B377" s="96"/>
      <c r="C377" s="259" t="s">
        <v>1276</v>
      </c>
      <c r="D377" s="268" t="s">
        <v>155</v>
      </c>
      <c r="E377" s="268">
        <v>1</v>
      </c>
      <c r="F377" s="292"/>
      <c r="G377" s="286">
        <f t="shared" si="10"/>
        <v>0</v>
      </c>
    </row>
    <row r="378" spans="1:24" ht="14" x14ac:dyDescent="0.25">
      <c r="A378" s="310"/>
      <c r="B378" s="96"/>
      <c r="C378" s="259"/>
      <c r="D378" s="268"/>
      <c r="E378" s="268"/>
      <c r="F378" s="291"/>
      <c r="G378" s="285">
        <f t="shared" si="10"/>
        <v>0</v>
      </c>
    </row>
    <row r="379" spans="1:24" ht="36" customHeight="1" x14ac:dyDescent="0.25">
      <c r="A379" s="310" t="s">
        <v>1391</v>
      </c>
      <c r="B379" s="96"/>
      <c r="C379" s="259" t="s">
        <v>1277</v>
      </c>
      <c r="D379" s="268" t="s">
        <v>7</v>
      </c>
      <c r="E379" s="268">
        <v>1</v>
      </c>
      <c r="F379" s="291"/>
      <c r="G379" s="286">
        <f t="shared" si="10"/>
        <v>0</v>
      </c>
    </row>
    <row r="380" spans="1:24" s="183" customFormat="1" ht="14.5" thickBot="1" x14ac:dyDescent="0.35">
      <c r="A380" s="86"/>
      <c r="B380" s="96"/>
      <c r="C380" s="96"/>
      <c r="D380" s="185"/>
      <c r="E380" s="185"/>
      <c r="F380" s="197"/>
      <c r="G380" s="282"/>
    </row>
    <row r="381" spans="1:24" s="183" customFormat="1" ht="14.5" thickBot="1" x14ac:dyDescent="0.35">
      <c r="A381" s="514" t="s">
        <v>8</v>
      </c>
      <c r="B381" s="515"/>
      <c r="C381" s="515"/>
      <c r="D381" s="515"/>
      <c r="E381" s="515"/>
      <c r="F381" s="516"/>
      <c r="G381" s="283">
        <f>SUM(G339:G380)</f>
        <v>0</v>
      </c>
    </row>
    <row r="382" spans="1:24" s="183" customFormat="1" ht="14" x14ac:dyDescent="0.3">
      <c r="A382" s="538">
        <f>A334+1</f>
        <v>47</v>
      </c>
      <c r="B382" s="539"/>
      <c r="C382" s="539"/>
      <c r="D382" s="539"/>
      <c r="E382" s="539"/>
      <c r="F382" s="539"/>
      <c r="G382" s="540"/>
      <c r="M382" s="184"/>
      <c r="X382" s="184"/>
    </row>
    <row r="383" spans="1:24" s="183" customFormat="1" ht="14" x14ac:dyDescent="0.3">
      <c r="A383" s="513" t="str">
        <f>$A$2</f>
        <v>CONSTRUCTION OF AMERSFOORT SEWERS</v>
      </c>
      <c r="B383" s="513"/>
      <c r="C383" s="513"/>
      <c r="D383" s="513"/>
      <c r="E383" s="513"/>
      <c r="F383" s="513"/>
      <c r="G383" s="513"/>
    </row>
    <row r="384" spans="1:24" s="183" customFormat="1" ht="14" x14ac:dyDescent="0.3">
      <c r="A384" s="517" t="str">
        <f>$A$3</f>
        <v>CONTRACT NO: T21/2025</v>
      </c>
      <c r="B384" s="517"/>
      <c r="C384" s="517"/>
      <c r="D384" s="518"/>
      <c r="E384" s="517"/>
      <c r="F384" s="517"/>
      <c r="G384" s="517"/>
    </row>
    <row r="385" spans="1:7" s="183" customFormat="1" ht="14.5" thickBot="1" x14ac:dyDescent="0.35">
      <c r="A385" s="517" t="str">
        <f>$A$4</f>
        <v>SECTION 5: PUMPSTATION ELECTRICAL AND MECHANICAL</v>
      </c>
      <c r="B385" s="517"/>
      <c r="C385" s="517"/>
      <c r="D385" s="517"/>
      <c r="E385" s="517"/>
      <c r="F385" s="517"/>
      <c r="G385" s="517"/>
    </row>
    <row r="386" spans="1:7" s="183" customFormat="1" ht="28.5" thickBot="1" x14ac:dyDescent="0.35">
      <c r="A386" s="196" t="s">
        <v>0</v>
      </c>
      <c r="B386" s="191" t="s">
        <v>1</v>
      </c>
      <c r="C386" s="191" t="s">
        <v>2</v>
      </c>
      <c r="D386" s="192" t="s">
        <v>3</v>
      </c>
      <c r="E386" s="192" t="s">
        <v>4</v>
      </c>
      <c r="F386" s="193" t="s">
        <v>5</v>
      </c>
      <c r="G386" s="280" t="s">
        <v>6</v>
      </c>
    </row>
    <row r="387" spans="1:7" s="183" customFormat="1" ht="14.5" thickBot="1" x14ac:dyDescent="0.35">
      <c r="A387" s="196"/>
      <c r="B387" s="191"/>
      <c r="C387" s="191" t="s">
        <v>9</v>
      </c>
      <c r="D387" s="192"/>
      <c r="E387" s="192"/>
      <c r="F387" s="193"/>
      <c r="G387" s="280">
        <f>G381</f>
        <v>0</v>
      </c>
    </row>
    <row r="388" spans="1:7" ht="24.75" customHeight="1" x14ac:dyDescent="0.25">
      <c r="A388" s="195"/>
      <c r="B388" s="96"/>
      <c r="C388" s="273" t="s">
        <v>1278</v>
      </c>
      <c r="D388" s="268"/>
      <c r="E388" s="268"/>
      <c r="F388" s="292"/>
      <c r="G388" s="285">
        <f t="shared" si="10"/>
        <v>0</v>
      </c>
    </row>
    <row r="389" spans="1:7" ht="14" x14ac:dyDescent="0.25">
      <c r="A389" s="195"/>
      <c r="B389" s="96"/>
      <c r="C389" s="259"/>
      <c r="D389" s="268"/>
      <c r="E389" s="268"/>
      <c r="F389" s="292"/>
      <c r="G389" s="285">
        <f t="shared" si="10"/>
        <v>0</v>
      </c>
    </row>
    <row r="390" spans="1:7" ht="37.5" x14ac:dyDescent="0.25">
      <c r="A390" s="195"/>
      <c r="B390" s="96"/>
      <c r="C390" s="259" t="s">
        <v>1279</v>
      </c>
      <c r="D390" s="268"/>
      <c r="E390" s="268"/>
      <c r="F390" s="292"/>
      <c r="G390" s="285">
        <f t="shared" si="10"/>
        <v>0</v>
      </c>
    </row>
    <row r="391" spans="1:7" ht="14" x14ac:dyDescent="0.25">
      <c r="A391" s="310" t="s">
        <v>1392</v>
      </c>
      <c r="B391" s="96"/>
      <c r="C391" s="259" t="s">
        <v>1311</v>
      </c>
      <c r="D391" s="268" t="s">
        <v>17</v>
      </c>
      <c r="E391" s="268">
        <v>1</v>
      </c>
      <c r="F391" s="292"/>
      <c r="G391" s="285">
        <f t="shared" si="10"/>
        <v>0</v>
      </c>
    </row>
    <row r="392" spans="1:7" ht="14" x14ac:dyDescent="0.25">
      <c r="A392" s="195"/>
      <c r="B392" s="96"/>
      <c r="C392" s="274"/>
      <c r="D392" s="275"/>
      <c r="E392" s="275"/>
      <c r="F392" s="64"/>
      <c r="G392" s="278">
        <f t="shared" si="10"/>
        <v>0</v>
      </c>
    </row>
    <row r="393" spans="1:7" ht="14" x14ac:dyDescent="0.25">
      <c r="A393" s="310" t="s">
        <v>1393</v>
      </c>
      <c r="B393" s="96"/>
      <c r="C393" s="259" t="s">
        <v>1280</v>
      </c>
      <c r="D393" s="268" t="s">
        <v>17</v>
      </c>
      <c r="E393" s="268">
        <v>1</v>
      </c>
      <c r="F393" s="292"/>
      <c r="G393" s="278">
        <f t="shared" si="10"/>
        <v>0</v>
      </c>
    </row>
    <row r="394" spans="1:7" ht="14" x14ac:dyDescent="0.25">
      <c r="A394" s="195"/>
      <c r="B394" s="96"/>
      <c r="C394" s="259"/>
      <c r="D394" s="268"/>
      <c r="E394" s="268"/>
      <c r="F394" s="292"/>
      <c r="G394" s="278">
        <f t="shared" si="10"/>
        <v>0</v>
      </c>
    </row>
    <row r="395" spans="1:7" ht="14" x14ac:dyDescent="0.25">
      <c r="A395" s="310" t="s">
        <v>1394</v>
      </c>
      <c r="B395" s="96"/>
      <c r="C395" s="259" t="s">
        <v>1281</v>
      </c>
      <c r="D395" s="268" t="s">
        <v>17</v>
      </c>
      <c r="E395" s="268">
        <v>1</v>
      </c>
      <c r="F395" s="288"/>
      <c r="G395" s="278">
        <f t="shared" si="10"/>
        <v>0</v>
      </c>
    </row>
    <row r="396" spans="1:7" ht="14" x14ac:dyDescent="0.25">
      <c r="A396" s="195"/>
      <c r="B396" s="96"/>
      <c r="C396" s="259"/>
      <c r="D396" s="268"/>
      <c r="E396" s="268"/>
      <c r="F396" s="288"/>
      <c r="G396" s="278">
        <f t="shared" si="10"/>
        <v>0</v>
      </c>
    </row>
    <row r="397" spans="1:7" ht="14" x14ac:dyDescent="0.25">
      <c r="A397" s="310" t="s">
        <v>1395</v>
      </c>
      <c r="B397" s="96"/>
      <c r="C397" s="259" t="s">
        <v>1282</v>
      </c>
      <c r="D397" s="268" t="s">
        <v>155</v>
      </c>
      <c r="E397" s="268">
        <v>1</v>
      </c>
      <c r="F397" s="288"/>
      <c r="G397" s="278">
        <f t="shared" si="10"/>
        <v>0</v>
      </c>
    </row>
    <row r="398" spans="1:7" ht="14" x14ac:dyDescent="0.25">
      <c r="A398" s="195"/>
      <c r="B398" s="96"/>
      <c r="C398" s="259"/>
      <c r="D398" s="268"/>
      <c r="E398" s="268"/>
      <c r="F398" s="288"/>
      <c r="G398" s="278">
        <f t="shared" si="10"/>
        <v>0</v>
      </c>
    </row>
    <row r="399" spans="1:7" ht="14" x14ac:dyDescent="0.25">
      <c r="A399" s="310" t="s">
        <v>1396</v>
      </c>
      <c r="B399" s="96"/>
      <c r="C399" s="259" t="s">
        <v>1283</v>
      </c>
      <c r="D399" s="268" t="s">
        <v>17</v>
      </c>
      <c r="E399" s="268">
        <v>1</v>
      </c>
      <c r="F399" s="288"/>
      <c r="G399" s="278">
        <f t="shared" si="10"/>
        <v>0</v>
      </c>
    </row>
    <row r="400" spans="1:7" ht="14" x14ac:dyDescent="0.25">
      <c r="A400" s="195"/>
      <c r="B400" s="96"/>
      <c r="C400" s="259"/>
      <c r="D400" s="268"/>
      <c r="E400" s="268"/>
      <c r="F400" s="288"/>
      <c r="G400" s="278">
        <f t="shared" si="10"/>
        <v>0</v>
      </c>
    </row>
    <row r="401" spans="1:7" ht="14" x14ac:dyDescent="0.25">
      <c r="A401" s="310" t="s">
        <v>1397</v>
      </c>
      <c r="B401" s="96"/>
      <c r="C401" s="259" t="s">
        <v>1284</v>
      </c>
      <c r="D401" s="268" t="s">
        <v>155</v>
      </c>
      <c r="E401" s="268">
        <v>1</v>
      </c>
      <c r="F401" s="288"/>
      <c r="G401" s="278">
        <f t="shared" si="10"/>
        <v>0</v>
      </c>
    </row>
    <row r="402" spans="1:7" ht="14" x14ac:dyDescent="0.25">
      <c r="A402" s="195"/>
      <c r="B402" s="96"/>
      <c r="C402" s="259"/>
      <c r="D402" s="268"/>
      <c r="E402" s="268"/>
      <c r="F402" s="288"/>
      <c r="G402" s="278">
        <f t="shared" si="10"/>
        <v>0</v>
      </c>
    </row>
    <row r="403" spans="1:7" ht="14" x14ac:dyDescent="0.25">
      <c r="A403" s="310" t="s">
        <v>1398</v>
      </c>
      <c r="B403" s="96"/>
      <c r="C403" s="259" t="s">
        <v>1285</v>
      </c>
      <c r="D403" s="268" t="s">
        <v>17</v>
      </c>
      <c r="E403" s="268">
        <v>1</v>
      </c>
      <c r="F403" s="288"/>
      <c r="G403" s="278">
        <f t="shared" si="10"/>
        <v>0</v>
      </c>
    </row>
    <row r="404" spans="1:7" ht="14" x14ac:dyDescent="0.25">
      <c r="A404" s="195"/>
      <c r="B404" s="96"/>
      <c r="C404" s="259"/>
      <c r="D404" s="268"/>
      <c r="E404" s="268"/>
      <c r="F404" s="288"/>
      <c r="G404" s="278">
        <f t="shared" si="10"/>
        <v>0</v>
      </c>
    </row>
    <row r="405" spans="1:7" ht="14" x14ac:dyDescent="0.25">
      <c r="A405" s="310" t="s">
        <v>1399</v>
      </c>
      <c r="B405" s="96"/>
      <c r="C405" s="259" t="s">
        <v>1286</v>
      </c>
      <c r="D405" s="268" t="s">
        <v>155</v>
      </c>
      <c r="E405" s="268">
        <v>1</v>
      </c>
      <c r="F405" s="288"/>
      <c r="G405" s="278">
        <f t="shared" si="10"/>
        <v>0</v>
      </c>
    </row>
    <row r="406" spans="1:7" ht="14" x14ac:dyDescent="0.25">
      <c r="A406" s="310" t="s">
        <v>1400</v>
      </c>
      <c r="B406" s="96"/>
      <c r="C406" s="259" t="s">
        <v>1287</v>
      </c>
      <c r="D406" s="268" t="s">
        <v>17</v>
      </c>
      <c r="E406" s="268">
        <v>1</v>
      </c>
      <c r="F406" s="288"/>
      <c r="G406" s="278">
        <f t="shared" si="10"/>
        <v>0</v>
      </c>
    </row>
    <row r="407" spans="1:7" ht="14" x14ac:dyDescent="0.25">
      <c r="A407" s="195"/>
      <c r="B407" s="96"/>
      <c r="C407" s="259"/>
      <c r="D407" s="268"/>
      <c r="E407" s="268"/>
      <c r="F407" s="288"/>
      <c r="G407" s="278">
        <f t="shared" si="10"/>
        <v>0</v>
      </c>
    </row>
    <row r="408" spans="1:7" ht="25" x14ac:dyDescent="0.25">
      <c r="A408" s="310" t="s">
        <v>1401</v>
      </c>
      <c r="B408" s="96"/>
      <c r="C408" s="259" t="s">
        <v>1288</v>
      </c>
      <c r="D408" s="276" t="s">
        <v>7</v>
      </c>
      <c r="E408" s="268">
        <v>3</v>
      </c>
      <c r="F408" s="288"/>
      <c r="G408" s="278">
        <f t="shared" si="10"/>
        <v>0</v>
      </c>
    </row>
    <row r="409" spans="1:7" ht="37.5" x14ac:dyDescent="0.25">
      <c r="A409" s="310" t="s">
        <v>1402</v>
      </c>
      <c r="B409" s="96"/>
      <c r="C409" s="259" t="s">
        <v>1289</v>
      </c>
      <c r="D409" s="268" t="s">
        <v>7</v>
      </c>
      <c r="E409" s="268">
        <v>3</v>
      </c>
      <c r="F409" s="288"/>
      <c r="G409" s="278">
        <f t="shared" si="10"/>
        <v>0</v>
      </c>
    </row>
    <row r="410" spans="1:7" ht="37.5" x14ac:dyDescent="0.25">
      <c r="A410" s="310" t="s">
        <v>1403</v>
      </c>
      <c r="B410" s="96"/>
      <c r="C410" s="259" t="s">
        <v>1290</v>
      </c>
      <c r="D410" s="268" t="s">
        <v>7</v>
      </c>
      <c r="E410" s="268">
        <v>3</v>
      </c>
      <c r="F410" s="288"/>
      <c r="G410" s="278">
        <f t="shared" si="10"/>
        <v>0</v>
      </c>
    </row>
    <row r="411" spans="1:7" ht="14" x14ac:dyDescent="0.25">
      <c r="A411" s="195"/>
      <c r="B411" s="96"/>
      <c r="C411" s="259"/>
      <c r="D411" s="268"/>
      <c r="E411" s="268"/>
      <c r="F411" s="288"/>
      <c r="G411" s="278">
        <f t="shared" si="10"/>
        <v>0</v>
      </c>
    </row>
    <row r="412" spans="1:7" ht="30" customHeight="1" x14ac:dyDescent="0.25">
      <c r="A412" s="310" t="s">
        <v>1404</v>
      </c>
      <c r="B412" s="96"/>
      <c r="C412" s="259" t="s">
        <v>1291</v>
      </c>
      <c r="D412" s="268" t="s">
        <v>7</v>
      </c>
      <c r="E412" s="268">
        <v>3</v>
      </c>
      <c r="F412" s="288"/>
      <c r="G412" s="278">
        <f t="shared" si="10"/>
        <v>0</v>
      </c>
    </row>
    <row r="413" spans="1:7" ht="71.25" customHeight="1" x14ac:dyDescent="0.25">
      <c r="A413" s="310" t="s">
        <v>1405</v>
      </c>
      <c r="B413" s="96"/>
      <c r="C413" s="259" t="s">
        <v>1292</v>
      </c>
      <c r="D413" s="268" t="s">
        <v>7</v>
      </c>
      <c r="E413" s="268">
        <v>1</v>
      </c>
      <c r="F413" s="288"/>
      <c r="G413" s="278">
        <f t="shared" si="10"/>
        <v>0</v>
      </c>
    </row>
    <row r="414" spans="1:7" ht="80.25" customHeight="1" x14ac:dyDescent="0.25">
      <c r="A414" s="310" t="s">
        <v>1406</v>
      </c>
      <c r="B414" s="96"/>
      <c r="C414" s="259" t="s">
        <v>1293</v>
      </c>
      <c r="D414" s="268" t="s">
        <v>7</v>
      </c>
      <c r="E414" s="268">
        <v>1</v>
      </c>
      <c r="F414" s="288"/>
      <c r="G414" s="278">
        <f t="shared" si="10"/>
        <v>0</v>
      </c>
    </row>
    <row r="415" spans="1:7" ht="14" x14ac:dyDescent="0.25">
      <c r="A415" s="195"/>
      <c r="B415" s="96"/>
      <c r="C415" s="259"/>
      <c r="D415" s="268"/>
      <c r="E415" s="268"/>
      <c r="F415" s="288"/>
      <c r="G415" s="278">
        <f t="shared" si="10"/>
        <v>0</v>
      </c>
    </row>
    <row r="416" spans="1:7" ht="25" x14ac:dyDescent="0.25">
      <c r="A416" s="310" t="s">
        <v>1407</v>
      </c>
      <c r="B416" s="96"/>
      <c r="C416" s="259" t="s">
        <v>1321</v>
      </c>
      <c r="D416" s="268" t="s">
        <v>538</v>
      </c>
      <c r="E416" s="268">
        <v>1</v>
      </c>
      <c r="F416" s="288">
        <v>125000</v>
      </c>
      <c r="G416" s="278">
        <f t="shared" si="10"/>
        <v>125000</v>
      </c>
    </row>
    <row r="417" spans="1:24" s="183" customFormat="1" ht="14.5" thickBot="1" x14ac:dyDescent="0.35">
      <c r="A417" s="86"/>
      <c r="B417" s="96"/>
      <c r="C417" s="96"/>
      <c r="D417" s="185"/>
      <c r="E417" s="185"/>
      <c r="F417" s="197"/>
      <c r="G417" s="282"/>
    </row>
    <row r="418" spans="1:24" s="183" customFormat="1" ht="14.5" thickBot="1" x14ac:dyDescent="0.35">
      <c r="A418" s="514" t="s">
        <v>8</v>
      </c>
      <c r="B418" s="515"/>
      <c r="C418" s="515"/>
      <c r="D418" s="515"/>
      <c r="E418" s="515"/>
      <c r="F418" s="516"/>
      <c r="G418" s="283">
        <f>SUM(G387:G417)*'Sec 1 P&amp;G'!H201</f>
        <v>0</v>
      </c>
    </row>
    <row r="419" spans="1:24" s="183" customFormat="1" ht="14" x14ac:dyDescent="0.3">
      <c r="A419" s="538">
        <f>A382+1</f>
        <v>48</v>
      </c>
      <c r="B419" s="539"/>
      <c r="C419" s="539"/>
      <c r="D419" s="539"/>
      <c r="E419" s="539"/>
      <c r="F419" s="539"/>
      <c r="G419" s="540"/>
      <c r="M419" s="184"/>
      <c r="X419" s="184"/>
    </row>
    <row r="420" spans="1:24" s="183" customFormat="1" ht="14" x14ac:dyDescent="0.3">
      <c r="A420" s="513" t="str">
        <f>$A$2</f>
        <v>CONSTRUCTION OF AMERSFOORT SEWERS</v>
      </c>
      <c r="B420" s="513"/>
      <c r="C420" s="513"/>
      <c r="D420" s="513"/>
      <c r="E420" s="513"/>
      <c r="F420" s="513"/>
      <c r="G420" s="513"/>
    </row>
    <row r="421" spans="1:24" s="183" customFormat="1" ht="14" x14ac:dyDescent="0.3">
      <c r="A421" s="517" t="str">
        <f>$A$3</f>
        <v>CONTRACT NO: T21/2025</v>
      </c>
      <c r="B421" s="517"/>
      <c r="C421" s="517"/>
      <c r="D421" s="518"/>
      <c r="E421" s="517"/>
      <c r="F421" s="517"/>
      <c r="G421" s="517"/>
    </row>
    <row r="422" spans="1:24" s="183" customFormat="1" ht="14.5" thickBot="1" x14ac:dyDescent="0.35">
      <c r="A422" s="517" t="str">
        <f>$A$4</f>
        <v>SECTION 5: PUMPSTATION ELECTRICAL AND MECHANICAL</v>
      </c>
      <c r="B422" s="517"/>
      <c r="C422" s="517"/>
      <c r="D422" s="517"/>
      <c r="E422" s="517"/>
      <c r="F422" s="517"/>
      <c r="G422" s="517"/>
    </row>
    <row r="423" spans="1:24" s="183" customFormat="1" ht="28.5" thickBot="1" x14ac:dyDescent="0.35">
      <c r="A423" s="196" t="s">
        <v>0</v>
      </c>
      <c r="B423" s="191" t="s">
        <v>1</v>
      </c>
      <c r="C423" s="191" t="s">
        <v>2</v>
      </c>
      <c r="D423" s="192" t="s">
        <v>3</v>
      </c>
      <c r="E423" s="192" t="s">
        <v>4</v>
      </c>
      <c r="F423" s="193" t="s">
        <v>5</v>
      </c>
      <c r="G423" s="280" t="s">
        <v>6</v>
      </c>
    </row>
    <row r="424" spans="1:24" s="183" customFormat="1" ht="14.5" thickBot="1" x14ac:dyDescent="0.35">
      <c r="A424" s="196"/>
      <c r="B424" s="191"/>
      <c r="C424" s="191" t="s">
        <v>9</v>
      </c>
      <c r="D424" s="192"/>
      <c r="E424" s="192"/>
      <c r="F424" s="193"/>
      <c r="G424" s="280">
        <f>G418</f>
        <v>0</v>
      </c>
    </row>
    <row r="425" spans="1:24" ht="3.75" customHeight="1" x14ac:dyDescent="0.25">
      <c r="A425" s="195"/>
      <c r="B425" s="96"/>
      <c r="C425" s="259"/>
      <c r="D425" s="268"/>
      <c r="E425" s="268"/>
      <c r="F425" s="288"/>
      <c r="G425" s="278">
        <f t="shared" si="10"/>
        <v>0</v>
      </c>
    </row>
    <row r="426" spans="1:24" ht="14" x14ac:dyDescent="0.25">
      <c r="A426" s="195"/>
      <c r="B426" s="96"/>
      <c r="C426" s="273" t="s">
        <v>1294</v>
      </c>
      <c r="D426" s="268"/>
      <c r="E426" s="268"/>
      <c r="F426" s="288"/>
      <c r="G426" s="278">
        <f t="shared" si="10"/>
        <v>0</v>
      </c>
    </row>
    <row r="427" spans="1:24" ht="8.25" customHeight="1" x14ac:dyDescent="0.25">
      <c r="A427" s="195"/>
      <c r="B427" s="96"/>
      <c r="C427" s="259"/>
      <c r="D427" s="268"/>
      <c r="E427" s="268"/>
      <c r="F427" s="288"/>
      <c r="G427" s="278">
        <f t="shared" si="10"/>
        <v>0</v>
      </c>
    </row>
    <row r="428" spans="1:24" ht="25" x14ac:dyDescent="0.25">
      <c r="A428" s="310"/>
      <c r="B428" s="96"/>
      <c r="C428" s="259" t="s">
        <v>1295</v>
      </c>
      <c r="D428" s="268"/>
      <c r="E428" s="268"/>
      <c r="F428" s="288"/>
      <c r="G428" s="278">
        <f t="shared" si="10"/>
        <v>0</v>
      </c>
    </row>
    <row r="429" spans="1:24" ht="14" x14ac:dyDescent="0.25">
      <c r="A429" s="195"/>
      <c r="B429" s="96"/>
      <c r="C429" s="259" t="s">
        <v>1296</v>
      </c>
      <c r="D429" s="268"/>
      <c r="E429" s="268"/>
      <c r="F429" s="288"/>
      <c r="G429" s="278">
        <f t="shared" si="10"/>
        <v>0</v>
      </c>
    </row>
    <row r="430" spans="1:24" ht="9" customHeight="1" x14ac:dyDescent="0.25">
      <c r="A430" s="195"/>
      <c r="B430" s="96"/>
      <c r="C430" s="259"/>
      <c r="D430" s="268"/>
      <c r="E430" s="268"/>
      <c r="F430" s="288"/>
      <c r="G430" s="278">
        <f t="shared" si="10"/>
        <v>0</v>
      </c>
    </row>
    <row r="431" spans="1:24" ht="14" x14ac:dyDescent="0.25">
      <c r="A431" s="310" t="s">
        <v>1408</v>
      </c>
      <c r="B431" s="96"/>
      <c r="C431" s="259" t="s">
        <v>1297</v>
      </c>
      <c r="D431" s="268" t="s">
        <v>7</v>
      </c>
      <c r="E431" s="268">
        <v>3</v>
      </c>
      <c r="F431" s="288"/>
      <c r="G431" s="278">
        <f t="shared" si="10"/>
        <v>0</v>
      </c>
    </row>
    <row r="432" spans="1:24" ht="11.25" customHeight="1" x14ac:dyDescent="0.25">
      <c r="A432" s="195"/>
      <c r="B432" s="96"/>
      <c r="C432" s="259"/>
      <c r="D432" s="268"/>
      <c r="E432" s="268"/>
      <c r="F432" s="288"/>
      <c r="G432" s="278">
        <f t="shared" si="10"/>
        <v>0</v>
      </c>
    </row>
    <row r="433" spans="1:7" ht="25" x14ac:dyDescent="0.25">
      <c r="A433" s="310" t="s">
        <v>1409</v>
      </c>
      <c r="B433" s="96"/>
      <c r="C433" s="259" t="s">
        <v>1298</v>
      </c>
      <c r="D433" s="268" t="s">
        <v>7</v>
      </c>
      <c r="E433" s="268">
        <v>3</v>
      </c>
      <c r="F433" s="288"/>
      <c r="G433" s="278">
        <f t="shared" si="10"/>
        <v>0</v>
      </c>
    </row>
    <row r="434" spans="1:7" ht="8.25" customHeight="1" x14ac:dyDescent="0.25">
      <c r="A434" s="195"/>
      <c r="B434" s="96"/>
      <c r="C434" s="259"/>
      <c r="D434" s="268"/>
      <c r="E434" s="268"/>
      <c r="F434" s="288"/>
      <c r="G434" s="278">
        <f t="shared" si="10"/>
        <v>0</v>
      </c>
    </row>
    <row r="435" spans="1:7" ht="25" x14ac:dyDescent="0.25">
      <c r="A435" s="310" t="s">
        <v>1410</v>
      </c>
      <c r="B435" s="96"/>
      <c r="C435" s="259" t="s">
        <v>1299</v>
      </c>
      <c r="D435" s="268" t="s">
        <v>7</v>
      </c>
      <c r="E435" s="268">
        <v>1</v>
      </c>
      <c r="F435" s="288"/>
      <c r="G435" s="278">
        <f t="shared" si="10"/>
        <v>0</v>
      </c>
    </row>
    <row r="436" spans="1:7" ht="9" customHeight="1" x14ac:dyDescent="0.25">
      <c r="A436" s="195"/>
      <c r="B436" s="96"/>
      <c r="C436" s="259"/>
      <c r="D436" s="268"/>
      <c r="E436" s="268"/>
      <c r="F436" s="288"/>
      <c r="G436" s="278">
        <f t="shared" si="10"/>
        <v>0</v>
      </c>
    </row>
    <row r="437" spans="1:7" ht="25" x14ac:dyDescent="0.25">
      <c r="A437" s="310" t="s">
        <v>1411</v>
      </c>
      <c r="B437" s="96"/>
      <c r="C437" s="259" t="s">
        <v>1300</v>
      </c>
      <c r="D437" s="268" t="s">
        <v>7</v>
      </c>
      <c r="E437" s="268">
        <v>3</v>
      </c>
      <c r="F437" s="288"/>
      <c r="G437" s="278">
        <f t="shared" si="10"/>
        <v>0</v>
      </c>
    </row>
    <row r="438" spans="1:7" ht="6.75" customHeight="1" x14ac:dyDescent="0.25">
      <c r="A438" s="195"/>
      <c r="B438" s="96"/>
      <c r="C438" s="259"/>
      <c r="D438" s="268"/>
      <c r="E438" s="268"/>
      <c r="F438" s="288"/>
      <c r="G438" s="278">
        <f t="shared" ref="G438:G504" si="11">F438*E438</f>
        <v>0</v>
      </c>
    </row>
    <row r="439" spans="1:7" ht="25" x14ac:dyDescent="0.25">
      <c r="A439" s="310" t="s">
        <v>1412</v>
      </c>
      <c r="B439" s="96"/>
      <c r="C439" s="259" t="s">
        <v>1301</v>
      </c>
      <c r="D439" s="268" t="s">
        <v>7</v>
      </c>
      <c r="E439" s="268">
        <v>3</v>
      </c>
      <c r="F439" s="288"/>
      <c r="G439" s="278">
        <f t="shared" si="11"/>
        <v>0</v>
      </c>
    </row>
    <row r="440" spans="1:7" ht="8.25" customHeight="1" x14ac:dyDescent="0.25">
      <c r="A440" s="195"/>
      <c r="B440" s="96"/>
      <c r="C440" s="259"/>
      <c r="D440" s="268"/>
      <c r="E440" s="268"/>
      <c r="F440" s="288"/>
      <c r="G440" s="278">
        <f t="shared" si="11"/>
        <v>0</v>
      </c>
    </row>
    <row r="441" spans="1:7" ht="37.5" x14ac:dyDescent="0.25">
      <c r="A441" s="310" t="s">
        <v>1413</v>
      </c>
      <c r="B441" s="96"/>
      <c r="C441" s="259" t="s">
        <v>1302</v>
      </c>
      <c r="D441" s="276" t="s">
        <v>7</v>
      </c>
      <c r="E441" s="268">
        <v>3</v>
      </c>
      <c r="F441" s="288"/>
      <c r="G441" s="278">
        <f t="shared" si="11"/>
        <v>0</v>
      </c>
    </row>
    <row r="442" spans="1:7" ht="9" customHeight="1" x14ac:dyDescent="0.25">
      <c r="A442" s="195"/>
      <c r="B442" s="96"/>
      <c r="C442" s="259"/>
      <c r="D442" s="268"/>
      <c r="E442" s="268"/>
      <c r="F442" s="288"/>
      <c r="G442" s="278">
        <f t="shared" si="11"/>
        <v>0</v>
      </c>
    </row>
    <row r="443" spans="1:7" ht="25" x14ac:dyDescent="0.25">
      <c r="A443" s="310" t="s">
        <v>1414</v>
      </c>
      <c r="B443" s="96"/>
      <c r="C443" s="259" t="s">
        <v>1303</v>
      </c>
      <c r="D443" s="268" t="s">
        <v>7</v>
      </c>
      <c r="E443" s="268">
        <v>1</v>
      </c>
      <c r="F443" s="288"/>
      <c r="G443" s="278">
        <f t="shared" si="11"/>
        <v>0</v>
      </c>
    </row>
    <row r="444" spans="1:7" ht="10.5" customHeight="1" x14ac:dyDescent="0.25">
      <c r="A444" s="195"/>
      <c r="B444" s="96"/>
      <c r="C444" s="259"/>
      <c r="D444" s="268"/>
      <c r="E444" s="268"/>
      <c r="F444" s="288"/>
      <c r="G444" s="278">
        <f t="shared" si="11"/>
        <v>0</v>
      </c>
    </row>
    <row r="445" spans="1:7" ht="25" x14ac:dyDescent="0.25">
      <c r="A445" s="310" t="s">
        <v>1415</v>
      </c>
      <c r="B445" s="96"/>
      <c r="C445" s="259" t="s">
        <v>1304</v>
      </c>
      <c r="D445" s="268" t="s">
        <v>7</v>
      </c>
      <c r="E445" s="268">
        <v>1</v>
      </c>
      <c r="F445" s="288"/>
      <c r="G445" s="278">
        <f t="shared" si="11"/>
        <v>0</v>
      </c>
    </row>
    <row r="446" spans="1:7" ht="11.25" customHeight="1" x14ac:dyDescent="0.25">
      <c r="A446" s="195"/>
      <c r="B446" s="96"/>
      <c r="C446" s="259"/>
      <c r="D446" s="268"/>
      <c r="E446" s="268"/>
      <c r="F446" s="288"/>
      <c r="G446" s="278">
        <f t="shared" si="11"/>
        <v>0</v>
      </c>
    </row>
    <row r="447" spans="1:7" ht="25" x14ac:dyDescent="0.25">
      <c r="A447" s="310" t="s">
        <v>1416</v>
      </c>
      <c r="B447" s="96"/>
      <c r="C447" s="259" t="s">
        <v>1305</v>
      </c>
      <c r="D447" s="268" t="s">
        <v>7</v>
      </c>
      <c r="E447" s="268">
        <v>1</v>
      </c>
      <c r="F447" s="288"/>
      <c r="G447" s="278">
        <f t="shared" si="11"/>
        <v>0</v>
      </c>
    </row>
    <row r="448" spans="1:7" ht="9" customHeight="1" x14ac:dyDescent="0.25">
      <c r="A448" s="195"/>
      <c r="B448" s="96"/>
      <c r="C448" s="259"/>
      <c r="D448" s="268"/>
      <c r="E448" s="268"/>
      <c r="F448" s="288"/>
      <c r="G448" s="278">
        <f t="shared" si="11"/>
        <v>0</v>
      </c>
    </row>
    <row r="449" spans="1:7" ht="25" x14ac:dyDescent="0.25">
      <c r="A449" s="310" t="s">
        <v>1417</v>
      </c>
      <c r="B449" s="96"/>
      <c r="C449" s="259" t="s">
        <v>1306</v>
      </c>
      <c r="D449" s="268" t="s">
        <v>7</v>
      </c>
      <c r="E449" s="268">
        <v>1</v>
      </c>
      <c r="F449" s="64"/>
      <c r="G449" s="278">
        <f t="shared" si="11"/>
        <v>0</v>
      </c>
    </row>
    <row r="450" spans="1:7" ht="10.5" customHeight="1" x14ac:dyDescent="0.25">
      <c r="A450" s="195"/>
      <c r="B450" s="96"/>
      <c r="C450" s="259"/>
      <c r="D450" s="268"/>
      <c r="E450" s="268"/>
      <c r="F450" s="64"/>
      <c r="G450" s="278">
        <f t="shared" si="11"/>
        <v>0</v>
      </c>
    </row>
    <row r="451" spans="1:7" ht="37.5" x14ac:dyDescent="0.25">
      <c r="A451" s="310" t="s">
        <v>1418</v>
      </c>
      <c r="B451" s="96"/>
      <c r="C451" s="259" t="s">
        <v>1307</v>
      </c>
      <c r="D451" s="277" t="s">
        <v>155</v>
      </c>
      <c r="E451" s="276">
        <v>3</v>
      </c>
      <c r="F451" s="288"/>
      <c r="G451" s="278">
        <f t="shared" si="11"/>
        <v>0</v>
      </c>
    </row>
    <row r="452" spans="1:7" ht="14" x14ac:dyDescent="0.25">
      <c r="A452" s="195"/>
      <c r="B452" s="96"/>
      <c r="C452" s="277"/>
      <c r="D452" s="277"/>
      <c r="E452" s="277"/>
      <c r="F452" s="293"/>
      <c r="G452" s="278">
        <f t="shared" si="11"/>
        <v>0</v>
      </c>
    </row>
    <row r="453" spans="1:7" ht="37.5" x14ac:dyDescent="0.25">
      <c r="A453" s="310" t="s">
        <v>1419</v>
      </c>
      <c r="B453" s="96"/>
      <c r="C453" s="259" t="s">
        <v>1308</v>
      </c>
      <c r="D453" s="268" t="s">
        <v>7</v>
      </c>
      <c r="E453" s="268">
        <v>1</v>
      </c>
      <c r="F453" s="288"/>
      <c r="G453" s="278">
        <f t="shared" si="11"/>
        <v>0</v>
      </c>
    </row>
    <row r="454" spans="1:7" ht="14" x14ac:dyDescent="0.25">
      <c r="A454" s="195"/>
      <c r="B454" s="96"/>
      <c r="C454" s="259"/>
      <c r="D454" s="268"/>
      <c r="E454" s="268"/>
      <c r="F454" s="288"/>
      <c r="G454" s="278">
        <f t="shared" si="11"/>
        <v>0</v>
      </c>
    </row>
    <row r="455" spans="1:7" ht="37.5" x14ac:dyDescent="0.25">
      <c r="A455" s="310" t="s">
        <v>1420</v>
      </c>
      <c r="B455" s="96"/>
      <c r="C455" s="259" t="s">
        <v>1309</v>
      </c>
      <c r="D455" s="268" t="s">
        <v>7</v>
      </c>
      <c r="E455" s="268">
        <v>1</v>
      </c>
      <c r="F455" s="290"/>
      <c r="G455" s="278">
        <f t="shared" si="11"/>
        <v>0</v>
      </c>
    </row>
    <row r="456" spans="1:7" ht="14" x14ac:dyDescent="0.25">
      <c r="A456" s="195"/>
      <c r="B456" s="96"/>
      <c r="C456" s="259"/>
      <c r="D456" s="268"/>
      <c r="E456" s="268"/>
      <c r="F456" s="290"/>
      <c r="G456" s="278">
        <f t="shared" si="11"/>
        <v>0</v>
      </c>
    </row>
    <row r="457" spans="1:7" ht="37.5" x14ac:dyDescent="0.25">
      <c r="A457" s="310" t="s">
        <v>1421</v>
      </c>
      <c r="B457" s="96"/>
      <c r="C457" s="259" t="s">
        <v>1318</v>
      </c>
      <c r="D457" s="268" t="s">
        <v>538</v>
      </c>
      <c r="E457" s="268">
        <v>1</v>
      </c>
      <c r="F457" s="290">
        <v>65000</v>
      </c>
      <c r="G457" s="278">
        <f t="shared" si="11"/>
        <v>65000</v>
      </c>
    </row>
    <row r="458" spans="1:7" ht="14" x14ac:dyDescent="0.25">
      <c r="A458" s="195"/>
      <c r="B458" s="96"/>
      <c r="C458" s="259"/>
      <c r="D458" s="268"/>
      <c r="E458" s="268"/>
      <c r="F458" s="290"/>
      <c r="G458" s="278">
        <f t="shared" si="11"/>
        <v>0</v>
      </c>
    </row>
    <row r="459" spans="1:7" ht="14" x14ac:dyDescent="0.25">
      <c r="A459" s="310" t="s">
        <v>1422</v>
      </c>
      <c r="B459" s="96"/>
      <c r="C459" s="259" t="s">
        <v>1319</v>
      </c>
      <c r="D459" s="268" t="s">
        <v>88</v>
      </c>
      <c r="E459" s="295">
        <f>G457</f>
        <v>65000</v>
      </c>
      <c r="F459" s="290"/>
      <c r="G459" s="278">
        <f>F459*E459</f>
        <v>0</v>
      </c>
    </row>
    <row r="460" spans="1:7" ht="14" x14ac:dyDescent="0.25">
      <c r="A460" s="195"/>
      <c r="B460" s="96"/>
      <c r="C460" s="259"/>
      <c r="D460" s="268"/>
      <c r="E460" s="268"/>
      <c r="F460" s="290"/>
      <c r="G460" s="278">
        <f t="shared" si="11"/>
        <v>0</v>
      </c>
    </row>
    <row r="461" spans="1:7" ht="37.5" x14ac:dyDescent="0.25">
      <c r="A461" s="310" t="s">
        <v>1423</v>
      </c>
      <c r="B461" s="96"/>
      <c r="C461" s="259" t="s">
        <v>1320</v>
      </c>
      <c r="D461" s="268" t="s">
        <v>538</v>
      </c>
      <c r="E461" s="271">
        <v>1</v>
      </c>
      <c r="F461" s="290">
        <v>300000</v>
      </c>
      <c r="G461" s="278">
        <f t="shared" si="11"/>
        <v>300000</v>
      </c>
    </row>
    <row r="462" spans="1:7" ht="14" x14ac:dyDescent="0.25">
      <c r="A462" s="195"/>
      <c r="B462" s="96"/>
      <c r="C462" s="259"/>
      <c r="D462" s="268"/>
      <c r="E462" s="268"/>
      <c r="F462" s="290"/>
      <c r="G462" s="278">
        <f t="shared" si="11"/>
        <v>0</v>
      </c>
    </row>
    <row r="463" spans="1:7" ht="14" x14ac:dyDescent="0.25">
      <c r="A463" s="310" t="s">
        <v>1424</v>
      </c>
      <c r="B463" s="96"/>
      <c r="C463" s="259" t="s">
        <v>1319</v>
      </c>
      <c r="D463" s="268" t="s">
        <v>88</v>
      </c>
      <c r="E463" s="296">
        <f>G461</f>
        <v>300000</v>
      </c>
      <c r="F463" s="290"/>
      <c r="G463" s="278">
        <f t="shared" si="11"/>
        <v>0</v>
      </c>
    </row>
    <row r="464" spans="1:7" ht="14" x14ac:dyDescent="0.25">
      <c r="A464" s="195"/>
      <c r="B464" s="96"/>
      <c r="C464" s="259"/>
      <c r="D464" s="268"/>
      <c r="E464" s="268"/>
      <c r="F464" s="290"/>
      <c r="G464" s="278">
        <f t="shared" si="11"/>
        <v>0</v>
      </c>
    </row>
    <row r="465" spans="1:24" ht="25" x14ac:dyDescent="0.25">
      <c r="A465" s="310" t="s">
        <v>1425</v>
      </c>
      <c r="B465" s="96"/>
      <c r="C465" s="259" t="s">
        <v>1310</v>
      </c>
      <c r="D465" s="268"/>
      <c r="E465" s="268"/>
      <c r="F465" s="290"/>
      <c r="G465" s="278">
        <f t="shared" si="11"/>
        <v>0</v>
      </c>
    </row>
    <row r="466" spans="1:24" ht="14" x14ac:dyDescent="0.25">
      <c r="A466" s="195"/>
      <c r="B466" s="96"/>
      <c r="C466" s="259" t="s">
        <v>1142</v>
      </c>
      <c r="D466" s="268"/>
      <c r="E466" s="268"/>
      <c r="F466" s="290"/>
      <c r="G466" s="278">
        <f t="shared" si="11"/>
        <v>0</v>
      </c>
    </row>
    <row r="467" spans="1:24" s="183" customFormat="1" ht="8.25" customHeight="1" thickBot="1" x14ac:dyDescent="0.35">
      <c r="A467" s="86"/>
      <c r="B467" s="96"/>
      <c r="C467" s="96"/>
      <c r="D467" s="185"/>
      <c r="E467" s="185"/>
      <c r="F467" s="197"/>
      <c r="G467" s="282"/>
    </row>
    <row r="468" spans="1:24" s="183" customFormat="1" ht="14.5" thickBot="1" x14ac:dyDescent="0.35">
      <c r="A468" s="514" t="s">
        <v>8</v>
      </c>
      <c r="B468" s="515"/>
      <c r="C468" s="515"/>
      <c r="D468" s="515"/>
      <c r="E468" s="515"/>
      <c r="F468" s="516"/>
      <c r="G468" s="283">
        <f>SUM(G424:G467)*'Sec 1 P&amp;G'!H201</f>
        <v>0</v>
      </c>
    </row>
    <row r="469" spans="1:24" s="183" customFormat="1" ht="14" x14ac:dyDescent="0.3">
      <c r="A469" s="538">
        <f>A419+1</f>
        <v>49</v>
      </c>
      <c r="B469" s="539"/>
      <c r="C469" s="539"/>
      <c r="D469" s="539"/>
      <c r="E469" s="539"/>
      <c r="F469" s="539"/>
      <c r="G469" s="540"/>
      <c r="M469" s="184"/>
      <c r="X469" s="184"/>
    </row>
    <row r="470" spans="1:24" s="183" customFormat="1" ht="14" x14ac:dyDescent="0.3">
      <c r="A470" s="513" t="str">
        <f>$A$2</f>
        <v>CONSTRUCTION OF AMERSFOORT SEWERS</v>
      </c>
      <c r="B470" s="513"/>
      <c r="C470" s="513"/>
      <c r="D470" s="513"/>
      <c r="E470" s="513"/>
      <c r="F470" s="513"/>
      <c r="G470" s="513"/>
    </row>
    <row r="471" spans="1:24" s="183" customFormat="1" ht="14" x14ac:dyDescent="0.3">
      <c r="A471" s="517" t="str">
        <f>$A$3</f>
        <v>CONTRACT NO: T21/2025</v>
      </c>
      <c r="B471" s="517"/>
      <c r="C471" s="517"/>
      <c r="D471" s="518"/>
      <c r="E471" s="517"/>
      <c r="F471" s="517"/>
      <c r="G471" s="517"/>
    </row>
    <row r="472" spans="1:24" s="183" customFormat="1" ht="14.5" thickBot="1" x14ac:dyDescent="0.35">
      <c r="A472" s="517" t="str">
        <f>$A$4</f>
        <v>SECTION 5: PUMPSTATION ELECTRICAL AND MECHANICAL</v>
      </c>
      <c r="B472" s="517"/>
      <c r="C472" s="517"/>
      <c r="D472" s="517"/>
      <c r="E472" s="517"/>
      <c r="F472" s="517"/>
      <c r="G472" s="517"/>
    </row>
    <row r="473" spans="1:24" s="183" customFormat="1" ht="28.5" thickBot="1" x14ac:dyDescent="0.35">
      <c r="A473" s="196" t="s">
        <v>0</v>
      </c>
      <c r="B473" s="191" t="s">
        <v>1</v>
      </c>
      <c r="C473" s="191" t="s">
        <v>2</v>
      </c>
      <c r="D473" s="192" t="s">
        <v>3</v>
      </c>
      <c r="E473" s="192" t="s">
        <v>4</v>
      </c>
      <c r="F473" s="193" t="s">
        <v>5</v>
      </c>
      <c r="G473" s="280" t="s">
        <v>6</v>
      </c>
    </row>
    <row r="474" spans="1:24" s="183" customFormat="1" ht="14.5" thickBot="1" x14ac:dyDescent="0.35">
      <c r="A474" s="196"/>
      <c r="B474" s="191"/>
      <c r="C474" s="191" t="s">
        <v>9</v>
      </c>
      <c r="D474" s="192"/>
      <c r="E474" s="192"/>
      <c r="F474" s="193"/>
      <c r="G474" s="280">
        <f>G468</f>
        <v>0</v>
      </c>
    </row>
    <row r="475" spans="1:24" ht="14" x14ac:dyDescent="0.25">
      <c r="A475" s="195"/>
      <c r="B475" s="96"/>
      <c r="C475" s="259"/>
      <c r="D475" s="268"/>
      <c r="E475" s="268"/>
      <c r="F475" s="290"/>
      <c r="G475" s="278">
        <f t="shared" si="11"/>
        <v>0</v>
      </c>
    </row>
    <row r="476" spans="1:24" ht="26" x14ac:dyDescent="0.25">
      <c r="A476" s="195">
        <v>5.5</v>
      </c>
      <c r="B476" s="96"/>
      <c r="C476" s="300" t="s">
        <v>1143</v>
      </c>
      <c r="D476" s="298"/>
      <c r="E476" s="298"/>
      <c r="F476" s="299"/>
      <c r="G476" s="278">
        <f t="shared" si="11"/>
        <v>0</v>
      </c>
    </row>
    <row r="477" spans="1:24" ht="14" x14ac:dyDescent="0.25">
      <c r="A477" s="195"/>
      <c r="B477" s="96"/>
      <c r="C477" s="297" t="s">
        <v>1144</v>
      </c>
      <c r="D477" s="298"/>
      <c r="E477" s="298"/>
      <c r="F477" s="299"/>
      <c r="G477" s="278">
        <f t="shared" si="11"/>
        <v>0</v>
      </c>
    </row>
    <row r="478" spans="1:24" ht="14" x14ac:dyDescent="0.25">
      <c r="A478" s="195"/>
      <c r="B478" s="96"/>
      <c r="C478" s="297"/>
      <c r="D478" s="298"/>
      <c r="E478" s="298"/>
      <c r="F478" s="299"/>
      <c r="G478" s="278">
        <f t="shared" si="11"/>
        <v>0</v>
      </c>
    </row>
    <row r="479" spans="1:24" ht="30" customHeight="1" x14ac:dyDescent="0.25">
      <c r="A479" s="310" t="s">
        <v>1426</v>
      </c>
      <c r="B479" s="96"/>
      <c r="C479" s="297" t="s">
        <v>1145</v>
      </c>
      <c r="D479" s="298" t="s">
        <v>7</v>
      </c>
      <c r="E479" s="298">
        <v>1</v>
      </c>
      <c r="F479" s="299"/>
      <c r="G479" s="278">
        <f t="shared" si="11"/>
        <v>0</v>
      </c>
    </row>
    <row r="480" spans="1:24" ht="14" x14ac:dyDescent="0.25">
      <c r="A480" s="195"/>
      <c r="B480" s="96"/>
      <c r="C480" s="297"/>
      <c r="D480" s="298"/>
      <c r="E480" s="298"/>
      <c r="F480" s="299"/>
      <c r="G480" s="278">
        <f t="shared" si="11"/>
        <v>0</v>
      </c>
    </row>
    <row r="481" spans="1:7" ht="37.5" x14ac:dyDescent="0.25">
      <c r="A481" s="310" t="s">
        <v>1427</v>
      </c>
      <c r="B481" s="96"/>
      <c r="C481" s="297" t="s">
        <v>1146</v>
      </c>
      <c r="D481" s="298" t="s">
        <v>7</v>
      </c>
      <c r="E481" s="298">
        <v>2</v>
      </c>
      <c r="F481" s="299"/>
      <c r="G481" s="278">
        <f t="shared" si="11"/>
        <v>0</v>
      </c>
    </row>
    <row r="482" spans="1:7" ht="14" x14ac:dyDescent="0.25">
      <c r="A482" s="195"/>
      <c r="B482" s="96"/>
      <c r="C482" s="297"/>
      <c r="D482" s="298"/>
      <c r="E482" s="298"/>
      <c r="F482" s="299"/>
      <c r="G482" s="278">
        <f t="shared" si="11"/>
        <v>0</v>
      </c>
    </row>
    <row r="483" spans="1:7" ht="25" x14ac:dyDescent="0.25">
      <c r="A483" s="310" t="s">
        <v>1428</v>
      </c>
      <c r="B483" s="96"/>
      <c r="C483" s="297" t="s">
        <v>1147</v>
      </c>
      <c r="D483" s="298" t="s">
        <v>7</v>
      </c>
      <c r="E483" s="298">
        <v>1</v>
      </c>
      <c r="F483" s="299"/>
      <c r="G483" s="278">
        <f t="shared" si="11"/>
        <v>0</v>
      </c>
    </row>
    <row r="484" spans="1:7" ht="14" x14ac:dyDescent="0.25">
      <c r="A484" s="195"/>
      <c r="B484" s="96"/>
      <c r="C484" s="297"/>
      <c r="D484" s="298"/>
      <c r="E484" s="298"/>
      <c r="F484" s="299"/>
      <c r="G484" s="278">
        <f t="shared" si="11"/>
        <v>0</v>
      </c>
    </row>
    <row r="485" spans="1:7" ht="14" x14ac:dyDescent="0.25">
      <c r="A485" s="310" t="s">
        <v>1429</v>
      </c>
      <c r="B485" s="96"/>
      <c r="C485" s="297" t="s">
        <v>1148</v>
      </c>
      <c r="D485" s="298" t="s">
        <v>155</v>
      </c>
      <c r="E485" s="298">
        <v>3</v>
      </c>
      <c r="F485" s="299"/>
      <c r="G485" s="278">
        <f t="shared" si="11"/>
        <v>0</v>
      </c>
    </row>
    <row r="486" spans="1:7" ht="14" x14ac:dyDescent="0.25">
      <c r="A486" s="195"/>
      <c r="B486" s="96"/>
      <c r="C486" s="297"/>
      <c r="D486" s="298"/>
      <c r="E486" s="298"/>
      <c r="F486" s="299"/>
      <c r="G486" s="278">
        <f t="shared" si="11"/>
        <v>0</v>
      </c>
    </row>
    <row r="487" spans="1:7" ht="14" x14ac:dyDescent="0.25">
      <c r="A487" s="310" t="s">
        <v>1430</v>
      </c>
      <c r="B487" s="96"/>
      <c r="C487" s="297" t="s">
        <v>1149</v>
      </c>
      <c r="D487" s="298" t="s">
        <v>155</v>
      </c>
      <c r="E487" s="298">
        <v>3</v>
      </c>
      <c r="F487" s="299"/>
      <c r="G487" s="278">
        <f t="shared" si="11"/>
        <v>0</v>
      </c>
    </row>
    <row r="488" spans="1:7" ht="14" x14ac:dyDescent="0.25">
      <c r="A488" s="195"/>
      <c r="B488" s="96"/>
      <c r="C488" s="297"/>
      <c r="D488" s="298"/>
      <c r="E488" s="298"/>
      <c r="F488" s="299"/>
      <c r="G488" s="278">
        <f t="shared" si="11"/>
        <v>0</v>
      </c>
    </row>
    <row r="489" spans="1:7" ht="25" x14ac:dyDescent="0.25">
      <c r="A489" s="310" t="s">
        <v>1431</v>
      </c>
      <c r="B489" s="96"/>
      <c r="C489" s="297" t="s">
        <v>1150</v>
      </c>
      <c r="D489" s="298" t="s">
        <v>7</v>
      </c>
      <c r="E489" s="298">
        <v>1</v>
      </c>
      <c r="F489" s="299"/>
      <c r="G489" s="278">
        <f t="shared" si="11"/>
        <v>0</v>
      </c>
    </row>
    <row r="490" spans="1:7" ht="14" x14ac:dyDescent="0.25">
      <c r="A490" s="195"/>
      <c r="B490" s="96"/>
      <c r="C490" s="297"/>
      <c r="D490" s="298"/>
      <c r="E490" s="298"/>
      <c r="F490" s="299"/>
      <c r="G490" s="278">
        <f t="shared" si="11"/>
        <v>0</v>
      </c>
    </row>
    <row r="491" spans="1:7" ht="25" x14ac:dyDescent="0.25">
      <c r="A491" s="310" t="s">
        <v>1432</v>
      </c>
      <c r="B491" s="96"/>
      <c r="C491" s="297" t="s">
        <v>1151</v>
      </c>
      <c r="D491" s="298" t="s">
        <v>7</v>
      </c>
      <c r="E491" s="298">
        <v>1</v>
      </c>
      <c r="F491" s="299"/>
      <c r="G491" s="278">
        <f t="shared" si="11"/>
        <v>0</v>
      </c>
    </row>
    <row r="492" spans="1:7" ht="14" x14ac:dyDescent="0.25">
      <c r="A492" s="195"/>
      <c r="B492" s="96"/>
      <c r="C492" s="297"/>
      <c r="D492" s="298"/>
      <c r="E492" s="298"/>
      <c r="F492" s="299"/>
      <c r="G492" s="278">
        <f t="shared" si="11"/>
        <v>0</v>
      </c>
    </row>
    <row r="493" spans="1:7" ht="14" x14ac:dyDescent="0.25">
      <c r="A493" s="310" t="s">
        <v>1433</v>
      </c>
      <c r="B493" s="96"/>
      <c r="C493" s="297" t="s">
        <v>1325</v>
      </c>
      <c r="D493" s="298" t="s">
        <v>155</v>
      </c>
      <c r="E493" s="298">
        <v>2</v>
      </c>
      <c r="F493" s="299"/>
      <c r="G493" s="278">
        <f t="shared" si="11"/>
        <v>0</v>
      </c>
    </row>
    <row r="494" spans="1:7" ht="14" x14ac:dyDescent="0.25">
      <c r="A494" s="195"/>
      <c r="B494" s="96"/>
      <c r="C494" s="297"/>
      <c r="D494" s="298"/>
      <c r="E494" s="298"/>
      <c r="F494" s="299"/>
      <c r="G494" s="278">
        <f t="shared" si="11"/>
        <v>0</v>
      </c>
    </row>
    <row r="495" spans="1:7" ht="14" x14ac:dyDescent="0.25">
      <c r="A495" s="310" t="s">
        <v>1434</v>
      </c>
      <c r="B495" s="96"/>
      <c r="C495" s="297" t="s">
        <v>1326</v>
      </c>
      <c r="D495" s="298" t="s">
        <v>17</v>
      </c>
      <c r="E495" s="298">
        <v>120</v>
      </c>
      <c r="F495" s="299"/>
      <c r="G495" s="278">
        <f t="shared" si="11"/>
        <v>0</v>
      </c>
    </row>
    <row r="496" spans="1:7" ht="14" x14ac:dyDescent="0.25">
      <c r="A496" s="195"/>
      <c r="B496" s="96"/>
      <c r="C496" s="297"/>
      <c r="D496" s="298"/>
      <c r="E496" s="298"/>
      <c r="F496" s="299"/>
      <c r="G496" s="278">
        <f t="shared" si="11"/>
        <v>0</v>
      </c>
    </row>
    <row r="497" spans="1:7" ht="14" x14ac:dyDescent="0.25">
      <c r="A497" s="310" t="s">
        <v>1435</v>
      </c>
      <c r="B497" s="96"/>
      <c r="C497" s="297" t="s">
        <v>1152</v>
      </c>
      <c r="D497" s="298" t="s">
        <v>155</v>
      </c>
      <c r="E497" s="298">
        <v>6</v>
      </c>
      <c r="F497" s="299"/>
      <c r="G497" s="278">
        <f t="shared" si="11"/>
        <v>0</v>
      </c>
    </row>
    <row r="498" spans="1:7" ht="14" x14ac:dyDescent="0.25">
      <c r="A498" s="195"/>
      <c r="B498" s="96"/>
      <c r="C498" s="297"/>
      <c r="D498" s="298"/>
      <c r="E498" s="298"/>
      <c r="F498" s="299"/>
      <c r="G498" s="278">
        <f t="shared" si="11"/>
        <v>0</v>
      </c>
    </row>
    <row r="499" spans="1:7" ht="25" x14ac:dyDescent="0.25">
      <c r="A499" s="310" t="s">
        <v>1436</v>
      </c>
      <c r="B499" s="96"/>
      <c r="C499" s="297" t="s">
        <v>1153</v>
      </c>
      <c r="D499" s="298" t="s">
        <v>7</v>
      </c>
      <c r="E499" s="298">
        <v>1</v>
      </c>
      <c r="F499" s="299"/>
      <c r="G499" s="278">
        <f t="shared" si="11"/>
        <v>0</v>
      </c>
    </row>
    <row r="500" spans="1:7" ht="14" x14ac:dyDescent="0.25">
      <c r="A500" s="195"/>
      <c r="B500" s="96"/>
      <c r="C500" s="297"/>
      <c r="D500" s="298"/>
      <c r="E500" s="298"/>
      <c r="F500" s="299"/>
      <c r="G500" s="278">
        <f t="shared" si="11"/>
        <v>0</v>
      </c>
    </row>
    <row r="501" spans="1:7" ht="37.5" x14ac:dyDescent="0.25">
      <c r="A501" s="310" t="s">
        <v>1437</v>
      </c>
      <c r="B501" s="96"/>
      <c r="C501" s="297" t="s">
        <v>1154</v>
      </c>
      <c r="D501" s="298" t="s">
        <v>538</v>
      </c>
      <c r="E501" s="298">
        <v>1</v>
      </c>
      <c r="F501" s="299"/>
      <c r="G501" s="278">
        <f t="shared" si="11"/>
        <v>0</v>
      </c>
    </row>
    <row r="502" spans="1:7" ht="14" x14ac:dyDescent="0.25">
      <c r="A502" s="195"/>
      <c r="B502" s="96"/>
      <c r="C502" s="297"/>
      <c r="D502" s="298"/>
      <c r="E502" s="298"/>
      <c r="F502" s="299"/>
      <c r="G502" s="278">
        <f t="shared" si="11"/>
        <v>0</v>
      </c>
    </row>
    <row r="503" spans="1:7" ht="14" x14ac:dyDescent="0.25">
      <c r="A503" s="310" t="s">
        <v>1438</v>
      </c>
      <c r="B503" s="96"/>
      <c r="C503" s="297" t="s">
        <v>1155</v>
      </c>
      <c r="D503" s="298" t="s">
        <v>88</v>
      </c>
      <c r="E503" s="298"/>
      <c r="F503" s="299"/>
      <c r="G503" s="278">
        <f t="shared" si="11"/>
        <v>0</v>
      </c>
    </row>
    <row r="504" spans="1:7" ht="14" x14ac:dyDescent="0.25">
      <c r="A504" s="195"/>
      <c r="B504" s="96"/>
      <c r="C504" s="297"/>
      <c r="D504" s="298"/>
      <c r="E504" s="298"/>
      <c r="F504" s="299"/>
      <c r="G504" s="278">
        <f t="shared" si="11"/>
        <v>0</v>
      </c>
    </row>
    <row r="505" spans="1:7" ht="25" x14ac:dyDescent="0.25">
      <c r="A505" s="310" t="s">
        <v>1439</v>
      </c>
      <c r="B505" s="96"/>
      <c r="C505" s="297" t="s">
        <v>1156</v>
      </c>
      <c r="D505" s="298" t="s">
        <v>7</v>
      </c>
      <c r="E505" s="298">
        <v>1</v>
      </c>
      <c r="F505" s="299"/>
      <c r="G505" s="278">
        <f t="shared" ref="G505:G531" si="12">F505*E505</f>
        <v>0</v>
      </c>
    </row>
    <row r="506" spans="1:7" ht="14" x14ac:dyDescent="0.25">
      <c r="A506" s="195"/>
      <c r="B506" s="96"/>
      <c r="C506" s="297"/>
      <c r="D506" s="298"/>
      <c r="E506" s="298"/>
      <c r="F506" s="299"/>
      <c r="G506" s="278">
        <f t="shared" si="12"/>
        <v>0</v>
      </c>
    </row>
    <row r="507" spans="1:7" ht="25" x14ac:dyDescent="0.25">
      <c r="A507" s="310" t="s">
        <v>1440</v>
      </c>
      <c r="B507" s="96"/>
      <c r="C507" s="297" t="s">
        <v>1157</v>
      </c>
      <c r="D507" s="298" t="s">
        <v>7</v>
      </c>
      <c r="E507" s="298">
        <v>1</v>
      </c>
      <c r="F507" s="299"/>
      <c r="G507" s="278">
        <f t="shared" si="12"/>
        <v>0</v>
      </c>
    </row>
    <row r="508" spans="1:7" ht="14" x14ac:dyDescent="0.25">
      <c r="A508" s="195"/>
      <c r="B508" s="96"/>
      <c r="C508" s="297"/>
      <c r="D508" s="298"/>
      <c r="E508" s="298"/>
      <c r="F508" s="299"/>
      <c r="G508" s="278">
        <f t="shared" si="12"/>
        <v>0</v>
      </c>
    </row>
    <row r="509" spans="1:7" ht="25" x14ac:dyDescent="0.25">
      <c r="A509" s="310" t="s">
        <v>1441</v>
      </c>
      <c r="B509" s="96"/>
      <c r="C509" s="297" t="s">
        <v>1158</v>
      </c>
      <c r="D509" s="298" t="s">
        <v>7</v>
      </c>
      <c r="E509" s="298">
        <v>1</v>
      </c>
      <c r="F509" s="299"/>
      <c r="G509" s="278">
        <f t="shared" si="12"/>
        <v>0</v>
      </c>
    </row>
    <row r="510" spans="1:7" ht="14" x14ac:dyDescent="0.25">
      <c r="A510" s="195"/>
      <c r="B510" s="96"/>
      <c r="C510" s="297"/>
      <c r="D510" s="298"/>
      <c r="E510" s="298"/>
      <c r="F510" s="299"/>
      <c r="G510" s="278">
        <f t="shared" si="12"/>
        <v>0</v>
      </c>
    </row>
    <row r="511" spans="1:7" ht="25" x14ac:dyDescent="0.25">
      <c r="A511" s="310" t="s">
        <v>1442</v>
      </c>
      <c r="B511" s="96"/>
      <c r="C511" s="297" t="s">
        <v>1159</v>
      </c>
      <c r="D511" s="298" t="s">
        <v>7</v>
      </c>
      <c r="E511" s="298">
        <v>1</v>
      </c>
      <c r="F511" s="299"/>
      <c r="G511" s="278">
        <f t="shared" si="12"/>
        <v>0</v>
      </c>
    </row>
    <row r="512" spans="1:7" ht="14" x14ac:dyDescent="0.25">
      <c r="A512" s="195"/>
      <c r="B512" s="96"/>
      <c r="C512" s="297"/>
      <c r="D512" s="298"/>
      <c r="E512" s="298"/>
      <c r="F512" s="299"/>
      <c r="G512" s="278">
        <f t="shared" si="12"/>
        <v>0</v>
      </c>
    </row>
    <row r="513" spans="1:24" ht="25" x14ac:dyDescent="0.25">
      <c r="A513" s="310" t="s">
        <v>1443</v>
      </c>
      <c r="B513" s="96"/>
      <c r="C513" s="297" t="s">
        <v>1160</v>
      </c>
      <c r="D513" s="298" t="s">
        <v>7</v>
      </c>
      <c r="E513" s="298">
        <v>1</v>
      </c>
      <c r="F513" s="299"/>
      <c r="G513" s="278">
        <f t="shared" si="12"/>
        <v>0</v>
      </c>
    </row>
    <row r="514" spans="1:24" ht="14" x14ac:dyDescent="0.25">
      <c r="A514" s="195"/>
      <c r="B514" s="96"/>
      <c r="C514" s="297"/>
      <c r="D514" s="298"/>
      <c r="E514" s="298"/>
      <c r="F514" s="299"/>
      <c r="G514" s="278">
        <f t="shared" si="12"/>
        <v>0</v>
      </c>
    </row>
    <row r="515" spans="1:24" ht="25" x14ac:dyDescent="0.25">
      <c r="A515" s="310" t="s">
        <v>1444</v>
      </c>
      <c r="B515" s="96"/>
      <c r="C515" s="297" t="s">
        <v>1161</v>
      </c>
      <c r="D515" s="298" t="s">
        <v>538</v>
      </c>
      <c r="E515" s="298">
        <v>1</v>
      </c>
      <c r="F515" s="299">
        <v>50000</v>
      </c>
      <c r="G515" s="278">
        <f t="shared" si="12"/>
        <v>50000</v>
      </c>
    </row>
    <row r="516" spans="1:24" ht="14" x14ac:dyDescent="0.25">
      <c r="A516" s="195"/>
      <c r="B516" s="96"/>
      <c r="C516" s="297"/>
      <c r="D516" s="298"/>
      <c r="E516" s="298"/>
      <c r="F516" s="299"/>
      <c r="G516" s="278">
        <f t="shared" si="12"/>
        <v>0</v>
      </c>
    </row>
    <row r="517" spans="1:24" ht="25" x14ac:dyDescent="0.25">
      <c r="A517" s="310" t="s">
        <v>1445</v>
      </c>
      <c r="B517" s="96"/>
      <c r="C517" s="297" t="s">
        <v>1162</v>
      </c>
      <c r="D517" s="298"/>
      <c r="E517" s="298"/>
      <c r="F517" s="299"/>
      <c r="G517" s="278">
        <f t="shared" si="12"/>
        <v>0</v>
      </c>
    </row>
    <row r="518" spans="1:24" ht="14" x14ac:dyDescent="0.25">
      <c r="A518" s="195"/>
      <c r="B518" s="96"/>
      <c r="C518" s="297" t="s">
        <v>1142</v>
      </c>
      <c r="D518" s="298"/>
      <c r="E518" s="298"/>
      <c r="F518" s="299"/>
      <c r="G518" s="278">
        <f t="shared" si="12"/>
        <v>0</v>
      </c>
    </row>
    <row r="519" spans="1:24" ht="14" x14ac:dyDescent="0.25">
      <c r="A519" s="310"/>
      <c r="B519" s="96"/>
      <c r="C519" s="297" t="s">
        <v>1163</v>
      </c>
      <c r="D519" s="298"/>
      <c r="E519" s="298"/>
      <c r="F519" s="299"/>
      <c r="G519" s="278">
        <f t="shared" si="12"/>
        <v>0</v>
      </c>
    </row>
    <row r="520" spans="1:24" s="183" customFormat="1" ht="14.5" thickBot="1" x14ac:dyDescent="0.35">
      <c r="A520" s="86"/>
      <c r="B520" s="96"/>
      <c r="C520" s="96"/>
      <c r="D520" s="185"/>
      <c r="E520" s="185"/>
      <c r="F520" s="197"/>
      <c r="G520" s="282"/>
    </row>
    <row r="521" spans="1:24" s="183" customFormat="1" ht="14.5" thickBot="1" x14ac:dyDescent="0.35">
      <c r="A521" s="514" t="s">
        <v>8</v>
      </c>
      <c r="B521" s="515"/>
      <c r="C521" s="515"/>
      <c r="D521" s="515"/>
      <c r="E521" s="515"/>
      <c r="F521" s="516"/>
      <c r="G521" s="283">
        <f>SUM(G474:G520)*'Sec 1 P&amp;G'!H201</f>
        <v>0</v>
      </c>
    </row>
    <row r="522" spans="1:24" s="183" customFormat="1" ht="14" x14ac:dyDescent="0.3">
      <c r="A522" s="538">
        <f>A469+1</f>
        <v>50</v>
      </c>
      <c r="B522" s="539"/>
      <c r="C522" s="539"/>
      <c r="D522" s="539"/>
      <c r="E522" s="539"/>
      <c r="F522" s="539"/>
      <c r="G522" s="540"/>
      <c r="M522" s="184"/>
      <c r="X522" s="184"/>
    </row>
    <row r="523" spans="1:24" s="183" customFormat="1" ht="14" x14ac:dyDescent="0.3">
      <c r="A523" s="513" t="str">
        <f>$A$2</f>
        <v>CONSTRUCTION OF AMERSFOORT SEWERS</v>
      </c>
      <c r="B523" s="513"/>
      <c r="C523" s="513"/>
      <c r="D523" s="513"/>
      <c r="E523" s="513"/>
      <c r="F523" s="513"/>
      <c r="G523" s="513"/>
    </row>
    <row r="524" spans="1:24" s="183" customFormat="1" ht="14" x14ac:dyDescent="0.3">
      <c r="A524" s="517" t="str">
        <f>$A$3</f>
        <v>CONTRACT NO: T21/2025</v>
      </c>
      <c r="B524" s="517"/>
      <c r="C524" s="517"/>
      <c r="D524" s="518"/>
      <c r="E524" s="517"/>
      <c r="F524" s="517"/>
      <c r="G524" s="517"/>
    </row>
    <row r="525" spans="1:24" s="183" customFormat="1" ht="14.5" thickBot="1" x14ac:dyDescent="0.35">
      <c r="A525" s="517" t="str">
        <f>$A$4</f>
        <v>SECTION 5: PUMPSTATION ELECTRICAL AND MECHANICAL</v>
      </c>
      <c r="B525" s="517"/>
      <c r="C525" s="517"/>
      <c r="D525" s="517"/>
      <c r="E525" s="517"/>
      <c r="F525" s="517"/>
      <c r="G525" s="517"/>
    </row>
    <row r="526" spans="1:24" s="183" customFormat="1" ht="28.5" thickBot="1" x14ac:dyDescent="0.35">
      <c r="A526" s="196" t="s">
        <v>0</v>
      </c>
      <c r="B526" s="191" t="s">
        <v>1</v>
      </c>
      <c r="C526" s="191" t="s">
        <v>2</v>
      </c>
      <c r="D526" s="192" t="s">
        <v>3</v>
      </c>
      <c r="E526" s="192" t="s">
        <v>4</v>
      </c>
      <c r="F526" s="193" t="s">
        <v>5</v>
      </c>
      <c r="G526" s="280" t="s">
        <v>6</v>
      </c>
    </row>
    <row r="527" spans="1:24" s="183" customFormat="1" ht="14.5" thickBot="1" x14ac:dyDescent="0.35">
      <c r="A527" s="196"/>
      <c r="B527" s="191"/>
      <c r="C527" s="191" t="s">
        <v>9</v>
      </c>
      <c r="D527" s="192"/>
      <c r="E527" s="192"/>
      <c r="F527" s="193"/>
      <c r="G527" s="280">
        <f>G521</f>
        <v>0</v>
      </c>
    </row>
    <row r="528" spans="1:24" ht="14" x14ac:dyDescent="0.25">
      <c r="A528" s="195"/>
      <c r="B528" s="96"/>
      <c r="C528" s="297"/>
      <c r="D528" s="298"/>
      <c r="E528" s="298"/>
      <c r="F528" s="299"/>
      <c r="G528" s="278">
        <f t="shared" si="12"/>
        <v>0</v>
      </c>
    </row>
    <row r="529" spans="1:8" ht="14" x14ac:dyDescent="0.25">
      <c r="A529" s="310"/>
      <c r="B529" s="96"/>
      <c r="C529" s="3" t="s">
        <v>1324</v>
      </c>
      <c r="D529" s="4"/>
      <c r="E529" s="4"/>
      <c r="F529" s="10"/>
      <c r="G529" s="278">
        <f t="shared" si="12"/>
        <v>0</v>
      </c>
    </row>
    <row r="530" spans="1:8" ht="25" x14ac:dyDescent="0.25">
      <c r="A530" s="310" t="s">
        <v>1446</v>
      </c>
      <c r="B530" s="96"/>
      <c r="C530" s="2" t="s">
        <v>1323</v>
      </c>
      <c r="D530" s="4" t="s">
        <v>538</v>
      </c>
      <c r="E530" s="4">
        <v>3</v>
      </c>
      <c r="F530" s="10"/>
      <c r="G530" s="278">
        <f t="shared" si="12"/>
        <v>0</v>
      </c>
    </row>
    <row r="531" spans="1:8" ht="14" x14ac:dyDescent="0.25">
      <c r="A531" s="195"/>
      <c r="B531" s="96"/>
      <c r="C531" s="297"/>
      <c r="D531" s="298"/>
      <c r="E531" s="298"/>
      <c r="F531" s="299"/>
      <c r="G531" s="278">
        <f t="shared" si="12"/>
        <v>0</v>
      </c>
    </row>
    <row r="532" spans="1:8" s="137" customFormat="1" ht="13" x14ac:dyDescent="0.3">
      <c r="A532" s="132"/>
      <c r="B532" s="133"/>
      <c r="C532" s="103" t="s">
        <v>1327</v>
      </c>
      <c r="D532" s="134"/>
      <c r="E532" s="134"/>
      <c r="F532" s="141"/>
      <c r="G532" s="279"/>
      <c r="H532" s="136"/>
    </row>
    <row r="533" spans="1:8" s="137" customFormat="1" ht="14" x14ac:dyDescent="0.25">
      <c r="A533" s="310"/>
      <c r="B533" s="133"/>
      <c r="C533" s="138"/>
      <c r="D533" s="134"/>
      <c r="E533" s="134"/>
      <c r="F533" s="141"/>
      <c r="G533" s="279"/>
      <c r="H533" s="136"/>
    </row>
    <row r="534" spans="1:8" s="137" customFormat="1" ht="14" x14ac:dyDescent="0.25">
      <c r="A534" s="310" t="s">
        <v>1447</v>
      </c>
      <c r="B534" s="133"/>
      <c r="C534" s="138" t="s">
        <v>560</v>
      </c>
      <c r="D534" s="139" t="s">
        <v>7</v>
      </c>
      <c r="E534" s="140">
        <v>1</v>
      </c>
      <c r="F534" s="141"/>
      <c r="G534" s="279">
        <f>E534*F534</f>
        <v>0</v>
      </c>
      <c r="H534" s="136"/>
    </row>
    <row r="535" spans="1:8" s="137" customFormat="1" x14ac:dyDescent="0.25">
      <c r="A535" s="134"/>
      <c r="B535" s="133"/>
      <c r="C535" s="138"/>
      <c r="D535" s="134"/>
      <c r="E535" s="134"/>
      <c r="F535" s="141"/>
      <c r="G535" s="279"/>
      <c r="H535" s="136"/>
    </row>
    <row r="536" spans="1:8" s="137" customFormat="1" ht="19.5" customHeight="1" x14ac:dyDescent="0.25">
      <c r="A536" s="310" t="s">
        <v>1448</v>
      </c>
      <c r="B536" s="250"/>
      <c r="C536" s="163" t="s">
        <v>547</v>
      </c>
      <c r="D536" s="249" t="s">
        <v>260</v>
      </c>
      <c r="E536" s="249">
        <v>4</v>
      </c>
      <c r="F536" s="141"/>
      <c r="G536" s="279">
        <f>E536*F536</f>
        <v>0</v>
      </c>
      <c r="H536" s="251"/>
    </row>
    <row r="537" spans="1:8" s="137" customFormat="1" x14ac:dyDescent="0.25">
      <c r="A537" s="249"/>
      <c r="B537" s="301"/>
      <c r="C537" s="302"/>
      <c r="D537" s="303"/>
      <c r="E537" s="303"/>
      <c r="F537" s="304"/>
      <c r="G537" s="305"/>
      <c r="H537" s="251"/>
    </row>
    <row r="538" spans="1:8" ht="13" x14ac:dyDescent="0.25">
      <c r="A538" s="63">
        <v>5.6</v>
      </c>
      <c r="B538" s="3"/>
      <c r="C538" s="3" t="s">
        <v>886</v>
      </c>
      <c r="D538" s="4"/>
      <c r="E538" s="4"/>
      <c r="F538" s="46"/>
      <c r="G538" s="278"/>
    </row>
    <row r="539" spans="1:8" ht="13" x14ac:dyDescent="0.25">
      <c r="A539" s="63"/>
      <c r="B539" s="3"/>
      <c r="C539" s="3"/>
      <c r="D539" s="4"/>
      <c r="E539" s="4"/>
      <c r="F539" s="46"/>
      <c r="G539" s="278"/>
    </row>
    <row r="540" spans="1:8" ht="13" x14ac:dyDescent="0.25">
      <c r="A540" s="63"/>
      <c r="B540" s="3"/>
      <c r="C540" s="3" t="s">
        <v>916</v>
      </c>
      <c r="D540" s="4"/>
      <c r="E540" s="4"/>
      <c r="F540" s="46"/>
      <c r="G540" s="278"/>
    </row>
    <row r="541" spans="1:8" ht="13" x14ac:dyDescent="0.25">
      <c r="A541" s="63"/>
      <c r="B541" s="3"/>
      <c r="C541" s="3"/>
      <c r="D541" s="4"/>
      <c r="E541" s="4"/>
      <c r="F541" s="46"/>
      <c r="G541" s="278"/>
    </row>
    <row r="542" spans="1:8" ht="25" x14ac:dyDescent="0.25">
      <c r="A542" s="20"/>
      <c r="B542" s="3"/>
      <c r="C542" s="2" t="s">
        <v>1330</v>
      </c>
      <c r="D542" s="4"/>
      <c r="E542" s="4"/>
      <c r="F542" s="46"/>
      <c r="G542" s="278"/>
    </row>
    <row r="543" spans="1:8" ht="25" x14ac:dyDescent="0.25">
      <c r="A543" s="20"/>
      <c r="B543" s="3" t="s">
        <v>887</v>
      </c>
      <c r="C543" s="2" t="s">
        <v>888</v>
      </c>
      <c r="D543" s="4"/>
      <c r="E543" s="4"/>
      <c r="F543" s="46"/>
      <c r="G543" s="278"/>
    </row>
    <row r="544" spans="1:8" ht="13" x14ac:dyDescent="0.25">
      <c r="A544" s="20"/>
      <c r="B544" s="3"/>
      <c r="C544" s="2"/>
      <c r="D544" s="4"/>
      <c r="E544" s="4"/>
      <c r="F544" s="46"/>
      <c r="G544" s="278"/>
    </row>
    <row r="545" spans="1:7" ht="13" x14ac:dyDescent="0.25">
      <c r="A545" s="20" t="s">
        <v>1449</v>
      </c>
      <c r="B545" s="3"/>
      <c r="C545" s="2" t="s">
        <v>889</v>
      </c>
      <c r="D545" s="4" t="s">
        <v>20</v>
      </c>
      <c r="E545" s="4">
        <v>1</v>
      </c>
      <c r="F545" s="46"/>
      <c r="G545" s="278">
        <f>F545*E545</f>
        <v>0</v>
      </c>
    </row>
    <row r="546" spans="1:7" ht="13" x14ac:dyDescent="0.25">
      <c r="A546" s="20"/>
      <c r="B546" s="3"/>
      <c r="C546" s="2"/>
      <c r="D546" s="4"/>
      <c r="E546" s="4"/>
      <c r="F546" s="46"/>
      <c r="G546" s="278">
        <f t="shared" ref="G546:G567" si="13">F546*E546</f>
        <v>0</v>
      </c>
    </row>
    <row r="547" spans="1:7" ht="13" x14ac:dyDescent="0.25">
      <c r="A547" s="20" t="s">
        <v>1450</v>
      </c>
      <c r="B547" s="3"/>
      <c r="C547" s="2" t="s">
        <v>890</v>
      </c>
      <c r="D547" s="4" t="s">
        <v>20</v>
      </c>
      <c r="E547" s="4">
        <v>1</v>
      </c>
      <c r="F547" s="46"/>
      <c r="G547" s="278">
        <f t="shared" si="13"/>
        <v>0</v>
      </c>
    </row>
    <row r="548" spans="1:7" ht="13" x14ac:dyDescent="0.25">
      <c r="A548" s="20"/>
      <c r="B548" s="3"/>
      <c r="C548" s="2"/>
      <c r="D548" s="4"/>
      <c r="E548" s="4"/>
      <c r="F548" s="46"/>
      <c r="G548" s="278">
        <f t="shared" si="13"/>
        <v>0</v>
      </c>
    </row>
    <row r="549" spans="1:7" ht="13" x14ac:dyDescent="0.25">
      <c r="A549" s="20" t="s">
        <v>1451</v>
      </c>
      <c r="B549" s="3"/>
      <c r="C549" s="2" t="s">
        <v>891</v>
      </c>
      <c r="D549" s="4" t="s">
        <v>20</v>
      </c>
      <c r="E549" s="4">
        <v>1</v>
      </c>
      <c r="F549" s="46"/>
      <c r="G549" s="278">
        <f t="shared" si="13"/>
        <v>0</v>
      </c>
    </row>
    <row r="550" spans="1:7" ht="13" x14ac:dyDescent="0.25">
      <c r="A550" s="20"/>
      <c r="B550" s="3"/>
      <c r="C550" s="2"/>
      <c r="D550" s="4"/>
      <c r="E550" s="4"/>
      <c r="F550" s="46"/>
      <c r="G550" s="278">
        <f t="shared" si="13"/>
        <v>0</v>
      </c>
    </row>
    <row r="551" spans="1:7" ht="13" x14ac:dyDescent="0.25">
      <c r="A551" s="20" t="s">
        <v>1452</v>
      </c>
      <c r="B551" s="3"/>
      <c r="C551" s="2" t="s">
        <v>892</v>
      </c>
      <c r="D551" s="4" t="s">
        <v>20</v>
      </c>
      <c r="E551" s="4">
        <v>1</v>
      </c>
      <c r="F551" s="46"/>
      <c r="G551" s="278">
        <f t="shared" si="13"/>
        <v>0</v>
      </c>
    </row>
    <row r="552" spans="1:7" ht="13" x14ac:dyDescent="0.25">
      <c r="A552" s="20"/>
      <c r="B552" s="3"/>
      <c r="C552" s="2"/>
      <c r="D552" s="4"/>
      <c r="E552" s="4"/>
      <c r="F552" s="46"/>
      <c r="G552" s="278">
        <f t="shared" si="13"/>
        <v>0</v>
      </c>
    </row>
    <row r="553" spans="1:7" ht="25" x14ac:dyDescent="0.25">
      <c r="A553" s="20" t="s">
        <v>1453</v>
      </c>
      <c r="B553" s="3"/>
      <c r="C553" s="2" t="s">
        <v>893</v>
      </c>
      <c r="D553" s="4" t="s">
        <v>20</v>
      </c>
      <c r="E553" s="4">
        <v>2</v>
      </c>
      <c r="F553" s="46"/>
      <c r="G553" s="278">
        <f t="shared" si="13"/>
        <v>0</v>
      </c>
    </row>
    <row r="554" spans="1:7" ht="13" x14ac:dyDescent="0.25">
      <c r="A554" s="20"/>
      <c r="B554" s="3"/>
      <c r="C554" s="2"/>
      <c r="D554" s="4"/>
      <c r="E554" s="4"/>
      <c r="F554" s="46"/>
      <c r="G554" s="278">
        <f t="shared" si="13"/>
        <v>0</v>
      </c>
    </row>
    <row r="555" spans="1:7" ht="13" x14ac:dyDescent="0.25">
      <c r="A555" s="20" t="s">
        <v>1454</v>
      </c>
      <c r="B555" s="3"/>
      <c r="C555" s="2" t="s">
        <v>894</v>
      </c>
      <c r="D555" s="4" t="s">
        <v>20</v>
      </c>
      <c r="E555" s="4">
        <v>2</v>
      </c>
      <c r="F555" s="46"/>
      <c r="G555" s="278">
        <f t="shared" si="13"/>
        <v>0</v>
      </c>
    </row>
    <row r="556" spans="1:7" ht="13" x14ac:dyDescent="0.25">
      <c r="A556" s="20"/>
      <c r="B556" s="3"/>
      <c r="C556" s="2"/>
      <c r="D556" s="4"/>
      <c r="E556" s="4"/>
      <c r="F556" s="46"/>
      <c r="G556" s="278">
        <f t="shared" si="13"/>
        <v>0</v>
      </c>
    </row>
    <row r="557" spans="1:7" ht="13" x14ac:dyDescent="0.25">
      <c r="A557" s="20" t="s">
        <v>1455</v>
      </c>
      <c r="B557" s="3"/>
      <c r="C557" s="2" t="s">
        <v>895</v>
      </c>
      <c r="D557" s="4" t="s">
        <v>20</v>
      </c>
      <c r="E557" s="4">
        <v>2</v>
      </c>
      <c r="F557" s="46"/>
      <c r="G557" s="278">
        <f t="shared" si="13"/>
        <v>0</v>
      </c>
    </row>
    <row r="558" spans="1:7" ht="13" x14ac:dyDescent="0.25">
      <c r="A558" s="20"/>
      <c r="B558" s="3"/>
      <c r="C558" s="2"/>
      <c r="D558" s="4"/>
      <c r="E558" s="4"/>
      <c r="F558" s="46"/>
      <c r="G558" s="278">
        <f t="shared" si="13"/>
        <v>0</v>
      </c>
    </row>
    <row r="559" spans="1:7" ht="13" x14ac:dyDescent="0.25">
      <c r="A559" s="20" t="s">
        <v>1456</v>
      </c>
      <c r="B559" s="3"/>
      <c r="C559" s="2" t="s">
        <v>896</v>
      </c>
      <c r="D559" s="4" t="s">
        <v>20</v>
      </c>
      <c r="E559" s="4">
        <v>2</v>
      </c>
      <c r="F559" s="46"/>
      <c r="G559" s="278">
        <f t="shared" si="13"/>
        <v>0</v>
      </c>
    </row>
    <row r="560" spans="1:7" ht="13" x14ac:dyDescent="0.25">
      <c r="A560" s="20"/>
      <c r="B560" s="3"/>
      <c r="C560" s="2"/>
      <c r="D560" s="4"/>
      <c r="E560" s="4"/>
      <c r="F560" s="46"/>
      <c r="G560" s="278">
        <f t="shared" si="13"/>
        <v>0</v>
      </c>
    </row>
    <row r="561" spans="1:7" ht="13" x14ac:dyDescent="0.25">
      <c r="A561" s="20" t="s">
        <v>1457</v>
      </c>
      <c r="B561" s="3"/>
      <c r="C561" s="2" t="s">
        <v>897</v>
      </c>
      <c r="D561" s="4" t="s">
        <v>20</v>
      </c>
      <c r="E561" s="4">
        <v>2</v>
      </c>
      <c r="F561" s="46"/>
      <c r="G561" s="278">
        <f t="shared" si="13"/>
        <v>0</v>
      </c>
    </row>
    <row r="562" spans="1:7" ht="13" x14ac:dyDescent="0.25">
      <c r="A562" s="20"/>
      <c r="B562" s="3"/>
      <c r="C562" s="2"/>
      <c r="D562" s="4"/>
      <c r="E562" s="4"/>
      <c r="F562" s="46"/>
      <c r="G562" s="278">
        <f t="shared" si="13"/>
        <v>0</v>
      </c>
    </row>
    <row r="563" spans="1:7" ht="25" x14ac:dyDescent="0.25">
      <c r="A563" s="20" t="s">
        <v>1458</v>
      </c>
      <c r="B563" s="3"/>
      <c r="C563" s="2" t="s">
        <v>898</v>
      </c>
      <c r="D563" s="4" t="s">
        <v>20</v>
      </c>
      <c r="E563" s="4">
        <v>2</v>
      </c>
      <c r="F563" s="46"/>
      <c r="G563" s="278">
        <f t="shared" si="13"/>
        <v>0</v>
      </c>
    </row>
    <row r="564" spans="1:7" ht="13" x14ac:dyDescent="0.25">
      <c r="A564" s="20"/>
      <c r="B564" s="3"/>
      <c r="C564" s="2"/>
      <c r="D564" s="4"/>
      <c r="E564" s="4"/>
      <c r="F564" s="46"/>
      <c r="G564" s="278">
        <f t="shared" si="13"/>
        <v>0</v>
      </c>
    </row>
    <row r="565" spans="1:7" ht="13" x14ac:dyDescent="0.25">
      <c r="A565" s="20" t="s">
        <v>1459</v>
      </c>
      <c r="B565" s="3"/>
      <c r="C565" s="2" t="s">
        <v>899</v>
      </c>
      <c r="D565" s="4" t="s">
        <v>20</v>
      </c>
      <c r="E565" s="4">
        <v>2</v>
      </c>
      <c r="F565" s="46"/>
      <c r="G565" s="278">
        <f t="shared" si="13"/>
        <v>0</v>
      </c>
    </row>
    <row r="566" spans="1:7" ht="13" x14ac:dyDescent="0.25">
      <c r="A566" s="20"/>
      <c r="B566" s="3"/>
      <c r="C566" s="2"/>
      <c r="D566" s="4"/>
      <c r="E566" s="4"/>
      <c r="F566" s="46"/>
      <c r="G566" s="278">
        <f t="shared" si="13"/>
        <v>0</v>
      </c>
    </row>
    <row r="567" spans="1:7" ht="13" x14ac:dyDescent="0.25">
      <c r="A567" s="20" t="s">
        <v>1460</v>
      </c>
      <c r="B567" s="3"/>
      <c r="C567" s="2" t="s">
        <v>900</v>
      </c>
      <c r="D567" s="4" t="s">
        <v>20</v>
      </c>
      <c r="E567" s="4">
        <v>2</v>
      </c>
      <c r="F567" s="46"/>
      <c r="G567" s="278">
        <f t="shared" si="13"/>
        <v>0</v>
      </c>
    </row>
    <row r="568" spans="1:7" ht="8.25" customHeight="1" x14ac:dyDescent="0.25">
      <c r="A568" s="20"/>
      <c r="B568" s="3"/>
      <c r="C568" s="2"/>
      <c r="D568" s="4"/>
      <c r="E568" s="4"/>
      <c r="F568" s="46"/>
      <c r="G568" s="278"/>
    </row>
    <row r="569" spans="1:7" ht="13" x14ac:dyDescent="0.25">
      <c r="A569" s="20" t="s">
        <v>1461</v>
      </c>
      <c r="B569" s="3"/>
      <c r="C569" s="2" t="s">
        <v>901</v>
      </c>
      <c r="D569" s="4" t="s">
        <v>20</v>
      </c>
      <c r="E569" s="4">
        <v>2</v>
      </c>
      <c r="F569" s="46"/>
      <c r="G569" s="278">
        <f>F569*E569</f>
        <v>0</v>
      </c>
    </row>
    <row r="570" spans="1:7" ht="13" x14ac:dyDescent="0.25">
      <c r="A570" s="20"/>
      <c r="B570" s="3"/>
      <c r="C570" s="2"/>
      <c r="D570" s="4"/>
      <c r="E570" s="4"/>
      <c r="F570" s="46"/>
      <c r="G570" s="278">
        <f>F570*E570</f>
        <v>0</v>
      </c>
    </row>
    <row r="571" spans="1:7" ht="13" x14ac:dyDescent="0.25">
      <c r="A571" s="20" t="s">
        <v>1462</v>
      </c>
      <c r="B571" s="3"/>
      <c r="C571" s="2" t="s">
        <v>902</v>
      </c>
      <c r="D571" s="4" t="s">
        <v>20</v>
      </c>
      <c r="E571" s="4">
        <v>2</v>
      </c>
      <c r="F571" s="46"/>
      <c r="G571" s="278">
        <f>F571*E571</f>
        <v>0</v>
      </c>
    </row>
    <row r="572" spans="1:7" ht="13" x14ac:dyDescent="0.25">
      <c r="A572" s="20"/>
      <c r="B572" s="3"/>
      <c r="C572" s="2"/>
      <c r="D572" s="4"/>
      <c r="E572" s="4"/>
      <c r="F572" s="46"/>
      <c r="G572" s="278"/>
    </row>
    <row r="573" spans="1:7" ht="13" x14ac:dyDescent="0.25">
      <c r="A573" s="20"/>
      <c r="B573" s="3" t="s">
        <v>887</v>
      </c>
      <c r="C573" s="3" t="s">
        <v>903</v>
      </c>
      <c r="D573" s="4"/>
      <c r="E573" s="4"/>
      <c r="F573" s="46"/>
      <c r="G573" s="278"/>
    </row>
    <row r="574" spans="1:7" ht="13" x14ac:dyDescent="0.25">
      <c r="A574" s="20"/>
      <c r="B574" s="3"/>
      <c r="C574" s="2"/>
      <c r="D574" s="4"/>
      <c r="E574" s="4"/>
      <c r="F574" s="46"/>
      <c r="G574" s="278"/>
    </row>
    <row r="575" spans="1:7" ht="13" x14ac:dyDescent="0.25">
      <c r="A575" s="20" t="s">
        <v>1463</v>
      </c>
      <c r="B575" s="3"/>
      <c r="C575" s="2" t="s">
        <v>904</v>
      </c>
      <c r="D575" s="4" t="s">
        <v>20</v>
      </c>
      <c r="E575" s="4">
        <v>6</v>
      </c>
      <c r="F575" s="46"/>
      <c r="G575" s="278">
        <f t="shared" ref="G575" si="14">F575*E575</f>
        <v>0</v>
      </c>
    </row>
    <row r="576" spans="1:7" ht="13" x14ac:dyDescent="0.25">
      <c r="A576" s="20"/>
      <c r="B576" s="3"/>
      <c r="C576" s="2"/>
      <c r="D576" s="4"/>
      <c r="E576" s="4"/>
      <c r="F576" s="46"/>
      <c r="G576" s="278"/>
    </row>
    <row r="577" spans="1:24" ht="13" x14ac:dyDescent="0.25">
      <c r="A577" s="20" t="s">
        <v>1464</v>
      </c>
      <c r="B577" s="3"/>
      <c r="C577" s="2" t="s">
        <v>905</v>
      </c>
      <c r="D577" s="4" t="s">
        <v>20</v>
      </c>
      <c r="E577" s="4">
        <v>3</v>
      </c>
      <c r="F577" s="46"/>
      <c r="G577" s="278">
        <f t="shared" ref="G577" si="15">F577*E577</f>
        <v>0</v>
      </c>
    </row>
    <row r="578" spans="1:24" ht="13" x14ac:dyDescent="0.25">
      <c r="A578" s="20"/>
      <c r="B578" s="3"/>
      <c r="C578" s="2"/>
      <c r="D578" s="4"/>
      <c r="E578" s="4"/>
      <c r="F578" s="46"/>
      <c r="G578" s="278"/>
    </row>
    <row r="579" spans="1:24" ht="13" x14ac:dyDescent="0.25">
      <c r="A579" s="20" t="s">
        <v>1465</v>
      </c>
      <c r="B579" s="3"/>
      <c r="C579" s="2" t="s">
        <v>906</v>
      </c>
      <c r="D579" s="4" t="s">
        <v>20</v>
      </c>
      <c r="E579" s="4">
        <v>3</v>
      </c>
      <c r="F579" s="46"/>
      <c r="G579" s="278">
        <f t="shared" ref="G579" si="16">F579*E579</f>
        <v>0</v>
      </c>
    </row>
    <row r="580" spans="1:24" ht="13" x14ac:dyDescent="0.25">
      <c r="A580" s="20"/>
      <c r="B580" s="3"/>
      <c r="C580" s="2"/>
      <c r="D580" s="4"/>
      <c r="E580" s="4"/>
      <c r="F580" s="46"/>
      <c r="G580" s="278"/>
    </row>
    <row r="581" spans="1:24" ht="13" x14ac:dyDescent="0.25">
      <c r="A581" s="20" t="s">
        <v>1466</v>
      </c>
      <c r="B581" s="3"/>
      <c r="C581" s="2" t="s">
        <v>907</v>
      </c>
      <c r="D581" s="4" t="s">
        <v>20</v>
      </c>
      <c r="E581" s="4">
        <v>3</v>
      </c>
      <c r="F581" s="46"/>
      <c r="G581" s="278">
        <f t="shared" ref="G581" si="17">F581*E581</f>
        <v>0</v>
      </c>
    </row>
    <row r="582" spans="1:24" ht="13" x14ac:dyDescent="0.25">
      <c r="A582" s="20"/>
      <c r="B582" s="3"/>
      <c r="C582" s="2"/>
      <c r="D582" s="4"/>
      <c r="E582" s="4"/>
      <c r="F582" s="46"/>
      <c r="G582" s="278"/>
    </row>
    <row r="583" spans="1:24" ht="13" x14ac:dyDescent="0.25">
      <c r="A583" s="20" t="s">
        <v>1467</v>
      </c>
      <c r="B583" s="3"/>
      <c r="C583" s="2" t="s">
        <v>908</v>
      </c>
      <c r="D583" s="4" t="s">
        <v>20</v>
      </c>
      <c r="E583" s="4">
        <v>3</v>
      </c>
      <c r="F583" s="46"/>
      <c r="G583" s="278">
        <f t="shared" ref="G583" si="18">F583*E583</f>
        <v>0</v>
      </c>
    </row>
    <row r="584" spans="1:24" ht="13" x14ac:dyDescent="0.25">
      <c r="A584" s="20"/>
      <c r="B584" s="3"/>
      <c r="C584" s="2"/>
      <c r="D584" s="4"/>
      <c r="E584" s="4"/>
      <c r="F584" s="46"/>
      <c r="G584" s="278"/>
    </row>
    <row r="585" spans="1:24" ht="13" x14ac:dyDescent="0.25">
      <c r="A585" s="20" t="s">
        <v>1468</v>
      </c>
      <c r="B585" s="3"/>
      <c r="C585" s="2" t="s">
        <v>909</v>
      </c>
      <c r="D585" s="4" t="s">
        <v>20</v>
      </c>
      <c r="E585" s="4">
        <v>3</v>
      </c>
      <c r="F585" s="46"/>
      <c r="G585" s="278">
        <f t="shared" ref="G585" si="19">F585*E585</f>
        <v>0</v>
      </c>
    </row>
    <row r="586" spans="1:24" ht="13" x14ac:dyDescent="0.25">
      <c r="A586" s="20"/>
      <c r="B586" s="3"/>
      <c r="C586" s="2"/>
      <c r="D586" s="4"/>
      <c r="E586" s="4"/>
      <c r="F586" s="46"/>
      <c r="G586" s="278"/>
    </row>
    <row r="587" spans="1:24" ht="13" x14ac:dyDescent="0.25">
      <c r="A587" s="20" t="s">
        <v>1469</v>
      </c>
      <c r="B587" s="3"/>
      <c r="C587" s="2" t="s">
        <v>910</v>
      </c>
      <c r="D587" s="4" t="s">
        <v>20</v>
      </c>
      <c r="E587" s="4">
        <v>3</v>
      </c>
      <c r="F587" s="46"/>
      <c r="G587" s="278">
        <f t="shared" ref="G587" si="20">F587*E587</f>
        <v>0</v>
      </c>
    </row>
    <row r="588" spans="1:24" ht="13" x14ac:dyDescent="0.25">
      <c r="A588" s="20"/>
      <c r="B588" s="3"/>
      <c r="C588" s="2"/>
      <c r="D588" s="4"/>
      <c r="E588" s="4"/>
      <c r="F588" s="46"/>
      <c r="G588" s="278"/>
    </row>
    <row r="589" spans="1:24" s="183" customFormat="1" ht="14.5" thickBot="1" x14ac:dyDescent="0.35">
      <c r="A589" s="86"/>
      <c r="B589" s="96"/>
      <c r="C589" s="96"/>
      <c r="D589" s="185"/>
      <c r="E589" s="185"/>
      <c r="F589" s="197"/>
      <c r="G589" s="282"/>
    </row>
    <row r="590" spans="1:24" s="183" customFormat="1" ht="14.5" thickBot="1" x14ac:dyDescent="0.35">
      <c r="A590" s="514" t="s">
        <v>8</v>
      </c>
      <c r="B590" s="515"/>
      <c r="C590" s="515"/>
      <c r="D590" s="515"/>
      <c r="E590" s="515"/>
      <c r="F590" s="516"/>
      <c r="G590" s="283">
        <f>SUM(G527:G589)</f>
        <v>0</v>
      </c>
    </row>
    <row r="591" spans="1:24" s="183" customFormat="1" ht="14" x14ac:dyDescent="0.3">
      <c r="A591" s="538">
        <f>A522+1</f>
        <v>51</v>
      </c>
      <c r="B591" s="539"/>
      <c r="C591" s="539"/>
      <c r="D591" s="539"/>
      <c r="E591" s="539"/>
      <c r="F591" s="539"/>
      <c r="G591" s="540"/>
      <c r="M591" s="184"/>
      <c r="X591" s="184"/>
    </row>
    <row r="592" spans="1:24" s="183" customFormat="1" ht="14" x14ac:dyDescent="0.3">
      <c r="A592" s="513" t="str">
        <f>$A$2</f>
        <v>CONSTRUCTION OF AMERSFOORT SEWERS</v>
      </c>
      <c r="B592" s="513"/>
      <c r="C592" s="513"/>
      <c r="D592" s="513"/>
      <c r="E592" s="513"/>
      <c r="F592" s="513"/>
      <c r="G592" s="513"/>
    </row>
    <row r="593" spans="1:7" s="183" customFormat="1" ht="14" x14ac:dyDescent="0.3">
      <c r="A593" s="517" t="str">
        <f>$A$3</f>
        <v>CONTRACT NO: T21/2025</v>
      </c>
      <c r="B593" s="517"/>
      <c r="C593" s="517"/>
      <c r="D593" s="518"/>
      <c r="E593" s="517"/>
      <c r="F593" s="517"/>
      <c r="G593" s="517"/>
    </row>
    <row r="594" spans="1:7" s="183" customFormat="1" ht="14.5" thickBot="1" x14ac:dyDescent="0.35">
      <c r="A594" s="517" t="str">
        <f>$A$4</f>
        <v>SECTION 5: PUMPSTATION ELECTRICAL AND MECHANICAL</v>
      </c>
      <c r="B594" s="517"/>
      <c r="C594" s="517"/>
      <c r="D594" s="517"/>
      <c r="E594" s="517"/>
      <c r="F594" s="517"/>
      <c r="G594" s="517"/>
    </row>
    <row r="595" spans="1:7" s="183" customFormat="1" ht="28.5" thickBot="1" x14ac:dyDescent="0.35">
      <c r="A595" s="196" t="s">
        <v>0</v>
      </c>
      <c r="B595" s="191" t="s">
        <v>1</v>
      </c>
      <c r="C595" s="191" t="s">
        <v>2</v>
      </c>
      <c r="D595" s="192" t="s">
        <v>3</v>
      </c>
      <c r="E595" s="192" t="s">
        <v>4</v>
      </c>
      <c r="F595" s="193" t="s">
        <v>5</v>
      </c>
      <c r="G595" s="280" t="s">
        <v>6</v>
      </c>
    </row>
    <row r="596" spans="1:7" s="183" customFormat="1" ht="14.5" thickBot="1" x14ac:dyDescent="0.35">
      <c r="A596" s="196"/>
      <c r="B596" s="191"/>
      <c r="C596" s="191" t="s">
        <v>9</v>
      </c>
      <c r="D596" s="192"/>
      <c r="E596" s="192"/>
      <c r="F596" s="193"/>
      <c r="G596" s="280">
        <f>G590</f>
        <v>0</v>
      </c>
    </row>
    <row r="597" spans="1:7" ht="13" x14ac:dyDescent="0.25">
      <c r="A597" s="1"/>
      <c r="B597" s="3"/>
      <c r="C597" s="2"/>
      <c r="D597" s="4"/>
      <c r="E597" s="4"/>
      <c r="F597" s="46"/>
      <c r="G597" s="278"/>
    </row>
    <row r="598" spans="1:7" ht="13" x14ac:dyDescent="0.25">
      <c r="A598" s="20"/>
      <c r="B598" s="3" t="s">
        <v>887</v>
      </c>
      <c r="C598" s="3" t="s">
        <v>915</v>
      </c>
      <c r="D598" s="4"/>
      <c r="E598" s="4"/>
      <c r="F598" s="46"/>
      <c r="G598" s="278"/>
    </row>
    <row r="599" spans="1:7" ht="13" x14ac:dyDescent="0.25">
      <c r="A599" s="20"/>
      <c r="B599" s="3"/>
      <c r="C599" s="2"/>
      <c r="D599" s="4"/>
      <c r="E599" s="4"/>
      <c r="F599" s="46"/>
      <c r="G599" s="278"/>
    </row>
    <row r="600" spans="1:7" ht="13" x14ac:dyDescent="0.25">
      <c r="A600" s="20" t="s">
        <v>1470</v>
      </c>
      <c r="B600" s="3"/>
      <c r="C600" s="2" t="s">
        <v>911</v>
      </c>
      <c r="D600" s="4" t="s">
        <v>20</v>
      </c>
      <c r="E600" s="4">
        <v>3</v>
      </c>
      <c r="F600" s="46"/>
      <c r="G600" s="278">
        <f t="shared" ref="G600" si="21">F600*E600</f>
        <v>0</v>
      </c>
    </row>
    <row r="601" spans="1:7" ht="13" x14ac:dyDescent="0.25">
      <c r="A601" s="20"/>
      <c r="B601" s="3"/>
      <c r="C601" s="2"/>
      <c r="D601" s="4"/>
      <c r="E601" s="4"/>
      <c r="F601" s="46"/>
      <c r="G601" s="278"/>
    </row>
    <row r="602" spans="1:7" ht="13" x14ac:dyDescent="0.25">
      <c r="A602" s="20" t="s">
        <v>1471</v>
      </c>
      <c r="B602" s="3"/>
      <c r="C602" s="2" t="s">
        <v>912</v>
      </c>
      <c r="D602" s="4" t="s">
        <v>20</v>
      </c>
      <c r="E602" s="4">
        <v>3</v>
      </c>
      <c r="F602" s="46"/>
      <c r="G602" s="278">
        <f t="shared" ref="G602" si="22">F602*E602</f>
        <v>0</v>
      </c>
    </row>
    <row r="603" spans="1:7" ht="13" x14ac:dyDescent="0.25">
      <c r="A603" s="20"/>
      <c r="B603" s="3"/>
      <c r="C603" s="2"/>
      <c r="D603" s="4"/>
      <c r="E603" s="4"/>
      <c r="F603" s="46"/>
      <c r="G603" s="278"/>
    </row>
    <row r="604" spans="1:7" ht="13" x14ac:dyDescent="0.25">
      <c r="A604" s="20" t="s">
        <v>1472</v>
      </c>
      <c r="B604" s="3"/>
      <c r="C604" s="2" t="s">
        <v>913</v>
      </c>
      <c r="D604" s="4" t="s">
        <v>20</v>
      </c>
      <c r="E604" s="4">
        <v>2</v>
      </c>
      <c r="F604" s="46"/>
      <c r="G604" s="278">
        <f t="shared" ref="G604" si="23">F604*E604</f>
        <v>0</v>
      </c>
    </row>
    <row r="605" spans="1:7" ht="13" x14ac:dyDescent="0.25">
      <c r="A605" s="20"/>
      <c r="B605" s="3"/>
      <c r="C605" s="2"/>
      <c r="D605" s="4"/>
      <c r="E605" s="4"/>
      <c r="F605" s="46"/>
      <c r="G605" s="278"/>
    </row>
    <row r="606" spans="1:7" ht="13" x14ac:dyDescent="0.25">
      <c r="A606" s="20" t="s">
        <v>1473</v>
      </c>
      <c r="B606" s="3"/>
      <c r="C606" s="2" t="s">
        <v>914</v>
      </c>
      <c r="D606" s="4" t="s">
        <v>20</v>
      </c>
      <c r="E606" s="4">
        <v>2</v>
      </c>
      <c r="F606" s="46"/>
      <c r="G606" s="278">
        <f t="shared" ref="G606" si="24">F606*E606</f>
        <v>0</v>
      </c>
    </row>
    <row r="607" spans="1:7" ht="13" x14ac:dyDescent="0.25">
      <c r="A607" s="20"/>
      <c r="B607" s="3"/>
      <c r="C607" s="2"/>
      <c r="D607" s="4"/>
      <c r="E607" s="4"/>
      <c r="F607" s="46"/>
      <c r="G607" s="278"/>
    </row>
    <row r="608" spans="1:7" ht="13" x14ac:dyDescent="0.25">
      <c r="A608" s="63"/>
      <c r="B608" s="3"/>
      <c r="C608" s="3" t="s">
        <v>952</v>
      </c>
      <c r="D608" s="4"/>
      <c r="E608" s="4"/>
      <c r="F608" s="46"/>
      <c r="G608" s="278"/>
    </row>
    <row r="609" spans="1:7" ht="13" x14ac:dyDescent="0.25">
      <c r="A609" s="1"/>
      <c r="B609" s="3"/>
      <c r="C609" s="2" t="s">
        <v>885</v>
      </c>
      <c r="D609" s="4"/>
      <c r="E609" s="4"/>
      <c r="F609" s="46"/>
      <c r="G609" s="278"/>
    </row>
    <row r="610" spans="1:7" ht="5.25" customHeight="1" x14ac:dyDescent="0.25">
      <c r="A610" s="1"/>
      <c r="B610" s="3"/>
      <c r="C610" s="3"/>
      <c r="D610" s="4"/>
      <c r="E610" s="4"/>
      <c r="F610" s="46"/>
      <c r="G610" s="278"/>
    </row>
    <row r="611" spans="1:7" ht="9.75" customHeight="1" x14ac:dyDescent="0.25">
      <c r="A611" s="20"/>
      <c r="B611" s="3"/>
      <c r="C611" s="2"/>
      <c r="D611" s="4"/>
      <c r="E611" s="4"/>
      <c r="F611" s="46"/>
      <c r="G611" s="278"/>
    </row>
    <row r="612" spans="1:7" ht="13" x14ac:dyDescent="0.25">
      <c r="A612" s="20"/>
      <c r="B612" s="3"/>
      <c r="C612" s="3" t="s">
        <v>886</v>
      </c>
      <c r="D612" s="4"/>
      <c r="E612" s="4"/>
      <c r="F612" s="46"/>
      <c r="G612" s="278"/>
    </row>
    <row r="613" spans="1:7" ht="25" x14ac:dyDescent="0.25">
      <c r="A613" s="20"/>
      <c r="B613" s="3"/>
      <c r="C613" s="2" t="s">
        <v>1329</v>
      </c>
      <c r="D613" s="4"/>
      <c r="E613" s="4"/>
      <c r="F613" s="46"/>
      <c r="G613" s="278"/>
    </row>
    <row r="614" spans="1:7" ht="25" x14ac:dyDescent="0.25">
      <c r="A614" s="20"/>
      <c r="B614" s="3" t="s">
        <v>887</v>
      </c>
      <c r="C614" s="2" t="s">
        <v>888</v>
      </c>
      <c r="D614" s="4"/>
      <c r="E614" s="4"/>
      <c r="F614" s="46"/>
      <c r="G614" s="278"/>
    </row>
    <row r="615" spans="1:7" ht="9.75" customHeight="1" x14ac:dyDescent="0.25">
      <c r="A615" s="20"/>
      <c r="B615" s="3"/>
      <c r="C615" s="2"/>
      <c r="D615" s="4"/>
      <c r="E615" s="4"/>
      <c r="F615" s="46"/>
      <c r="G615" s="278"/>
    </row>
    <row r="616" spans="1:7" ht="13" x14ac:dyDescent="0.25">
      <c r="A616" s="20" t="s">
        <v>1474</v>
      </c>
      <c r="B616" s="3"/>
      <c r="C616" s="2" t="s">
        <v>889</v>
      </c>
      <c r="D616" s="4" t="s">
        <v>20</v>
      </c>
      <c r="E616" s="4">
        <v>1</v>
      </c>
      <c r="F616" s="46"/>
      <c r="G616" s="278">
        <f>F616*E616</f>
        <v>0</v>
      </c>
    </row>
    <row r="617" spans="1:7" ht="13" x14ac:dyDescent="0.25">
      <c r="A617" s="20"/>
      <c r="B617" s="3"/>
      <c r="C617" s="2"/>
      <c r="D617" s="4"/>
      <c r="E617" s="4"/>
      <c r="F617" s="46"/>
      <c r="G617" s="278">
        <f t="shared" ref="G617:G638" si="25">F617*E617</f>
        <v>0</v>
      </c>
    </row>
    <row r="618" spans="1:7" ht="13" x14ac:dyDescent="0.25">
      <c r="A618" s="20" t="s">
        <v>1475</v>
      </c>
      <c r="B618" s="3"/>
      <c r="C618" s="2" t="s">
        <v>890</v>
      </c>
      <c r="D618" s="4" t="s">
        <v>20</v>
      </c>
      <c r="E618" s="4">
        <v>1</v>
      </c>
      <c r="F618" s="46"/>
      <c r="G618" s="278">
        <f t="shared" si="25"/>
        <v>0</v>
      </c>
    </row>
    <row r="619" spans="1:7" ht="13" x14ac:dyDescent="0.25">
      <c r="A619" s="20"/>
      <c r="B619" s="3"/>
      <c r="C619" s="2"/>
      <c r="D619" s="4"/>
      <c r="E619" s="4"/>
      <c r="F619" s="46"/>
      <c r="G619" s="278">
        <f t="shared" si="25"/>
        <v>0</v>
      </c>
    </row>
    <row r="620" spans="1:7" ht="13" x14ac:dyDescent="0.25">
      <c r="A620" s="20" t="s">
        <v>1476</v>
      </c>
      <c r="B620" s="3"/>
      <c r="C620" s="2" t="s">
        <v>891</v>
      </c>
      <c r="D620" s="4" t="s">
        <v>20</v>
      </c>
      <c r="E620" s="4">
        <v>1</v>
      </c>
      <c r="F620" s="46"/>
      <c r="G620" s="278">
        <f t="shared" si="25"/>
        <v>0</v>
      </c>
    </row>
    <row r="621" spans="1:7" ht="13" x14ac:dyDescent="0.25">
      <c r="A621" s="20"/>
      <c r="B621" s="3"/>
      <c r="C621" s="2"/>
      <c r="D621" s="4"/>
      <c r="E621" s="4"/>
      <c r="F621" s="46"/>
      <c r="G621" s="278">
        <f t="shared" si="25"/>
        <v>0</v>
      </c>
    </row>
    <row r="622" spans="1:7" ht="13" x14ac:dyDescent="0.25">
      <c r="A622" s="20" t="s">
        <v>1477</v>
      </c>
      <c r="B622" s="3"/>
      <c r="C622" s="2" t="s">
        <v>892</v>
      </c>
      <c r="D622" s="4" t="s">
        <v>20</v>
      </c>
      <c r="E622" s="4">
        <v>1</v>
      </c>
      <c r="F622" s="46"/>
      <c r="G622" s="278">
        <f t="shared" si="25"/>
        <v>0</v>
      </c>
    </row>
    <row r="623" spans="1:7" ht="13" x14ac:dyDescent="0.25">
      <c r="A623" s="20"/>
      <c r="B623" s="3"/>
      <c r="C623" s="2"/>
      <c r="D623" s="4"/>
      <c r="E623" s="4"/>
      <c r="F623" s="46"/>
      <c r="G623" s="278">
        <f t="shared" si="25"/>
        <v>0</v>
      </c>
    </row>
    <row r="624" spans="1:7" ht="25" x14ac:dyDescent="0.25">
      <c r="A624" s="20" t="s">
        <v>1478</v>
      </c>
      <c r="B624" s="3"/>
      <c r="C624" s="2" t="s">
        <v>893</v>
      </c>
      <c r="D624" s="4" t="s">
        <v>20</v>
      </c>
      <c r="E624" s="4">
        <v>2</v>
      </c>
      <c r="F624" s="46"/>
      <c r="G624" s="278">
        <f t="shared" si="25"/>
        <v>0</v>
      </c>
    </row>
    <row r="625" spans="1:7" ht="13" x14ac:dyDescent="0.25">
      <c r="A625" s="20"/>
      <c r="B625" s="3"/>
      <c r="C625" s="2"/>
      <c r="D625" s="4"/>
      <c r="E625" s="4"/>
      <c r="F625" s="46"/>
      <c r="G625" s="278">
        <f t="shared" si="25"/>
        <v>0</v>
      </c>
    </row>
    <row r="626" spans="1:7" ht="13" x14ac:dyDescent="0.25">
      <c r="A626" s="20" t="s">
        <v>1479</v>
      </c>
      <c r="B626" s="3"/>
      <c r="C626" s="2" t="s">
        <v>894</v>
      </c>
      <c r="D626" s="4" t="s">
        <v>20</v>
      </c>
      <c r="E626" s="4">
        <v>2</v>
      </c>
      <c r="F626" s="46"/>
      <c r="G626" s="278">
        <f t="shared" si="25"/>
        <v>0</v>
      </c>
    </row>
    <row r="627" spans="1:7" ht="13" x14ac:dyDescent="0.25">
      <c r="A627" s="20"/>
      <c r="B627" s="3"/>
      <c r="C627" s="2"/>
      <c r="D627" s="4"/>
      <c r="E627" s="4"/>
      <c r="F627" s="46"/>
      <c r="G627" s="278">
        <f t="shared" si="25"/>
        <v>0</v>
      </c>
    </row>
    <row r="628" spans="1:7" ht="13" x14ac:dyDescent="0.25">
      <c r="A628" s="20" t="s">
        <v>1480</v>
      </c>
      <c r="B628" s="3"/>
      <c r="C628" s="2" t="s">
        <v>895</v>
      </c>
      <c r="D628" s="4" t="s">
        <v>20</v>
      </c>
      <c r="E628" s="4">
        <v>2</v>
      </c>
      <c r="F628" s="46"/>
      <c r="G628" s="278">
        <f t="shared" si="25"/>
        <v>0</v>
      </c>
    </row>
    <row r="629" spans="1:7" ht="13" x14ac:dyDescent="0.25">
      <c r="A629" s="20"/>
      <c r="B629" s="3"/>
      <c r="C629" s="2"/>
      <c r="D629" s="4"/>
      <c r="E629" s="4"/>
      <c r="F629" s="46"/>
      <c r="G629" s="278">
        <f t="shared" si="25"/>
        <v>0</v>
      </c>
    </row>
    <row r="630" spans="1:7" ht="13" x14ac:dyDescent="0.25">
      <c r="A630" s="20" t="s">
        <v>1481</v>
      </c>
      <c r="B630" s="3"/>
      <c r="C630" s="2" t="s">
        <v>896</v>
      </c>
      <c r="D630" s="4" t="s">
        <v>20</v>
      </c>
      <c r="E630" s="4">
        <v>2</v>
      </c>
      <c r="F630" s="46"/>
      <c r="G630" s="278">
        <f t="shared" si="25"/>
        <v>0</v>
      </c>
    </row>
    <row r="631" spans="1:7" ht="13" x14ac:dyDescent="0.25">
      <c r="A631" s="20"/>
      <c r="B631" s="3"/>
      <c r="C631" s="2"/>
      <c r="D631" s="4"/>
      <c r="E631" s="4"/>
      <c r="F631" s="46"/>
      <c r="G631" s="278">
        <f t="shared" si="25"/>
        <v>0</v>
      </c>
    </row>
    <row r="632" spans="1:7" ht="13" x14ac:dyDescent="0.25">
      <c r="A632" s="20" t="s">
        <v>1482</v>
      </c>
      <c r="B632" s="3"/>
      <c r="C632" s="2" t="s">
        <v>897</v>
      </c>
      <c r="D632" s="4" t="s">
        <v>20</v>
      </c>
      <c r="E632" s="4">
        <v>2</v>
      </c>
      <c r="F632" s="46"/>
      <c r="G632" s="278">
        <f t="shared" si="25"/>
        <v>0</v>
      </c>
    </row>
    <row r="633" spans="1:7" ht="13" x14ac:dyDescent="0.25">
      <c r="A633" s="20"/>
      <c r="B633" s="3"/>
      <c r="C633" s="2"/>
      <c r="D633" s="4"/>
      <c r="E633" s="4"/>
      <c r="F633" s="46"/>
      <c r="G633" s="278">
        <f t="shared" si="25"/>
        <v>0</v>
      </c>
    </row>
    <row r="634" spans="1:7" ht="25" x14ac:dyDescent="0.25">
      <c r="A634" s="20" t="s">
        <v>1483</v>
      </c>
      <c r="B634" s="3"/>
      <c r="C634" s="2" t="s">
        <v>898</v>
      </c>
      <c r="D634" s="4" t="s">
        <v>20</v>
      </c>
      <c r="E634" s="4">
        <v>2</v>
      </c>
      <c r="F634" s="46"/>
      <c r="G634" s="278">
        <f t="shared" si="25"/>
        <v>0</v>
      </c>
    </row>
    <row r="635" spans="1:7" ht="13" x14ac:dyDescent="0.25">
      <c r="A635" s="20"/>
      <c r="B635" s="3"/>
      <c r="C635" s="2"/>
      <c r="D635" s="4"/>
      <c r="E635" s="4"/>
      <c r="F635" s="46"/>
      <c r="G635" s="278">
        <f t="shared" si="25"/>
        <v>0</v>
      </c>
    </row>
    <row r="636" spans="1:7" ht="13" x14ac:dyDescent="0.25">
      <c r="A636" s="20" t="s">
        <v>1484</v>
      </c>
      <c r="B636" s="3"/>
      <c r="C636" s="2" t="s">
        <v>899</v>
      </c>
      <c r="D636" s="4" t="s">
        <v>20</v>
      </c>
      <c r="E636" s="4">
        <v>2</v>
      </c>
      <c r="F636" s="46"/>
      <c r="G636" s="278">
        <f t="shared" si="25"/>
        <v>0</v>
      </c>
    </row>
    <row r="637" spans="1:7" ht="13" x14ac:dyDescent="0.25">
      <c r="A637" s="20"/>
      <c r="B637" s="3"/>
      <c r="C637" s="2"/>
      <c r="D637" s="4"/>
      <c r="E637" s="4"/>
      <c r="F637" s="46"/>
      <c r="G637" s="278">
        <f t="shared" si="25"/>
        <v>0</v>
      </c>
    </row>
    <row r="638" spans="1:7" ht="13" x14ac:dyDescent="0.25">
      <c r="A638" s="20" t="s">
        <v>1485</v>
      </c>
      <c r="B638" s="3"/>
      <c r="C638" s="2" t="s">
        <v>900</v>
      </c>
      <c r="D638" s="4" t="s">
        <v>20</v>
      </c>
      <c r="E638" s="4">
        <v>2</v>
      </c>
      <c r="F638" s="46"/>
      <c r="G638" s="278">
        <f t="shared" si="25"/>
        <v>0</v>
      </c>
    </row>
    <row r="639" spans="1:7" ht="13" x14ac:dyDescent="0.25">
      <c r="A639" s="20"/>
      <c r="B639" s="3"/>
      <c r="C639" s="2"/>
      <c r="D639" s="4"/>
      <c r="E639" s="4"/>
      <c r="F639" s="46"/>
      <c r="G639" s="278"/>
    </row>
    <row r="640" spans="1:7" ht="13" x14ac:dyDescent="0.25">
      <c r="A640" s="20" t="s">
        <v>1486</v>
      </c>
      <c r="B640" s="3"/>
      <c r="C640" s="2" t="s">
        <v>901</v>
      </c>
      <c r="D640" s="4" t="s">
        <v>20</v>
      </c>
      <c r="E640" s="4">
        <v>2</v>
      </c>
      <c r="F640" s="46"/>
      <c r="G640" s="278">
        <f t="shared" ref="G640:G642" si="26">F640*E640</f>
        <v>0</v>
      </c>
    </row>
    <row r="641" spans="1:24" ht="13" x14ac:dyDescent="0.25">
      <c r="A641" s="20"/>
      <c r="B641" s="3"/>
      <c r="C641" s="2"/>
      <c r="D641" s="4"/>
      <c r="E641" s="4"/>
      <c r="F641" s="46"/>
      <c r="G641" s="278">
        <f t="shared" si="26"/>
        <v>0</v>
      </c>
    </row>
    <row r="642" spans="1:24" ht="13" x14ac:dyDescent="0.25">
      <c r="A642" s="20" t="s">
        <v>1487</v>
      </c>
      <c r="B642" s="3"/>
      <c r="C642" s="2" t="s">
        <v>902</v>
      </c>
      <c r="D642" s="4" t="s">
        <v>20</v>
      </c>
      <c r="E642" s="4">
        <v>2</v>
      </c>
      <c r="F642" s="46"/>
      <c r="G642" s="278">
        <f t="shared" si="26"/>
        <v>0</v>
      </c>
    </row>
    <row r="643" spans="1:24" ht="13.5" thickBot="1" x14ac:dyDescent="0.3">
      <c r="A643" s="20"/>
      <c r="B643" s="3"/>
      <c r="C643" s="2"/>
      <c r="D643" s="4"/>
      <c r="E643" s="4"/>
      <c r="F643" s="46"/>
      <c r="G643" s="278"/>
    </row>
    <row r="644" spans="1:24" s="183" customFormat="1" ht="14.5" thickBot="1" x14ac:dyDescent="0.35">
      <c r="A644" s="514" t="s">
        <v>8</v>
      </c>
      <c r="B644" s="515"/>
      <c r="C644" s="515"/>
      <c r="D644" s="515"/>
      <c r="E644" s="515"/>
      <c r="F644" s="516"/>
      <c r="G644" s="283">
        <f>SUM(G596:G643)</f>
        <v>0</v>
      </c>
    </row>
    <row r="645" spans="1:24" s="183" customFormat="1" ht="14" x14ac:dyDescent="0.3">
      <c r="A645" s="538">
        <f>A591+1</f>
        <v>52</v>
      </c>
      <c r="B645" s="539"/>
      <c r="C645" s="539"/>
      <c r="D645" s="539"/>
      <c r="E645" s="539"/>
      <c r="F645" s="539"/>
      <c r="G645" s="540"/>
      <c r="M645" s="184"/>
      <c r="X645" s="184"/>
    </row>
    <row r="646" spans="1:24" s="183" customFormat="1" ht="14" x14ac:dyDescent="0.3">
      <c r="A646" s="513" t="str">
        <f>$A$2</f>
        <v>CONSTRUCTION OF AMERSFOORT SEWERS</v>
      </c>
      <c r="B646" s="513"/>
      <c r="C646" s="513"/>
      <c r="D646" s="513"/>
      <c r="E646" s="513"/>
      <c r="F646" s="513"/>
      <c r="G646" s="513"/>
    </row>
    <row r="647" spans="1:24" s="183" customFormat="1" ht="14" x14ac:dyDescent="0.3">
      <c r="A647" s="517" t="str">
        <f>$A$3</f>
        <v>CONTRACT NO: T21/2025</v>
      </c>
      <c r="B647" s="517"/>
      <c r="C647" s="517"/>
      <c r="D647" s="518"/>
      <c r="E647" s="517"/>
      <c r="F647" s="517"/>
      <c r="G647" s="517"/>
    </row>
    <row r="648" spans="1:24" s="183" customFormat="1" ht="14.5" thickBot="1" x14ac:dyDescent="0.35">
      <c r="A648" s="517" t="str">
        <f>$A$4</f>
        <v>SECTION 5: PUMPSTATION ELECTRICAL AND MECHANICAL</v>
      </c>
      <c r="B648" s="517"/>
      <c r="C648" s="517"/>
      <c r="D648" s="517"/>
      <c r="E648" s="517"/>
      <c r="F648" s="517"/>
      <c r="G648" s="517"/>
    </row>
    <row r="649" spans="1:24" s="183" customFormat="1" ht="28.5" thickBot="1" x14ac:dyDescent="0.35">
      <c r="A649" s="196" t="s">
        <v>0</v>
      </c>
      <c r="B649" s="191" t="s">
        <v>1</v>
      </c>
      <c r="C649" s="191" t="s">
        <v>2</v>
      </c>
      <c r="D649" s="192" t="s">
        <v>3</v>
      </c>
      <c r="E649" s="192" t="s">
        <v>4</v>
      </c>
      <c r="F649" s="193" t="s">
        <v>5</v>
      </c>
      <c r="G649" s="280" t="s">
        <v>6</v>
      </c>
    </row>
    <row r="650" spans="1:24" s="183" customFormat="1" ht="14.5" thickBot="1" x14ac:dyDescent="0.35">
      <c r="A650" s="196"/>
      <c r="B650" s="191"/>
      <c r="C650" s="191" t="s">
        <v>9</v>
      </c>
      <c r="D650" s="192"/>
      <c r="E650" s="192"/>
      <c r="F650" s="193"/>
      <c r="G650" s="280">
        <f>G644</f>
        <v>0</v>
      </c>
    </row>
    <row r="651" spans="1:24" s="183" customFormat="1" ht="5.25" customHeight="1" x14ac:dyDescent="0.3">
      <c r="A651" s="86"/>
      <c r="B651" s="96"/>
      <c r="C651" s="96"/>
      <c r="D651" s="185"/>
      <c r="E651" s="185"/>
      <c r="F651" s="197"/>
      <c r="G651" s="282"/>
    </row>
    <row r="652" spans="1:24" ht="13" x14ac:dyDescent="0.25">
      <c r="A652" s="20"/>
      <c r="B652" s="3" t="s">
        <v>887</v>
      </c>
      <c r="C652" s="3" t="s">
        <v>903</v>
      </c>
      <c r="D652" s="4"/>
      <c r="E652" s="4"/>
      <c r="F652" s="46"/>
      <c r="G652" s="278"/>
    </row>
    <row r="653" spans="1:24" ht="13" x14ac:dyDescent="0.25">
      <c r="A653" s="20"/>
      <c r="B653" s="3"/>
      <c r="C653" s="2"/>
      <c r="D653" s="4"/>
      <c r="E653" s="4"/>
      <c r="F653" s="46"/>
      <c r="G653" s="278"/>
    </row>
    <row r="654" spans="1:24" ht="13" x14ac:dyDescent="0.25">
      <c r="A654" s="20" t="s">
        <v>1488</v>
      </c>
      <c r="B654" s="3"/>
      <c r="C654" s="2" t="s">
        <v>904</v>
      </c>
      <c r="D654" s="4" t="s">
        <v>20</v>
      </c>
      <c r="E654" s="4">
        <v>6</v>
      </c>
      <c r="F654" s="46"/>
      <c r="G654" s="278">
        <f t="shared" ref="G654" si="27">F654*E654</f>
        <v>0</v>
      </c>
    </row>
    <row r="655" spans="1:24" ht="13" x14ac:dyDescent="0.25">
      <c r="A655" s="20"/>
      <c r="B655" s="3"/>
      <c r="C655" s="2"/>
      <c r="D655" s="4"/>
      <c r="E655" s="4"/>
      <c r="F655" s="46"/>
      <c r="G655" s="278"/>
    </row>
    <row r="656" spans="1:24" ht="13" x14ac:dyDescent="0.25">
      <c r="A656" s="20" t="s">
        <v>1489</v>
      </c>
      <c r="B656" s="3"/>
      <c r="C656" s="2" t="s">
        <v>905</v>
      </c>
      <c r="D656" s="4" t="s">
        <v>20</v>
      </c>
      <c r="E656" s="4">
        <v>3</v>
      </c>
      <c r="F656" s="46"/>
      <c r="G656" s="278">
        <f t="shared" ref="G656" si="28">F656*E656</f>
        <v>0</v>
      </c>
    </row>
    <row r="657" spans="1:7" ht="13" x14ac:dyDescent="0.25">
      <c r="A657" s="20"/>
      <c r="B657" s="3"/>
      <c r="C657" s="2"/>
      <c r="D657" s="4"/>
      <c r="E657" s="4"/>
      <c r="F657" s="46"/>
      <c r="G657" s="278"/>
    </row>
    <row r="658" spans="1:7" ht="13" x14ac:dyDescent="0.25">
      <c r="A658" s="20" t="s">
        <v>1490</v>
      </c>
      <c r="B658" s="3"/>
      <c r="C658" s="2" t="s">
        <v>906</v>
      </c>
      <c r="D658" s="4" t="s">
        <v>20</v>
      </c>
      <c r="E658" s="4">
        <v>3</v>
      </c>
      <c r="F658" s="46"/>
      <c r="G658" s="278">
        <f t="shared" ref="G658" si="29">F658*E658</f>
        <v>0</v>
      </c>
    </row>
    <row r="659" spans="1:7" ht="13" x14ac:dyDescent="0.25">
      <c r="A659" s="20"/>
      <c r="B659" s="3"/>
      <c r="C659" s="2"/>
      <c r="D659" s="4"/>
      <c r="E659" s="4"/>
      <c r="F659" s="46"/>
      <c r="G659" s="278"/>
    </row>
    <row r="660" spans="1:7" ht="13" x14ac:dyDescent="0.25">
      <c r="A660" s="20" t="s">
        <v>1491</v>
      </c>
      <c r="B660" s="3"/>
      <c r="C660" s="2" t="s">
        <v>907</v>
      </c>
      <c r="D660" s="4" t="s">
        <v>20</v>
      </c>
      <c r="E660" s="4">
        <v>3</v>
      </c>
      <c r="F660" s="46"/>
      <c r="G660" s="278">
        <f t="shared" ref="G660" si="30">F660*E660</f>
        <v>0</v>
      </c>
    </row>
    <row r="661" spans="1:7" ht="13" x14ac:dyDescent="0.25">
      <c r="A661" s="20"/>
      <c r="B661" s="3"/>
      <c r="C661" s="2"/>
      <c r="D661" s="4"/>
      <c r="E661" s="4"/>
      <c r="F661" s="46"/>
      <c r="G661" s="278"/>
    </row>
    <row r="662" spans="1:7" ht="13" x14ac:dyDescent="0.25">
      <c r="A662" s="20" t="s">
        <v>1492</v>
      </c>
      <c r="B662" s="3"/>
      <c r="C662" s="2" t="s">
        <v>908</v>
      </c>
      <c r="D662" s="4" t="s">
        <v>20</v>
      </c>
      <c r="E662" s="4">
        <v>3</v>
      </c>
      <c r="F662" s="46"/>
      <c r="G662" s="278">
        <f t="shared" ref="G662" si="31">F662*E662</f>
        <v>0</v>
      </c>
    </row>
    <row r="663" spans="1:7" ht="13" x14ac:dyDescent="0.25">
      <c r="A663" s="20"/>
      <c r="B663" s="3"/>
      <c r="C663" s="2"/>
      <c r="D663" s="4"/>
      <c r="E663" s="4"/>
      <c r="F663" s="46"/>
      <c r="G663" s="278"/>
    </row>
    <row r="664" spans="1:7" ht="13" x14ac:dyDescent="0.25">
      <c r="A664" s="20" t="s">
        <v>1493</v>
      </c>
      <c r="B664" s="3"/>
      <c r="C664" s="2" t="s">
        <v>909</v>
      </c>
      <c r="D664" s="4" t="s">
        <v>20</v>
      </c>
      <c r="E664" s="4">
        <v>3</v>
      </c>
      <c r="F664" s="46"/>
      <c r="G664" s="278">
        <f t="shared" ref="G664" si="32">F664*E664</f>
        <v>0</v>
      </c>
    </row>
    <row r="665" spans="1:7" ht="13" x14ac:dyDescent="0.25">
      <c r="A665" s="20"/>
      <c r="B665" s="3"/>
      <c r="C665" s="2"/>
      <c r="D665" s="4"/>
      <c r="E665" s="4"/>
      <c r="F665" s="46"/>
      <c r="G665" s="278"/>
    </row>
    <row r="666" spans="1:7" ht="13" x14ac:dyDescent="0.25">
      <c r="A666" s="20" t="s">
        <v>1494</v>
      </c>
      <c r="B666" s="3"/>
      <c r="C666" s="2" t="s">
        <v>910</v>
      </c>
      <c r="D666" s="4" t="s">
        <v>20</v>
      </c>
      <c r="E666" s="4">
        <v>3</v>
      </c>
      <c r="F666" s="46"/>
      <c r="G666" s="278">
        <f t="shared" ref="G666" si="33">F666*E666</f>
        <v>0</v>
      </c>
    </row>
    <row r="667" spans="1:7" ht="13" x14ac:dyDescent="0.25">
      <c r="A667" s="20"/>
      <c r="B667" s="3"/>
      <c r="C667" s="2"/>
      <c r="D667" s="4"/>
      <c r="E667" s="4"/>
      <c r="F667" s="46"/>
      <c r="G667" s="278"/>
    </row>
    <row r="668" spans="1:7" ht="13" x14ac:dyDescent="0.25">
      <c r="A668" s="20"/>
      <c r="B668" s="3" t="s">
        <v>887</v>
      </c>
      <c r="C668" s="3" t="s">
        <v>915</v>
      </c>
      <c r="D668" s="4"/>
      <c r="E668" s="4"/>
      <c r="F668" s="46"/>
      <c r="G668" s="278"/>
    </row>
    <row r="669" spans="1:7" ht="13" x14ac:dyDescent="0.25">
      <c r="A669" s="20"/>
      <c r="B669" s="3"/>
      <c r="C669" s="2"/>
      <c r="D669" s="4"/>
      <c r="E669" s="4"/>
      <c r="F669" s="46"/>
      <c r="G669" s="278"/>
    </row>
    <row r="670" spans="1:7" ht="13" x14ac:dyDescent="0.25">
      <c r="A670" s="20" t="s">
        <v>1495</v>
      </c>
      <c r="B670" s="3"/>
      <c r="C670" s="2" t="s">
        <v>911</v>
      </c>
      <c r="D670" s="4" t="s">
        <v>20</v>
      </c>
      <c r="E670" s="4">
        <v>3</v>
      </c>
      <c r="F670" s="46"/>
      <c r="G670" s="278">
        <f t="shared" ref="G670" si="34">F670*E670</f>
        <v>0</v>
      </c>
    </row>
    <row r="671" spans="1:7" ht="13" x14ac:dyDescent="0.25">
      <c r="A671" s="20"/>
      <c r="B671" s="3"/>
      <c r="C671" s="2"/>
      <c r="D671" s="4"/>
      <c r="E671" s="4"/>
      <c r="F671" s="46"/>
      <c r="G671" s="278"/>
    </row>
    <row r="672" spans="1:7" ht="13" x14ac:dyDescent="0.25">
      <c r="A672" s="20" t="s">
        <v>1496</v>
      </c>
      <c r="B672" s="3"/>
      <c r="C672" s="2" t="s">
        <v>912</v>
      </c>
      <c r="D672" s="4" t="s">
        <v>20</v>
      </c>
      <c r="E672" s="4">
        <v>3</v>
      </c>
      <c r="F672" s="46"/>
      <c r="G672" s="278">
        <f t="shared" ref="G672" si="35">F672*E672</f>
        <v>0</v>
      </c>
    </row>
    <row r="673" spans="1:7" ht="13" x14ac:dyDescent="0.25">
      <c r="A673" s="20"/>
      <c r="B673" s="3"/>
      <c r="C673" s="2"/>
      <c r="D673" s="4"/>
      <c r="E673" s="4"/>
      <c r="F673" s="46"/>
      <c r="G673" s="278"/>
    </row>
    <row r="674" spans="1:7" ht="13" x14ac:dyDescent="0.25">
      <c r="A674" s="20" t="s">
        <v>1497</v>
      </c>
      <c r="B674" s="3"/>
      <c r="C674" s="2" t="s">
        <v>913</v>
      </c>
      <c r="D674" s="4" t="s">
        <v>20</v>
      </c>
      <c r="E674" s="4">
        <v>2</v>
      </c>
      <c r="F674" s="46"/>
      <c r="G674" s="278">
        <f t="shared" ref="G674" si="36">F674*E674</f>
        <v>0</v>
      </c>
    </row>
    <row r="675" spans="1:7" ht="13" x14ac:dyDescent="0.25">
      <c r="A675" s="20"/>
      <c r="B675" s="3"/>
      <c r="C675" s="2"/>
      <c r="D675" s="4"/>
      <c r="E675" s="4"/>
      <c r="F675" s="46"/>
      <c r="G675" s="278"/>
    </row>
    <row r="676" spans="1:7" ht="13" x14ac:dyDescent="0.25">
      <c r="A676" s="20" t="s">
        <v>1498</v>
      </c>
      <c r="B676" s="3"/>
      <c r="C676" s="2" t="s">
        <v>914</v>
      </c>
      <c r="D676" s="4" t="s">
        <v>20</v>
      </c>
      <c r="E676" s="4">
        <v>2</v>
      </c>
      <c r="F676" s="46"/>
      <c r="G676" s="278">
        <f t="shared" ref="G676" si="37">F676*E676</f>
        <v>0</v>
      </c>
    </row>
    <row r="677" spans="1:7" ht="13" x14ac:dyDescent="0.25">
      <c r="A677" s="20"/>
      <c r="B677" s="3"/>
      <c r="C677" s="2"/>
      <c r="D677" s="4"/>
      <c r="E677" s="4"/>
      <c r="F677" s="46"/>
      <c r="G677" s="278"/>
    </row>
    <row r="678" spans="1:7" ht="13" x14ac:dyDescent="0.25">
      <c r="A678" s="63"/>
      <c r="B678" s="3"/>
      <c r="C678" s="3" t="s">
        <v>1000</v>
      </c>
      <c r="D678" s="4"/>
      <c r="E678" s="4"/>
      <c r="F678" s="46"/>
      <c r="G678" s="278"/>
    </row>
    <row r="679" spans="1:7" ht="13" x14ac:dyDescent="0.25">
      <c r="A679" s="1"/>
      <c r="B679" s="3"/>
      <c r="C679" s="2" t="s">
        <v>885</v>
      </c>
      <c r="D679" s="4"/>
      <c r="E679" s="4"/>
      <c r="F679" s="46"/>
      <c r="G679" s="278"/>
    </row>
    <row r="680" spans="1:7" ht="13" x14ac:dyDescent="0.25">
      <c r="A680" s="1"/>
      <c r="B680" s="3"/>
      <c r="C680" s="3"/>
      <c r="D680" s="4"/>
      <c r="E680" s="4"/>
      <c r="F680" s="46"/>
      <c r="G680" s="278"/>
    </row>
    <row r="681" spans="1:7" ht="13" x14ac:dyDescent="0.25">
      <c r="A681" s="20"/>
      <c r="B681" s="3"/>
      <c r="C681" s="3" t="s">
        <v>886</v>
      </c>
      <c r="D681" s="4"/>
      <c r="E681" s="4"/>
      <c r="F681" s="46"/>
      <c r="G681" s="278"/>
    </row>
    <row r="682" spans="1:7" ht="25" x14ac:dyDescent="0.25">
      <c r="A682" s="20"/>
      <c r="B682" s="3"/>
      <c r="C682" s="2" t="s">
        <v>1328</v>
      </c>
      <c r="D682" s="4"/>
      <c r="E682" s="4"/>
      <c r="F682" s="46"/>
      <c r="G682" s="278"/>
    </row>
    <row r="683" spans="1:7" ht="25" x14ac:dyDescent="0.25">
      <c r="A683" s="20"/>
      <c r="B683" s="3" t="s">
        <v>887</v>
      </c>
      <c r="C683" s="2" t="s">
        <v>888</v>
      </c>
      <c r="D683" s="4"/>
      <c r="E683" s="4"/>
      <c r="F683" s="46"/>
      <c r="G683" s="278"/>
    </row>
    <row r="684" spans="1:7" ht="9.75" customHeight="1" x14ac:dyDescent="0.25">
      <c r="A684" s="20"/>
      <c r="B684" s="3"/>
      <c r="C684" s="2"/>
      <c r="D684" s="4"/>
      <c r="E684" s="4"/>
      <c r="F684" s="46"/>
      <c r="G684" s="278"/>
    </row>
    <row r="685" spans="1:7" ht="13" x14ac:dyDescent="0.25">
      <c r="A685" s="20" t="s">
        <v>1499</v>
      </c>
      <c r="B685" s="3"/>
      <c r="C685" s="2" t="s">
        <v>889</v>
      </c>
      <c r="D685" s="4" t="s">
        <v>20</v>
      </c>
      <c r="E685" s="4">
        <v>1</v>
      </c>
      <c r="F685" s="46"/>
      <c r="G685" s="278">
        <f>F685*E685</f>
        <v>0</v>
      </c>
    </row>
    <row r="686" spans="1:7" ht="13" x14ac:dyDescent="0.25">
      <c r="A686" s="20"/>
      <c r="B686" s="3"/>
      <c r="C686" s="2"/>
      <c r="D686" s="4"/>
      <c r="E686" s="4"/>
      <c r="F686" s="46"/>
      <c r="G686" s="278">
        <f t="shared" ref="G686:G707" si="38">F686*E686</f>
        <v>0</v>
      </c>
    </row>
    <row r="687" spans="1:7" ht="13" x14ac:dyDescent="0.25">
      <c r="A687" s="20" t="s">
        <v>1500</v>
      </c>
      <c r="B687" s="3"/>
      <c r="C687" s="2" t="s">
        <v>890</v>
      </c>
      <c r="D687" s="4" t="s">
        <v>20</v>
      </c>
      <c r="E687" s="4">
        <v>1</v>
      </c>
      <c r="F687" s="46"/>
      <c r="G687" s="278">
        <f t="shared" si="38"/>
        <v>0</v>
      </c>
    </row>
    <row r="688" spans="1:7" ht="13" x14ac:dyDescent="0.25">
      <c r="A688" s="20"/>
      <c r="B688" s="3"/>
      <c r="C688" s="2"/>
      <c r="D688" s="4"/>
      <c r="E688" s="4"/>
      <c r="F688" s="46"/>
      <c r="G688" s="278">
        <f t="shared" si="38"/>
        <v>0</v>
      </c>
    </row>
    <row r="689" spans="1:7" ht="13" x14ac:dyDescent="0.25">
      <c r="A689" s="20" t="s">
        <v>1501</v>
      </c>
      <c r="B689" s="3"/>
      <c r="C689" s="2" t="s">
        <v>891</v>
      </c>
      <c r="D689" s="4" t="s">
        <v>20</v>
      </c>
      <c r="E689" s="4">
        <v>1</v>
      </c>
      <c r="F689" s="46"/>
      <c r="G689" s="278">
        <f t="shared" si="38"/>
        <v>0</v>
      </c>
    </row>
    <row r="690" spans="1:7" ht="13" x14ac:dyDescent="0.25">
      <c r="A690" s="20"/>
      <c r="B690" s="3"/>
      <c r="C690" s="2"/>
      <c r="D690" s="4"/>
      <c r="E690" s="4"/>
      <c r="F690" s="46"/>
      <c r="G690" s="278">
        <f t="shared" si="38"/>
        <v>0</v>
      </c>
    </row>
    <row r="691" spans="1:7" ht="13" x14ac:dyDescent="0.25">
      <c r="A691" s="20" t="s">
        <v>1502</v>
      </c>
      <c r="B691" s="3"/>
      <c r="C691" s="2" t="s">
        <v>892</v>
      </c>
      <c r="D691" s="4" t="s">
        <v>20</v>
      </c>
      <c r="E691" s="4">
        <v>1</v>
      </c>
      <c r="F691" s="46"/>
      <c r="G691" s="278">
        <f t="shared" si="38"/>
        <v>0</v>
      </c>
    </row>
    <row r="692" spans="1:7" ht="13" x14ac:dyDescent="0.25">
      <c r="A692" s="20"/>
      <c r="B692" s="3"/>
      <c r="C692" s="2"/>
      <c r="D692" s="4"/>
      <c r="E692" s="4"/>
      <c r="F692" s="46"/>
      <c r="G692" s="278">
        <f t="shared" si="38"/>
        <v>0</v>
      </c>
    </row>
    <row r="693" spans="1:7" ht="25" x14ac:dyDescent="0.25">
      <c r="A693" s="20" t="s">
        <v>1503</v>
      </c>
      <c r="B693" s="3"/>
      <c r="C693" s="2" t="s">
        <v>893</v>
      </c>
      <c r="D693" s="4" t="s">
        <v>20</v>
      </c>
      <c r="E693" s="4">
        <v>2</v>
      </c>
      <c r="F693" s="46"/>
      <c r="G693" s="278">
        <f t="shared" si="38"/>
        <v>0</v>
      </c>
    </row>
    <row r="694" spans="1:7" ht="13" x14ac:dyDescent="0.25">
      <c r="A694" s="20"/>
      <c r="B694" s="3"/>
      <c r="C694" s="2"/>
      <c r="D694" s="4"/>
      <c r="E694" s="4"/>
      <c r="F694" s="46"/>
      <c r="G694" s="278">
        <f t="shared" si="38"/>
        <v>0</v>
      </c>
    </row>
    <row r="695" spans="1:7" ht="13" x14ac:dyDescent="0.25">
      <c r="A695" s="20" t="s">
        <v>1504</v>
      </c>
      <c r="B695" s="3"/>
      <c r="C695" s="2" t="s">
        <v>894</v>
      </c>
      <c r="D695" s="4" t="s">
        <v>20</v>
      </c>
      <c r="E695" s="4">
        <v>2</v>
      </c>
      <c r="F695" s="46"/>
      <c r="G695" s="278">
        <f t="shared" si="38"/>
        <v>0</v>
      </c>
    </row>
    <row r="696" spans="1:7" ht="13" x14ac:dyDescent="0.25">
      <c r="A696" s="20"/>
      <c r="B696" s="3"/>
      <c r="C696" s="2"/>
      <c r="D696" s="4"/>
      <c r="E696" s="4"/>
      <c r="F696" s="46"/>
      <c r="G696" s="278">
        <f t="shared" si="38"/>
        <v>0</v>
      </c>
    </row>
    <row r="697" spans="1:7" ht="13" x14ac:dyDescent="0.25">
      <c r="A697" s="20" t="s">
        <v>1505</v>
      </c>
      <c r="B697" s="3"/>
      <c r="C697" s="2" t="s">
        <v>895</v>
      </c>
      <c r="D697" s="4" t="s">
        <v>20</v>
      </c>
      <c r="E697" s="4">
        <v>2</v>
      </c>
      <c r="F697" s="46"/>
      <c r="G697" s="278">
        <f t="shared" si="38"/>
        <v>0</v>
      </c>
    </row>
    <row r="698" spans="1:7" ht="13" x14ac:dyDescent="0.25">
      <c r="A698" s="20"/>
      <c r="B698" s="3"/>
      <c r="C698" s="2"/>
      <c r="D698" s="4"/>
      <c r="E698" s="4"/>
      <c r="F698" s="46"/>
      <c r="G698" s="278">
        <f t="shared" si="38"/>
        <v>0</v>
      </c>
    </row>
    <row r="699" spans="1:7" ht="13" x14ac:dyDescent="0.25">
      <c r="A699" s="20" t="s">
        <v>1506</v>
      </c>
      <c r="B699" s="3"/>
      <c r="C699" s="2" t="s">
        <v>896</v>
      </c>
      <c r="D699" s="4" t="s">
        <v>20</v>
      </c>
      <c r="E699" s="4">
        <v>2</v>
      </c>
      <c r="F699" s="46"/>
      <c r="G699" s="278">
        <f t="shared" si="38"/>
        <v>0</v>
      </c>
    </row>
    <row r="700" spans="1:7" ht="13" x14ac:dyDescent="0.25">
      <c r="A700" s="20"/>
      <c r="B700" s="3"/>
      <c r="C700" s="2"/>
      <c r="D700" s="4"/>
      <c r="E700" s="4"/>
      <c r="F700" s="46"/>
      <c r="G700" s="278">
        <f t="shared" si="38"/>
        <v>0</v>
      </c>
    </row>
    <row r="701" spans="1:7" ht="13" x14ac:dyDescent="0.25">
      <c r="A701" s="20" t="s">
        <v>1507</v>
      </c>
      <c r="B701" s="3"/>
      <c r="C701" s="2" t="s">
        <v>897</v>
      </c>
      <c r="D701" s="4" t="s">
        <v>20</v>
      </c>
      <c r="E701" s="4">
        <v>2</v>
      </c>
      <c r="F701" s="46"/>
      <c r="G701" s="278">
        <f t="shared" si="38"/>
        <v>0</v>
      </c>
    </row>
    <row r="702" spans="1:7" ht="13" x14ac:dyDescent="0.25">
      <c r="A702" s="20"/>
      <c r="B702" s="3"/>
      <c r="C702" s="2"/>
      <c r="D702" s="4"/>
      <c r="E702" s="4"/>
      <c r="F702" s="46"/>
      <c r="G702" s="278">
        <f t="shared" si="38"/>
        <v>0</v>
      </c>
    </row>
    <row r="703" spans="1:7" ht="25" x14ac:dyDescent="0.25">
      <c r="A703" s="20" t="s">
        <v>1508</v>
      </c>
      <c r="B703" s="3"/>
      <c r="C703" s="2" t="s">
        <v>898</v>
      </c>
      <c r="D703" s="4" t="s">
        <v>20</v>
      </c>
      <c r="E703" s="4">
        <v>2</v>
      </c>
      <c r="F703" s="46"/>
      <c r="G703" s="278">
        <f t="shared" si="38"/>
        <v>0</v>
      </c>
    </row>
    <row r="704" spans="1:7" ht="13" x14ac:dyDescent="0.25">
      <c r="A704" s="20"/>
      <c r="B704" s="3"/>
      <c r="C704" s="2"/>
      <c r="D704" s="4"/>
      <c r="E704" s="4"/>
      <c r="F704" s="46"/>
      <c r="G704" s="278">
        <f t="shared" si="38"/>
        <v>0</v>
      </c>
    </row>
    <row r="705" spans="1:24" ht="13" x14ac:dyDescent="0.25">
      <c r="A705" s="20" t="s">
        <v>1509</v>
      </c>
      <c r="B705" s="3"/>
      <c r="C705" s="2" t="s">
        <v>899</v>
      </c>
      <c r="D705" s="4" t="s">
        <v>20</v>
      </c>
      <c r="E705" s="4">
        <v>2</v>
      </c>
      <c r="F705" s="46"/>
      <c r="G705" s="278">
        <f t="shared" si="38"/>
        <v>0</v>
      </c>
    </row>
    <row r="706" spans="1:24" ht="13" x14ac:dyDescent="0.25">
      <c r="A706" s="20"/>
      <c r="B706" s="3"/>
      <c r="C706" s="2"/>
      <c r="D706" s="4"/>
      <c r="E706" s="4"/>
      <c r="F706" s="46"/>
      <c r="G706" s="278">
        <f t="shared" si="38"/>
        <v>0</v>
      </c>
    </row>
    <row r="707" spans="1:24" ht="13" x14ac:dyDescent="0.25">
      <c r="A707" s="20" t="s">
        <v>1510</v>
      </c>
      <c r="B707" s="3"/>
      <c r="C707" s="2" t="s">
        <v>900</v>
      </c>
      <c r="D707" s="4" t="s">
        <v>20</v>
      </c>
      <c r="E707" s="4">
        <v>2</v>
      </c>
      <c r="F707" s="46"/>
      <c r="G707" s="278">
        <f t="shared" si="38"/>
        <v>0</v>
      </c>
    </row>
    <row r="708" spans="1:24" ht="13" x14ac:dyDescent="0.25">
      <c r="A708" s="20"/>
      <c r="B708" s="3"/>
      <c r="C708" s="2"/>
      <c r="D708" s="4"/>
      <c r="E708" s="4"/>
      <c r="F708" s="46"/>
      <c r="G708" s="278"/>
    </row>
    <row r="709" spans="1:24" ht="13" x14ac:dyDescent="0.25">
      <c r="A709" s="20" t="s">
        <v>1511</v>
      </c>
      <c r="B709" s="3"/>
      <c r="C709" s="2" t="s">
        <v>901</v>
      </c>
      <c r="D709" s="4" t="s">
        <v>20</v>
      </c>
      <c r="E709" s="4">
        <v>2</v>
      </c>
      <c r="F709" s="46"/>
      <c r="G709" s="278">
        <f t="shared" ref="G709:G711" si="39">F709*E709</f>
        <v>0</v>
      </c>
    </row>
    <row r="710" spans="1:24" ht="13" x14ac:dyDescent="0.25">
      <c r="A710" s="20"/>
      <c r="B710" s="3"/>
      <c r="C710" s="2"/>
      <c r="D710" s="4"/>
      <c r="E710" s="4"/>
      <c r="F710" s="46"/>
      <c r="G710" s="278">
        <f t="shared" si="39"/>
        <v>0</v>
      </c>
    </row>
    <row r="711" spans="1:24" ht="13" x14ac:dyDescent="0.25">
      <c r="A711" s="20" t="s">
        <v>1512</v>
      </c>
      <c r="B711" s="3"/>
      <c r="C711" s="2" t="s">
        <v>902</v>
      </c>
      <c r="D711" s="4" t="s">
        <v>20</v>
      </c>
      <c r="E711" s="4">
        <v>2</v>
      </c>
      <c r="F711" s="46"/>
      <c r="G711" s="278">
        <f t="shared" si="39"/>
        <v>0</v>
      </c>
    </row>
    <row r="712" spans="1:24" ht="13.5" thickBot="1" x14ac:dyDescent="0.3">
      <c r="A712" s="20"/>
      <c r="B712" s="3"/>
      <c r="C712" s="2"/>
      <c r="D712" s="4"/>
      <c r="E712" s="4"/>
      <c r="F712" s="46"/>
      <c r="G712" s="278"/>
    </row>
    <row r="713" spans="1:24" s="183" customFormat="1" ht="14.5" thickBot="1" x14ac:dyDescent="0.35">
      <c r="A713" s="514" t="s">
        <v>8</v>
      </c>
      <c r="B713" s="515"/>
      <c r="C713" s="515"/>
      <c r="D713" s="515"/>
      <c r="E713" s="515"/>
      <c r="F713" s="516"/>
      <c r="G713" s="283">
        <f>SUM(G650:G712)</f>
        <v>0</v>
      </c>
    </row>
    <row r="714" spans="1:24" s="183" customFormat="1" ht="14" x14ac:dyDescent="0.3">
      <c r="A714" s="538">
        <f>A645+1</f>
        <v>53</v>
      </c>
      <c r="B714" s="539"/>
      <c r="C714" s="539"/>
      <c r="D714" s="539"/>
      <c r="E714" s="539"/>
      <c r="F714" s="539"/>
      <c r="G714" s="540"/>
      <c r="M714" s="184"/>
      <c r="X714" s="184"/>
    </row>
    <row r="715" spans="1:24" s="183" customFormat="1" ht="14" x14ac:dyDescent="0.3">
      <c r="A715" s="513" t="str">
        <f>$A$2</f>
        <v>CONSTRUCTION OF AMERSFOORT SEWERS</v>
      </c>
      <c r="B715" s="513"/>
      <c r="C715" s="513"/>
      <c r="D715" s="513"/>
      <c r="E715" s="513"/>
      <c r="F715" s="513"/>
      <c r="G715" s="513"/>
    </row>
    <row r="716" spans="1:24" s="183" customFormat="1" ht="14" x14ac:dyDescent="0.3">
      <c r="A716" s="517" t="str">
        <f>$A$3</f>
        <v>CONTRACT NO: T21/2025</v>
      </c>
      <c r="B716" s="517"/>
      <c r="C716" s="517"/>
      <c r="D716" s="518"/>
      <c r="E716" s="517"/>
      <c r="F716" s="517"/>
      <c r="G716" s="517"/>
    </row>
    <row r="717" spans="1:24" s="183" customFormat="1" ht="14.5" thickBot="1" x14ac:dyDescent="0.35">
      <c r="A717" s="517" t="str">
        <f>$A$4</f>
        <v>SECTION 5: PUMPSTATION ELECTRICAL AND MECHANICAL</v>
      </c>
      <c r="B717" s="517"/>
      <c r="C717" s="517"/>
      <c r="D717" s="517"/>
      <c r="E717" s="517"/>
      <c r="F717" s="517"/>
      <c r="G717" s="517"/>
    </row>
    <row r="718" spans="1:24" s="183" customFormat="1" ht="28.5" thickBot="1" x14ac:dyDescent="0.35">
      <c r="A718" s="196" t="s">
        <v>0</v>
      </c>
      <c r="B718" s="191" t="s">
        <v>1</v>
      </c>
      <c r="C718" s="191" t="s">
        <v>2</v>
      </c>
      <c r="D718" s="192" t="s">
        <v>3</v>
      </c>
      <c r="E718" s="192" t="s">
        <v>4</v>
      </c>
      <c r="F718" s="193" t="s">
        <v>5</v>
      </c>
      <c r="G718" s="280" t="s">
        <v>6</v>
      </c>
    </row>
    <row r="719" spans="1:24" s="183" customFormat="1" ht="14.5" thickBot="1" x14ac:dyDescent="0.35">
      <c r="A719" s="196"/>
      <c r="B719" s="191"/>
      <c r="C719" s="191" t="s">
        <v>9</v>
      </c>
      <c r="D719" s="192"/>
      <c r="E719" s="192"/>
      <c r="F719" s="193"/>
      <c r="G719" s="280">
        <f>G713</f>
        <v>0</v>
      </c>
    </row>
    <row r="720" spans="1:24" ht="7.5" customHeight="1" x14ac:dyDescent="0.25">
      <c r="A720" s="1"/>
      <c r="B720" s="3"/>
      <c r="C720" s="2"/>
      <c r="D720" s="4"/>
      <c r="E720" s="4"/>
      <c r="F720" s="46"/>
      <c r="G720" s="278"/>
    </row>
    <row r="721" spans="1:7" ht="13" x14ac:dyDescent="0.25">
      <c r="A721" s="20"/>
      <c r="B721" s="3" t="s">
        <v>887</v>
      </c>
      <c r="C721" s="3" t="s">
        <v>903</v>
      </c>
      <c r="D721" s="4"/>
      <c r="E721" s="4"/>
      <c r="F721" s="46"/>
      <c r="G721" s="278"/>
    </row>
    <row r="722" spans="1:7" ht="13" x14ac:dyDescent="0.25">
      <c r="A722" s="20"/>
      <c r="B722" s="3"/>
      <c r="C722" s="2"/>
      <c r="D722" s="4"/>
      <c r="E722" s="4"/>
      <c r="F722" s="46"/>
      <c r="G722" s="278"/>
    </row>
    <row r="723" spans="1:7" ht="13" x14ac:dyDescent="0.25">
      <c r="A723" s="20" t="s">
        <v>1513</v>
      </c>
      <c r="B723" s="3"/>
      <c r="C723" s="2" t="s">
        <v>904</v>
      </c>
      <c r="D723" s="4" t="s">
        <v>20</v>
      </c>
      <c r="E723" s="4">
        <v>6</v>
      </c>
      <c r="F723" s="46"/>
      <c r="G723" s="278">
        <f t="shared" ref="G723" si="40">F723*E723</f>
        <v>0</v>
      </c>
    </row>
    <row r="724" spans="1:7" ht="13" x14ac:dyDescent="0.25">
      <c r="A724" s="20"/>
      <c r="B724" s="3"/>
      <c r="C724" s="2"/>
      <c r="D724" s="4"/>
      <c r="E724" s="4"/>
      <c r="F724" s="46"/>
      <c r="G724" s="278"/>
    </row>
    <row r="725" spans="1:7" ht="13" x14ac:dyDescent="0.25">
      <c r="A725" s="20" t="s">
        <v>1514</v>
      </c>
      <c r="B725" s="3"/>
      <c r="C725" s="2" t="s">
        <v>905</v>
      </c>
      <c r="D725" s="4" t="s">
        <v>20</v>
      </c>
      <c r="E725" s="4">
        <v>3</v>
      </c>
      <c r="F725" s="46"/>
      <c r="G725" s="278">
        <f t="shared" ref="G725" si="41">F725*E725</f>
        <v>0</v>
      </c>
    </row>
    <row r="726" spans="1:7" ht="13" x14ac:dyDescent="0.25">
      <c r="A726" s="20"/>
      <c r="B726" s="3"/>
      <c r="C726" s="2"/>
      <c r="D726" s="4"/>
      <c r="E726" s="4"/>
      <c r="F726" s="46"/>
      <c r="G726" s="278"/>
    </row>
    <row r="727" spans="1:7" ht="13" x14ac:dyDescent="0.25">
      <c r="A727" s="20" t="s">
        <v>1515</v>
      </c>
      <c r="B727" s="3"/>
      <c r="C727" s="2" t="s">
        <v>906</v>
      </c>
      <c r="D727" s="4" t="s">
        <v>20</v>
      </c>
      <c r="E727" s="4">
        <v>3</v>
      </c>
      <c r="F727" s="46"/>
      <c r="G727" s="278">
        <f t="shared" ref="G727" si="42">F727*E727</f>
        <v>0</v>
      </c>
    </row>
    <row r="728" spans="1:7" ht="13" x14ac:dyDescent="0.25">
      <c r="A728" s="20"/>
      <c r="B728" s="3"/>
      <c r="C728" s="2"/>
      <c r="D728" s="4"/>
      <c r="E728" s="4"/>
      <c r="F728" s="46"/>
      <c r="G728" s="278"/>
    </row>
    <row r="729" spans="1:7" ht="13" x14ac:dyDescent="0.25">
      <c r="A729" s="20" t="s">
        <v>1516</v>
      </c>
      <c r="B729" s="3"/>
      <c r="C729" s="2" t="s">
        <v>907</v>
      </c>
      <c r="D729" s="4" t="s">
        <v>20</v>
      </c>
      <c r="E729" s="4">
        <v>3</v>
      </c>
      <c r="F729" s="46"/>
      <c r="G729" s="278">
        <f t="shared" ref="G729" si="43">F729*E729</f>
        <v>0</v>
      </c>
    </row>
    <row r="730" spans="1:7" ht="13" x14ac:dyDescent="0.25">
      <c r="A730" s="20"/>
      <c r="B730" s="3"/>
      <c r="C730" s="2"/>
      <c r="D730" s="4"/>
      <c r="E730" s="4"/>
      <c r="F730" s="46"/>
      <c r="G730" s="278"/>
    </row>
    <row r="731" spans="1:7" ht="13" x14ac:dyDescent="0.25">
      <c r="A731" s="20" t="s">
        <v>1517</v>
      </c>
      <c r="B731" s="3"/>
      <c r="C731" s="2" t="s">
        <v>908</v>
      </c>
      <c r="D731" s="4" t="s">
        <v>20</v>
      </c>
      <c r="E731" s="4">
        <v>3</v>
      </c>
      <c r="F731" s="46"/>
      <c r="G731" s="278">
        <f t="shared" ref="G731" si="44">F731*E731</f>
        <v>0</v>
      </c>
    </row>
    <row r="732" spans="1:7" ht="13" x14ac:dyDescent="0.25">
      <c r="A732" s="20"/>
      <c r="B732" s="3"/>
      <c r="C732" s="2"/>
      <c r="D732" s="4"/>
      <c r="E732" s="4"/>
      <c r="F732" s="46"/>
      <c r="G732" s="278"/>
    </row>
    <row r="733" spans="1:7" ht="13" x14ac:dyDescent="0.25">
      <c r="A733" s="20" t="s">
        <v>1518</v>
      </c>
      <c r="B733" s="3"/>
      <c r="C733" s="2" t="s">
        <v>909</v>
      </c>
      <c r="D733" s="4" t="s">
        <v>20</v>
      </c>
      <c r="E733" s="4">
        <v>3</v>
      </c>
      <c r="F733" s="46"/>
      <c r="G733" s="278">
        <f t="shared" ref="G733" si="45">F733*E733</f>
        <v>0</v>
      </c>
    </row>
    <row r="734" spans="1:7" ht="13" x14ac:dyDescent="0.25">
      <c r="A734" s="20"/>
      <c r="B734" s="3"/>
      <c r="C734" s="2"/>
      <c r="D734" s="4"/>
      <c r="E734" s="4"/>
      <c r="F734" s="46"/>
      <c r="G734" s="278"/>
    </row>
    <row r="735" spans="1:7" ht="13" x14ac:dyDescent="0.25">
      <c r="A735" s="20" t="s">
        <v>1519</v>
      </c>
      <c r="B735" s="3"/>
      <c r="C735" s="2" t="s">
        <v>910</v>
      </c>
      <c r="D735" s="4" t="s">
        <v>20</v>
      </c>
      <c r="E735" s="4">
        <v>3</v>
      </c>
      <c r="F735" s="46"/>
      <c r="G735" s="278">
        <f t="shared" ref="G735" si="46">F735*E735</f>
        <v>0</v>
      </c>
    </row>
    <row r="736" spans="1:7" ht="13" x14ac:dyDescent="0.25">
      <c r="A736" s="20"/>
      <c r="B736" s="3"/>
      <c r="C736" s="2"/>
      <c r="D736" s="4"/>
      <c r="E736" s="4"/>
      <c r="F736" s="46"/>
      <c r="G736" s="278"/>
    </row>
    <row r="737" spans="1:7" ht="13" x14ac:dyDescent="0.25">
      <c r="A737" s="20"/>
      <c r="B737" s="3" t="s">
        <v>887</v>
      </c>
      <c r="C737" s="3" t="s">
        <v>915</v>
      </c>
      <c r="D737" s="4"/>
      <c r="E737" s="4"/>
      <c r="F737" s="46"/>
      <c r="G737" s="278"/>
    </row>
    <row r="738" spans="1:7" ht="13" x14ac:dyDescent="0.25">
      <c r="A738" s="20"/>
      <c r="B738" s="3"/>
      <c r="C738" s="2"/>
      <c r="D738" s="4"/>
      <c r="E738" s="4"/>
      <c r="F738" s="46"/>
      <c r="G738" s="278"/>
    </row>
    <row r="739" spans="1:7" ht="13" x14ac:dyDescent="0.25">
      <c r="A739" s="20" t="s">
        <v>1520</v>
      </c>
      <c r="B739" s="3"/>
      <c r="C739" s="2" t="s">
        <v>911</v>
      </c>
      <c r="D739" s="4" t="s">
        <v>20</v>
      </c>
      <c r="E739" s="4">
        <v>3</v>
      </c>
      <c r="F739" s="46"/>
      <c r="G739" s="278">
        <f t="shared" ref="G739" si="47">F739*E739</f>
        <v>0</v>
      </c>
    </row>
    <row r="740" spans="1:7" ht="13" x14ac:dyDescent="0.25">
      <c r="A740" s="20"/>
      <c r="B740" s="3"/>
      <c r="C740" s="2"/>
      <c r="D740" s="4"/>
      <c r="E740" s="4"/>
      <c r="F740" s="46"/>
      <c r="G740" s="278"/>
    </row>
    <row r="741" spans="1:7" ht="13" x14ac:dyDescent="0.25">
      <c r="A741" s="20" t="s">
        <v>1521</v>
      </c>
      <c r="B741" s="3"/>
      <c r="C741" s="2" t="s">
        <v>912</v>
      </c>
      <c r="D741" s="4" t="s">
        <v>20</v>
      </c>
      <c r="E741" s="4">
        <v>3</v>
      </c>
      <c r="F741" s="46"/>
      <c r="G741" s="278">
        <f t="shared" ref="G741" si="48">F741*E741</f>
        <v>0</v>
      </c>
    </row>
    <row r="742" spans="1:7" ht="13" x14ac:dyDescent="0.25">
      <c r="A742" s="20"/>
      <c r="B742" s="3"/>
      <c r="C742" s="2"/>
      <c r="D742" s="4"/>
      <c r="E742" s="4"/>
      <c r="F742" s="46"/>
      <c r="G742" s="278"/>
    </row>
    <row r="743" spans="1:7" ht="13" x14ac:dyDescent="0.25">
      <c r="A743" s="20" t="s">
        <v>1522</v>
      </c>
      <c r="B743" s="3"/>
      <c r="C743" s="2" t="s">
        <v>913</v>
      </c>
      <c r="D743" s="4" t="s">
        <v>20</v>
      </c>
      <c r="E743" s="4">
        <v>2</v>
      </c>
      <c r="F743" s="46"/>
      <c r="G743" s="278">
        <f t="shared" ref="G743" si="49">F743*E743</f>
        <v>0</v>
      </c>
    </row>
    <row r="744" spans="1:7" ht="13" x14ac:dyDescent="0.25">
      <c r="A744" s="20"/>
      <c r="B744" s="3"/>
      <c r="C744" s="2"/>
      <c r="D744" s="4"/>
      <c r="E744" s="4"/>
      <c r="F744" s="46"/>
      <c r="G744" s="278"/>
    </row>
    <row r="745" spans="1:7" ht="13" x14ac:dyDescent="0.25">
      <c r="A745" s="20" t="s">
        <v>1523</v>
      </c>
      <c r="B745" s="3"/>
      <c r="C745" s="2" t="s">
        <v>914</v>
      </c>
      <c r="D745" s="4" t="s">
        <v>20</v>
      </c>
      <c r="E745" s="4">
        <v>2</v>
      </c>
      <c r="F745" s="46"/>
      <c r="G745" s="278">
        <f t="shared" ref="G745" si="50">F745*E745</f>
        <v>0</v>
      </c>
    </row>
    <row r="746" spans="1:7" ht="13" x14ac:dyDescent="0.25">
      <c r="A746" s="20"/>
      <c r="B746" s="3"/>
      <c r="C746" s="2"/>
      <c r="D746" s="4"/>
      <c r="E746" s="4"/>
      <c r="F746" s="46"/>
      <c r="G746" s="278"/>
    </row>
    <row r="747" spans="1:7" ht="13" x14ac:dyDescent="0.25">
      <c r="A747" s="20"/>
      <c r="B747" s="3"/>
      <c r="C747" s="3" t="s">
        <v>1529</v>
      </c>
      <c r="D747" s="4"/>
      <c r="E747" s="4"/>
      <c r="F747" s="46"/>
      <c r="G747" s="278"/>
    </row>
    <row r="748" spans="1:7" ht="13" x14ac:dyDescent="0.25">
      <c r="A748" s="20"/>
      <c r="B748" s="3"/>
      <c r="C748" s="2"/>
      <c r="D748" s="4"/>
      <c r="E748" s="4"/>
      <c r="F748" s="46"/>
      <c r="G748" s="278"/>
    </row>
    <row r="749" spans="1:7" ht="37.5" x14ac:dyDescent="0.25">
      <c r="A749" s="310" t="s">
        <v>1530</v>
      </c>
      <c r="B749" s="96"/>
      <c r="C749" s="261" t="s">
        <v>1528</v>
      </c>
      <c r="D749" s="261" t="s">
        <v>7</v>
      </c>
      <c r="E749" s="262">
        <v>3</v>
      </c>
      <c r="F749" s="46"/>
      <c r="G749" s="278">
        <f>F749*E749</f>
        <v>0</v>
      </c>
    </row>
    <row r="750" spans="1:7" ht="14" x14ac:dyDescent="0.25">
      <c r="A750" s="310"/>
      <c r="B750" s="96"/>
      <c r="C750" s="312"/>
      <c r="D750" s="312"/>
      <c r="E750" s="313"/>
      <c r="F750" s="46"/>
      <c r="G750" s="278"/>
    </row>
    <row r="751" spans="1:7" ht="14" x14ac:dyDescent="0.25">
      <c r="A751" s="310"/>
      <c r="B751" s="96"/>
      <c r="C751" s="312"/>
      <c r="D751" s="312"/>
      <c r="E751" s="313"/>
      <c r="F751" s="46"/>
      <c r="G751" s="278"/>
    </row>
    <row r="752" spans="1:7" ht="14" x14ac:dyDescent="0.25">
      <c r="A752" s="310"/>
      <c r="B752" s="96"/>
      <c r="C752" s="312"/>
      <c r="D752" s="312"/>
      <c r="E752" s="313"/>
      <c r="F752" s="46"/>
      <c r="G752" s="278"/>
    </row>
    <row r="753" spans="1:9" ht="14" x14ac:dyDescent="0.25">
      <c r="A753" s="310"/>
      <c r="B753" s="96"/>
      <c r="C753" s="312"/>
      <c r="D753" s="312"/>
      <c r="E753" s="313"/>
      <c r="F753" s="46"/>
      <c r="G753" s="278"/>
    </row>
    <row r="754" spans="1:9" ht="14" x14ac:dyDescent="0.25">
      <c r="A754" s="310"/>
      <c r="B754" s="96"/>
      <c r="C754" s="312"/>
      <c r="D754" s="312"/>
      <c r="E754" s="313"/>
      <c r="F754" s="46"/>
      <c r="G754" s="278"/>
    </row>
    <row r="755" spans="1:9" ht="14" x14ac:dyDescent="0.25">
      <c r="A755" s="310"/>
      <c r="B755" s="96"/>
      <c r="C755" s="312"/>
      <c r="D755" s="312"/>
      <c r="E755" s="313"/>
      <c r="F755" s="46"/>
      <c r="G755" s="278"/>
    </row>
    <row r="756" spans="1:9" ht="14" x14ac:dyDescent="0.25">
      <c r="A756" s="310"/>
      <c r="B756" s="96"/>
      <c r="C756" s="312"/>
      <c r="D756" s="312"/>
      <c r="E756" s="313"/>
      <c r="F756" s="46"/>
      <c r="G756" s="278"/>
    </row>
    <row r="757" spans="1:9" ht="14" x14ac:dyDescent="0.25">
      <c r="A757" s="310"/>
      <c r="B757" s="96"/>
      <c r="C757" s="312"/>
      <c r="D757" s="312"/>
      <c r="E757" s="313"/>
      <c r="F757" s="46"/>
      <c r="G757" s="278"/>
    </row>
    <row r="758" spans="1:9" ht="14" x14ac:dyDescent="0.25">
      <c r="A758" s="310"/>
      <c r="B758" s="96"/>
      <c r="C758" s="312"/>
      <c r="D758" s="312"/>
      <c r="E758" s="313"/>
      <c r="F758" s="46"/>
      <c r="G758" s="278"/>
    </row>
    <row r="759" spans="1:9" ht="14" x14ac:dyDescent="0.25">
      <c r="A759" s="310"/>
      <c r="B759" s="96"/>
      <c r="C759" s="312"/>
      <c r="D759" s="312"/>
      <c r="E759" s="313"/>
      <c r="F759" s="46"/>
      <c r="G759" s="278"/>
    </row>
    <row r="760" spans="1:9" ht="14" x14ac:dyDescent="0.25">
      <c r="A760" s="310"/>
      <c r="B760" s="96"/>
      <c r="C760" s="312"/>
      <c r="D760" s="312"/>
      <c r="E760" s="313"/>
      <c r="F760" s="46"/>
      <c r="G760" s="278"/>
    </row>
    <row r="761" spans="1:9" ht="14" x14ac:dyDescent="0.25">
      <c r="A761" s="310"/>
      <c r="B761" s="96"/>
      <c r="C761" s="312"/>
      <c r="D761" s="312"/>
      <c r="E761" s="313"/>
      <c r="F761" s="46"/>
      <c r="G761" s="278"/>
    </row>
    <row r="762" spans="1:9" ht="14" x14ac:dyDescent="0.25">
      <c r="A762" s="310"/>
      <c r="B762" s="96"/>
      <c r="C762" s="312"/>
      <c r="D762" s="312"/>
      <c r="E762" s="313"/>
      <c r="F762" s="46"/>
      <c r="G762" s="278"/>
    </row>
    <row r="763" spans="1:9" ht="14" x14ac:dyDescent="0.25">
      <c r="A763" s="310"/>
      <c r="B763" s="96"/>
      <c r="C763" s="312"/>
      <c r="D763" s="312"/>
      <c r="E763" s="313"/>
      <c r="F763" s="46"/>
      <c r="G763" s="278"/>
    </row>
    <row r="764" spans="1:9" ht="14" x14ac:dyDescent="0.25">
      <c r="A764" s="310"/>
      <c r="B764" s="96"/>
      <c r="C764" s="312"/>
      <c r="D764" s="312"/>
      <c r="E764" s="313"/>
      <c r="F764" s="46"/>
      <c r="G764" s="278"/>
    </row>
    <row r="765" spans="1:9" ht="14" x14ac:dyDescent="0.25">
      <c r="A765" s="310"/>
      <c r="B765" s="96"/>
      <c r="C765" s="312"/>
      <c r="D765" s="312"/>
      <c r="E765" s="313"/>
      <c r="F765" s="46"/>
      <c r="G765" s="278"/>
    </row>
    <row r="766" spans="1:9" s="61" customFormat="1" ht="14.5" thickBot="1" x14ac:dyDescent="0.35">
      <c r="A766" s="99"/>
      <c r="B766" s="96"/>
      <c r="C766" s="95"/>
      <c r="D766" s="94"/>
      <c r="E766" s="94"/>
      <c r="F766" s="111"/>
      <c r="G766" s="278"/>
    </row>
    <row r="767" spans="1:9" s="61" customFormat="1" ht="14.5" thickBot="1" x14ac:dyDescent="0.35">
      <c r="A767" s="514" t="s">
        <v>543</v>
      </c>
      <c r="B767" s="515"/>
      <c r="C767" s="515"/>
      <c r="D767" s="515"/>
      <c r="E767" s="515"/>
      <c r="F767" s="516"/>
      <c r="G767" s="284">
        <f>SUM(G719:G766)</f>
        <v>0</v>
      </c>
      <c r="H767" s="127"/>
      <c r="I767" s="179"/>
    </row>
  </sheetData>
  <mergeCells count="77">
    <mergeCell ref="A521:F521"/>
    <mergeCell ref="A522:G522"/>
    <mergeCell ref="A523:G523"/>
    <mergeCell ref="A524:G524"/>
    <mergeCell ref="A525:G525"/>
    <mergeCell ref="A468:F468"/>
    <mergeCell ref="A469:G469"/>
    <mergeCell ref="A470:G470"/>
    <mergeCell ref="A471:G471"/>
    <mergeCell ref="A472:G472"/>
    <mergeCell ref="A418:F418"/>
    <mergeCell ref="A419:G419"/>
    <mergeCell ref="A420:G420"/>
    <mergeCell ref="A421:G421"/>
    <mergeCell ref="A422:G422"/>
    <mergeCell ref="A381:F381"/>
    <mergeCell ref="A382:G382"/>
    <mergeCell ref="A383:G383"/>
    <mergeCell ref="A384:G384"/>
    <mergeCell ref="A385:G385"/>
    <mergeCell ref="A333:F333"/>
    <mergeCell ref="A334:G334"/>
    <mergeCell ref="A335:G335"/>
    <mergeCell ref="A336:G336"/>
    <mergeCell ref="A337:G337"/>
    <mergeCell ref="A277:F277"/>
    <mergeCell ref="A278:G278"/>
    <mergeCell ref="A279:G279"/>
    <mergeCell ref="A280:G280"/>
    <mergeCell ref="A281:G281"/>
    <mergeCell ref="A214:F214"/>
    <mergeCell ref="A215:G215"/>
    <mergeCell ref="A216:G216"/>
    <mergeCell ref="A217:G217"/>
    <mergeCell ref="A218:G218"/>
    <mergeCell ref="A147:F147"/>
    <mergeCell ref="A148:G148"/>
    <mergeCell ref="A149:G149"/>
    <mergeCell ref="A150:G150"/>
    <mergeCell ref="A151:G151"/>
    <mergeCell ref="A95:F95"/>
    <mergeCell ref="A96:G96"/>
    <mergeCell ref="A97:G97"/>
    <mergeCell ref="A98:G98"/>
    <mergeCell ref="A99:G99"/>
    <mergeCell ref="A1:G1"/>
    <mergeCell ref="A591:G591"/>
    <mergeCell ref="A645:G645"/>
    <mergeCell ref="A714:G714"/>
    <mergeCell ref="A767:F767"/>
    <mergeCell ref="A713:F713"/>
    <mergeCell ref="A715:G715"/>
    <mergeCell ref="A716:G716"/>
    <mergeCell ref="A717:G717"/>
    <mergeCell ref="A590:F590"/>
    <mergeCell ref="A644:F644"/>
    <mergeCell ref="A646:G646"/>
    <mergeCell ref="A647:G647"/>
    <mergeCell ref="A648:G648"/>
    <mergeCell ref="A592:G592"/>
    <mergeCell ref="A593:G593"/>
    <mergeCell ref="A594:G594"/>
    <mergeCell ref="A2:G2"/>
    <mergeCell ref="A3:G3"/>
    <mergeCell ref="A4:G4"/>
    <mergeCell ref="G5:G6"/>
    <mergeCell ref="A5:A6"/>
    <mergeCell ref="B5:B6"/>
    <mergeCell ref="C5:C6"/>
    <mergeCell ref="D5:D6"/>
    <mergeCell ref="E5:E6"/>
    <mergeCell ref="F5:F6"/>
    <mergeCell ref="A42:F42"/>
    <mergeCell ref="A43:G43"/>
    <mergeCell ref="A44:G44"/>
    <mergeCell ref="A45:G45"/>
    <mergeCell ref="A46:G46"/>
  </mergeCells>
  <phoneticPr fontId="18" type="noConversion"/>
  <pageMargins left="0.7" right="0.7" top="0.75" bottom="0.75" header="0.3" footer="0.3"/>
  <pageSetup paperSize="9" scale="65" fitToHeight="0" orientation="portrait" r:id="rId1"/>
  <rowBreaks count="13" manualBreakCount="13">
    <brk id="42" max="6" man="1"/>
    <brk id="95" max="6" man="1"/>
    <brk id="147" max="6" man="1"/>
    <brk id="214" max="6" man="1"/>
    <brk id="277" max="6" man="1"/>
    <brk id="333" max="6" man="1"/>
    <brk id="381" max="6" man="1"/>
    <brk id="418" max="6" man="1"/>
    <brk id="468" max="6" man="1"/>
    <brk id="521" max="6" man="1"/>
    <brk id="590" max="6" man="1"/>
    <brk id="644" max="6" man="1"/>
    <brk id="713"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19"/>
  <sheetViews>
    <sheetView showGridLines="0" view="pageBreakPreview" topLeftCell="A25" zoomScale="80" zoomScaleNormal="100" zoomScaleSheetLayoutView="80" workbookViewId="0">
      <selection activeCell="T372" sqref="T372"/>
    </sheetView>
  </sheetViews>
  <sheetFormatPr defaultColWidth="9.1796875" defaultRowHeight="14" x14ac:dyDescent="0.35"/>
  <cols>
    <col min="1" max="1" width="7.81640625" style="228" customWidth="1"/>
    <col min="2" max="2" width="6.1796875" style="229" customWidth="1"/>
    <col min="3" max="3" width="42.1796875" style="229" customWidth="1"/>
    <col min="4" max="4" width="9.7265625" style="229" customWidth="1"/>
    <col min="5" max="5" width="10.26953125" style="229" customWidth="1"/>
    <col min="6" max="6" width="12.1796875" style="230" bestFit="1" customWidth="1"/>
    <col min="7" max="7" width="18.453125" style="347" bestFit="1" customWidth="1"/>
    <col min="8" max="8" width="14.54296875" style="101" customWidth="1"/>
    <col min="9" max="10" width="12.26953125" style="101" bestFit="1" customWidth="1"/>
    <col min="11" max="11" width="9.54296875" style="101" bestFit="1" customWidth="1"/>
    <col min="12" max="12" width="25.7265625" style="101" bestFit="1" customWidth="1"/>
    <col min="13" max="13" width="15.54296875" style="101" bestFit="1" customWidth="1"/>
    <col min="14" max="14" width="24.54296875" style="101" bestFit="1" customWidth="1"/>
    <col min="15" max="15" width="52.26953125" style="102" customWidth="1"/>
    <col min="16" max="16" width="12.26953125" style="101" bestFit="1" customWidth="1"/>
    <col min="17" max="17" width="9.26953125" style="101" bestFit="1" customWidth="1"/>
    <col min="18" max="18" width="10" style="101" bestFit="1" customWidth="1"/>
    <col min="19" max="19" width="9.26953125" style="101" bestFit="1" customWidth="1"/>
    <col min="20" max="20" width="10" style="101" bestFit="1" customWidth="1"/>
    <col min="21" max="21" width="9.1796875" style="101"/>
    <col min="22" max="22" width="10" style="101" bestFit="1" customWidth="1"/>
    <col min="23" max="16384" width="9.1796875" style="101"/>
  </cols>
  <sheetData>
    <row r="1" spans="1:24" s="61" customFormat="1" x14ac:dyDescent="0.3">
      <c r="A1" s="538">
        <f>'Sec 5 PS Elec &amp; MEC'!A714+1</f>
        <v>54</v>
      </c>
      <c r="B1" s="539"/>
      <c r="C1" s="539"/>
      <c r="D1" s="539"/>
      <c r="E1" s="539"/>
      <c r="F1" s="539"/>
      <c r="G1" s="540"/>
      <c r="M1" s="62"/>
      <c r="X1" s="97"/>
    </row>
    <row r="2" spans="1:24" s="117" customFormat="1" x14ac:dyDescent="0.3">
      <c r="A2" s="198" t="str">
        <f>'Sec 1 P&amp;G'!A2</f>
        <v>CONSTRUCTION OF AMERSFOORT SEWERS</v>
      </c>
      <c r="G2" s="335"/>
    </row>
    <row r="3" spans="1:24" s="117" customFormat="1" x14ac:dyDescent="0.3">
      <c r="A3" s="198" t="str">
        <f>'Sec 1 P&amp;G'!A3</f>
        <v>CONTRACT NO: T21/2025</v>
      </c>
      <c r="G3" s="335"/>
    </row>
    <row r="4" spans="1:24" s="117" customFormat="1" ht="14.5" thickBot="1" x14ac:dyDescent="0.35">
      <c r="A4" s="198" t="str">
        <f>C6</f>
        <v>SECTION 6:  ACCESS ROADS</v>
      </c>
      <c r="G4" s="335"/>
    </row>
    <row r="5" spans="1:24" s="232" customFormat="1" ht="28.5" thickBot="1" x14ac:dyDescent="0.4">
      <c r="A5" s="199" t="s">
        <v>1001</v>
      </c>
      <c r="B5" s="200" t="s">
        <v>257</v>
      </c>
      <c r="C5" s="200" t="s">
        <v>2</v>
      </c>
      <c r="D5" s="200" t="s">
        <v>3</v>
      </c>
      <c r="E5" s="200" t="s">
        <v>4</v>
      </c>
      <c r="F5" s="201" t="s">
        <v>5</v>
      </c>
      <c r="G5" s="336" t="s">
        <v>6</v>
      </c>
      <c r="H5" s="231"/>
      <c r="N5" s="390"/>
      <c r="O5" s="391"/>
      <c r="P5" s="390"/>
    </row>
    <row r="6" spans="1:24" s="232" customFormat="1" x14ac:dyDescent="0.35">
      <c r="A6" s="202"/>
      <c r="B6" s="203"/>
      <c r="C6" s="204" t="s">
        <v>1002</v>
      </c>
      <c r="D6" s="203"/>
      <c r="E6" s="203"/>
      <c r="F6" s="205"/>
      <c r="G6" s="337"/>
      <c r="H6" s="231"/>
      <c r="N6" s="390"/>
      <c r="O6" s="391"/>
      <c r="P6" s="390"/>
    </row>
    <row r="7" spans="1:24" s="39" customFormat="1" ht="9" customHeight="1" x14ac:dyDescent="0.35">
      <c r="A7" s="202"/>
      <c r="B7" s="203"/>
      <c r="C7" s="203"/>
      <c r="D7" s="203"/>
      <c r="E7" s="203"/>
      <c r="F7" s="205"/>
      <c r="G7" s="337"/>
      <c r="H7" s="38"/>
      <c r="N7" s="40"/>
      <c r="O7" s="392"/>
      <c r="P7" s="40"/>
    </row>
    <row r="8" spans="1:24" s="39" customFormat="1" x14ac:dyDescent="0.35">
      <c r="A8" s="206">
        <v>6.1</v>
      </c>
      <c r="B8" s="207"/>
      <c r="C8" s="207" t="s">
        <v>258</v>
      </c>
      <c r="D8" s="208"/>
      <c r="E8" s="208"/>
      <c r="F8" s="209"/>
      <c r="G8" s="338"/>
      <c r="H8" s="38"/>
      <c r="N8" s="40"/>
      <c r="O8" s="392"/>
      <c r="P8" s="40"/>
    </row>
    <row r="9" spans="1:24" s="39" customFormat="1" x14ac:dyDescent="0.35">
      <c r="A9" s="210"/>
      <c r="B9" s="208"/>
      <c r="C9" s="208"/>
      <c r="D9" s="208"/>
      <c r="E9" s="208"/>
      <c r="F9" s="209"/>
      <c r="G9" s="338"/>
      <c r="H9" s="38"/>
      <c r="N9" s="40"/>
      <c r="O9" s="392"/>
      <c r="P9" s="40"/>
    </row>
    <row r="10" spans="1:24" s="39" customFormat="1" ht="28" x14ac:dyDescent="0.35">
      <c r="A10" s="206"/>
      <c r="B10" s="207"/>
      <c r="C10" s="207" t="s">
        <v>259</v>
      </c>
      <c r="D10" s="208"/>
      <c r="E10" s="208"/>
      <c r="F10" s="209"/>
      <c r="G10" s="338"/>
      <c r="H10" s="38"/>
      <c r="N10" s="40"/>
      <c r="O10" s="392"/>
      <c r="P10" s="40"/>
    </row>
    <row r="11" spans="1:24" s="39" customFormat="1" x14ac:dyDescent="0.35">
      <c r="A11" s="210"/>
      <c r="B11" s="208"/>
      <c r="C11" s="208"/>
      <c r="D11" s="208"/>
      <c r="E11" s="208"/>
      <c r="F11" s="209"/>
      <c r="G11" s="338"/>
      <c r="H11" s="38"/>
      <c r="N11" s="40"/>
      <c r="O11" s="392"/>
      <c r="P11" s="40"/>
    </row>
    <row r="12" spans="1:24" s="39" customFormat="1" ht="28" x14ac:dyDescent="0.35">
      <c r="A12" s="210" t="s">
        <v>27</v>
      </c>
      <c r="B12" s="208"/>
      <c r="C12" s="207" t="s">
        <v>259</v>
      </c>
      <c r="D12" s="211" t="s">
        <v>260</v>
      </c>
      <c r="E12" s="212">
        <v>1</v>
      </c>
      <c r="F12" s="213"/>
      <c r="G12" s="339">
        <f>E12*F12</f>
        <v>0</v>
      </c>
      <c r="H12" s="38"/>
      <c r="N12" s="40"/>
      <c r="O12" s="392"/>
      <c r="P12" s="40"/>
    </row>
    <row r="13" spans="1:24" s="39" customFormat="1" x14ac:dyDescent="0.35">
      <c r="A13" s="210"/>
      <c r="B13" s="208"/>
      <c r="C13" s="208"/>
      <c r="D13" s="208"/>
      <c r="E13" s="208"/>
      <c r="F13" s="209"/>
      <c r="G13" s="338"/>
      <c r="H13" s="38"/>
      <c r="N13" s="40"/>
      <c r="O13" s="392"/>
      <c r="P13" s="40"/>
    </row>
    <row r="14" spans="1:24" s="39" customFormat="1" x14ac:dyDescent="0.35">
      <c r="A14" s="206" t="s">
        <v>28</v>
      </c>
      <c r="B14" s="208"/>
      <c r="C14" s="207" t="s">
        <v>261</v>
      </c>
      <c r="D14" s="211" t="s">
        <v>260</v>
      </c>
      <c r="E14" s="212">
        <v>1</v>
      </c>
      <c r="F14" s="213"/>
      <c r="G14" s="339">
        <f>E14*F14</f>
        <v>0</v>
      </c>
      <c r="H14" s="38"/>
      <c r="N14" s="40"/>
      <c r="O14" s="392"/>
      <c r="P14" s="40"/>
    </row>
    <row r="15" spans="1:24" s="39" customFormat="1" x14ac:dyDescent="0.35">
      <c r="A15" s="210"/>
      <c r="B15" s="208"/>
      <c r="C15" s="208"/>
      <c r="D15" s="208"/>
      <c r="E15" s="208"/>
      <c r="F15" s="209"/>
      <c r="G15" s="338"/>
      <c r="H15" s="38"/>
      <c r="N15" s="40"/>
      <c r="O15" s="392"/>
      <c r="P15" s="40"/>
    </row>
    <row r="16" spans="1:24" s="39" customFormat="1" x14ac:dyDescent="0.35">
      <c r="A16" s="210"/>
      <c r="B16" s="207"/>
      <c r="C16" s="207" t="s">
        <v>262</v>
      </c>
      <c r="D16" s="208"/>
      <c r="E16" s="208"/>
      <c r="F16" s="209"/>
      <c r="G16" s="338"/>
      <c r="H16" s="38"/>
      <c r="N16" s="40"/>
      <c r="O16" s="392"/>
      <c r="P16" s="40"/>
    </row>
    <row r="17" spans="1:16" s="39" customFormat="1" ht="4.5" customHeight="1" x14ac:dyDescent="0.35">
      <c r="A17" s="210"/>
      <c r="B17" s="208"/>
      <c r="C17" s="208"/>
      <c r="D17" s="208"/>
      <c r="E17" s="208"/>
      <c r="F17" s="209"/>
      <c r="G17" s="338"/>
      <c r="H17" s="38"/>
      <c r="N17" s="40"/>
      <c r="O17" s="392"/>
      <c r="P17" s="40"/>
    </row>
    <row r="18" spans="1:16" s="39" customFormat="1" ht="28" x14ac:dyDescent="0.35">
      <c r="A18" s="206"/>
      <c r="B18" s="208"/>
      <c r="C18" s="207" t="s">
        <v>263</v>
      </c>
      <c r="D18" s="211"/>
      <c r="E18" s="212"/>
      <c r="F18" s="213"/>
      <c r="G18" s="339"/>
    </row>
    <row r="19" spans="1:16" s="39" customFormat="1" ht="7.5" customHeight="1" x14ac:dyDescent="0.35">
      <c r="A19" s="210"/>
      <c r="B19" s="208"/>
      <c r="C19" s="208"/>
      <c r="D19" s="208"/>
      <c r="E19" s="208"/>
      <c r="F19" s="209"/>
      <c r="G19" s="338"/>
    </row>
    <row r="20" spans="1:16" s="39" customFormat="1" ht="28" x14ac:dyDescent="0.35">
      <c r="A20" s="210" t="s">
        <v>29</v>
      </c>
      <c r="B20" s="208"/>
      <c r="C20" s="207" t="s">
        <v>264</v>
      </c>
      <c r="D20" s="211" t="s">
        <v>155</v>
      </c>
      <c r="E20" s="212">
        <v>4</v>
      </c>
      <c r="F20" s="213"/>
      <c r="G20" s="339">
        <f>E20*F20</f>
        <v>0</v>
      </c>
    </row>
    <row r="21" spans="1:16" s="39" customFormat="1" x14ac:dyDescent="0.35">
      <c r="A21" s="210"/>
      <c r="B21" s="208"/>
      <c r="C21" s="208"/>
      <c r="D21" s="208"/>
      <c r="E21" s="208"/>
      <c r="F21" s="209"/>
      <c r="G21" s="338"/>
    </row>
    <row r="22" spans="1:16" s="39" customFormat="1" ht="28" x14ac:dyDescent="0.35">
      <c r="A22" s="210" t="s">
        <v>31</v>
      </c>
      <c r="B22" s="208"/>
      <c r="C22" s="207" t="s">
        <v>265</v>
      </c>
      <c r="D22" s="211" t="s">
        <v>155</v>
      </c>
      <c r="E22" s="212">
        <v>4</v>
      </c>
      <c r="F22" s="213"/>
      <c r="G22" s="339">
        <f>E22*F22</f>
        <v>0</v>
      </c>
    </row>
    <row r="23" spans="1:16" s="39" customFormat="1" x14ac:dyDescent="0.35">
      <c r="A23" s="210"/>
      <c r="B23" s="208"/>
      <c r="C23" s="208"/>
      <c r="D23" s="208"/>
      <c r="E23" s="208"/>
      <c r="F23" s="209"/>
      <c r="G23" s="338"/>
    </row>
    <row r="24" spans="1:16" s="39" customFormat="1" x14ac:dyDescent="0.35">
      <c r="A24" s="210" t="s">
        <v>32</v>
      </c>
      <c r="B24" s="208"/>
      <c r="C24" s="207" t="s">
        <v>266</v>
      </c>
      <c r="D24" s="211" t="s">
        <v>155</v>
      </c>
      <c r="E24" s="212">
        <v>10</v>
      </c>
      <c r="F24" s="213"/>
      <c r="G24" s="339">
        <f>E24*F24</f>
        <v>0</v>
      </c>
    </row>
    <row r="25" spans="1:16" s="39" customFormat="1" x14ac:dyDescent="0.35">
      <c r="A25" s="210"/>
      <c r="B25" s="208"/>
      <c r="C25" s="208"/>
      <c r="D25" s="208"/>
      <c r="E25" s="208"/>
      <c r="F25" s="209"/>
      <c r="G25" s="338"/>
    </row>
    <row r="26" spans="1:16" s="39" customFormat="1" x14ac:dyDescent="0.35">
      <c r="A26" s="210" t="s">
        <v>33</v>
      </c>
      <c r="B26" s="208"/>
      <c r="C26" s="207" t="s">
        <v>267</v>
      </c>
      <c r="D26" s="208" t="s">
        <v>268</v>
      </c>
      <c r="E26" s="212">
        <v>10</v>
      </c>
      <c r="F26" s="213"/>
      <c r="G26" s="339">
        <f>E26*F26</f>
        <v>0</v>
      </c>
    </row>
    <row r="27" spans="1:16" s="39" customFormat="1" ht="3.75" customHeight="1" x14ac:dyDescent="0.35">
      <c r="A27" s="210"/>
      <c r="B27" s="208"/>
      <c r="C27" s="208"/>
      <c r="D27" s="208"/>
      <c r="E27" s="208"/>
      <c r="F27" s="209"/>
      <c r="G27" s="338"/>
    </row>
    <row r="28" spans="1:16" s="39" customFormat="1" x14ac:dyDescent="0.35">
      <c r="A28" s="210"/>
      <c r="B28" s="208"/>
      <c r="C28" s="207" t="s">
        <v>269</v>
      </c>
      <c r="D28" s="211"/>
      <c r="E28" s="212"/>
      <c r="F28" s="213"/>
      <c r="G28" s="339"/>
    </row>
    <row r="29" spans="1:16" s="39" customFormat="1" ht="6.75" customHeight="1" x14ac:dyDescent="0.35">
      <c r="A29" s="210"/>
      <c r="B29" s="208"/>
      <c r="C29" s="208"/>
      <c r="D29" s="208"/>
      <c r="E29" s="208"/>
      <c r="F29" s="209"/>
      <c r="G29" s="338"/>
    </row>
    <row r="30" spans="1:16" s="39" customFormat="1" ht="28" x14ac:dyDescent="0.35">
      <c r="A30" s="210" t="s">
        <v>37</v>
      </c>
      <c r="B30" s="208"/>
      <c r="C30" s="207" t="s">
        <v>270</v>
      </c>
      <c r="D30" s="211" t="s">
        <v>155</v>
      </c>
      <c r="E30" s="212">
        <v>2</v>
      </c>
      <c r="F30" s="213"/>
      <c r="G30" s="339">
        <f>E30*F30</f>
        <v>0</v>
      </c>
    </row>
    <row r="31" spans="1:16" s="39" customFormat="1" x14ac:dyDescent="0.35">
      <c r="A31" s="210"/>
      <c r="B31" s="208"/>
      <c r="C31" s="208"/>
      <c r="D31" s="208"/>
      <c r="E31" s="208"/>
      <c r="F31" s="209"/>
      <c r="G31" s="338"/>
    </row>
    <row r="32" spans="1:16" s="39" customFormat="1" ht="28" x14ac:dyDescent="0.35">
      <c r="A32" s="210" t="s">
        <v>38</v>
      </c>
      <c r="B32" s="208"/>
      <c r="C32" s="207" t="s">
        <v>271</v>
      </c>
      <c r="D32" s="211" t="s">
        <v>155</v>
      </c>
      <c r="E32" s="212">
        <v>2</v>
      </c>
      <c r="F32" s="213"/>
      <c r="G32" s="339">
        <f>E32*F32</f>
        <v>0</v>
      </c>
    </row>
    <row r="33" spans="1:27" s="39" customFormat="1" ht="6.75" customHeight="1" x14ac:dyDescent="0.35">
      <c r="A33" s="210"/>
      <c r="B33" s="208"/>
      <c r="C33" s="208"/>
      <c r="D33" s="208"/>
      <c r="E33" s="208"/>
      <c r="F33" s="209"/>
      <c r="G33" s="338"/>
    </row>
    <row r="34" spans="1:27" s="39" customFormat="1" x14ac:dyDescent="0.35">
      <c r="A34" s="206"/>
      <c r="B34" s="207"/>
      <c r="C34" s="207" t="s">
        <v>272</v>
      </c>
      <c r="D34" s="211"/>
      <c r="E34" s="212"/>
      <c r="F34" s="213"/>
      <c r="G34" s="339"/>
    </row>
    <row r="35" spans="1:27" s="39" customFormat="1" x14ac:dyDescent="0.35">
      <c r="A35" s="210"/>
      <c r="B35" s="208"/>
      <c r="C35" s="208"/>
      <c r="D35" s="208"/>
      <c r="E35" s="208"/>
      <c r="F35" s="209"/>
      <c r="G35" s="338"/>
    </row>
    <row r="36" spans="1:27" s="39" customFormat="1" ht="28" x14ac:dyDescent="0.35">
      <c r="A36" s="210" t="s">
        <v>39</v>
      </c>
      <c r="B36" s="208"/>
      <c r="C36" s="207" t="s">
        <v>270</v>
      </c>
      <c r="D36" s="211" t="s">
        <v>155</v>
      </c>
      <c r="E36" s="212">
        <v>2</v>
      </c>
      <c r="F36" s="213"/>
      <c r="G36" s="339">
        <f>E36*F36</f>
        <v>0</v>
      </c>
    </row>
    <row r="37" spans="1:27" s="39" customFormat="1" x14ac:dyDescent="0.35">
      <c r="A37" s="210"/>
      <c r="B37" s="208"/>
      <c r="C37" s="208"/>
      <c r="D37" s="208"/>
      <c r="E37" s="208"/>
      <c r="F37" s="209"/>
      <c r="G37" s="338"/>
    </row>
    <row r="38" spans="1:27" s="39" customFormat="1" ht="28" x14ac:dyDescent="0.35">
      <c r="A38" s="210" t="s">
        <v>41</v>
      </c>
      <c r="B38" s="208"/>
      <c r="C38" s="207" t="s">
        <v>271</v>
      </c>
      <c r="D38" s="211" t="s">
        <v>155</v>
      </c>
      <c r="E38" s="212">
        <v>2</v>
      </c>
      <c r="F38" s="213"/>
      <c r="G38" s="339">
        <f>E38*F38</f>
        <v>0</v>
      </c>
    </row>
    <row r="39" spans="1:27" s="38" customFormat="1" x14ac:dyDescent="0.35">
      <c r="A39" s="206"/>
      <c r="B39" s="207"/>
      <c r="C39" s="218"/>
      <c r="D39" s="208"/>
      <c r="E39" s="208"/>
      <c r="F39" s="209"/>
      <c r="G39" s="338"/>
      <c r="M39" s="393"/>
      <c r="N39" s="393"/>
    </row>
    <row r="40" spans="1:27" s="38" customFormat="1" x14ac:dyDescent="0.35">
      <c r="A40" s="210"/>
      <c r="B40" s="208"/>
      <c r="C40" s="208"/>
      <c r="D40" s="219"/>
      <c r="E40" s="208"/>
      <c r="F40" s="209"/>
      <c r="G40" s="338"/>
      <c r="M40" s="393"/>
      <c r="N40" s="393"/>
    </row>
    <row r="41" spans="1:27" s="38" customFormat="1" x14ac:dyDescent="0.35">
      <c r="A41" s="210"/>
      <c r="B41" s="208"/>
      <c r="C41" s="208"/>
      <c r="D41" s="219"/>
      <c r="E41" s="208"/>
      <c r="F41" s="209"/>
      <c r="G41" s="338"/>
      <c r="M41" s="393"/>
      <c r="N41" s="393"/>
    </row>
    <row r="42" spans="1:27" s="38" customFormat="1" x14ac:dyDescent="0.35">
      <c r="A42" s="210"/>
      <c r="B42" s="208"/>
      <c r="C42" s="208"/>
      <c r="D42" s="219"/>
      <c r="E42" s="208"/>
      <c r="F42" s="209"/>
      <c r="G42" s="338"/>
      <c r="M42" s="393"/>
      <c r="N42" s="393"/>
    </row>
    <row r="43" spans="1:27" s="38" customFormat="1" x14ac:dyDescent="0.35">
      <c r="A43" s="206"/>
      <c r="B43" s="207"/>
      <c r="C43" s="207"/>
      <c r="D43" s="211"/>
      <c r="E43" s="208"/>
      <c r="F43" s="209"/>
      <c r="G43" s="338"/>
      <c r="M43" s="393"/>
      <c r="N43" s="393"/>
    </row>
    <row r="44" spans="1:27" s="38" customFormat="1" x14ac:dyDescent="0.35">
      <c r="A44" s="210"/>
      <c r="B44" s="208"/>
      <c r="C44" s="208"/>
      <c r="D44" s="219"/>
      <c r="E44" s="208"/>
      <c r="F44" s="209"/>
      <c r="G44" s="338"/>
      <c r="M44" s="393"/>
      <c r="N44" s="393"/>
    </row>
    <row r="45" spans="1:27" s="38" customFormat="1" x14ac:dyDescent="0.35">
      <c r="A45" s="210"/>
      <c r="B45" s="208"/>
      <c r="C45" s="208"/>
      <c r="D45" s="219"/>
      <c r="E45" s="208"/>
      <c r="F45" s="209"/>
      <c r="G45" s="338"/>
      <c r="L45" s="558"/>
      <c r="M45" s="558"/>
      <c r="N45" s="558"/>
      <c r="O45" s="558"/>
    </row>
    <row r="46" spans="1:27" s="38" customFormat="1" x14ac:dyDescent="0.35">
      <c r="A46" s="210"/>
      <c r="B46" s="208"/>
      <c r="C46" s="208"/>
      <c r="D46" s="219"/>
      <c r="E46" s="208"/>
      <c r="F46" s="209"/>
      <c r="G46" s="338"/>
      <c r="L46" s="394"/>
      <c r="M46" s="394"/>
      <c r="N46" s="394"/>
      <c r="O46" s="394"/>
    </row>
    <row r="47" spans="1:27" s="38" customFormat="1" ht="14.5" thickBot="1" x14ac:dyDescent="0.4">
      <c r="A47" s="206"/>
      <c r="B47" s="207"/>
      <c r="C47" s="207"/>
      <c r="D47" s="211"/>
      <c r="E47" s="208"/>
      <c r="F47" s="209"/>
      <c r="G47" s="338"/>
      <c r="O47" s="393"/>
    </row>
    <row r="48" spans="1:27" s="233" customFormat="1" ht="14.5" thickBot="1" x14ac:dyDescent="0.4">
      <c r="A48" s="559" t="s">
        <v>273</v>
      </c>
      <c r="B48" s="559"/>
      <c r="C48" s="559"/>
      <c r="D48" s="559"/>
      <c r="E48" s="559"/>
      <c r="F48" s="559"/>
      <c r="G48" s="340">
        <f>SUM(G11:G47)</f>
        <v>0</v>
      </c>
      <c r="H48" s="38"/>
      <c r="I48" s="38"/>
      <c r="J48" s="38"/>
      <c r="K48" s="38"/>
      <c r="L48" s="395"/>
      <c r="M48" s="38"/>
      <c r="N48" s="38"/>
      <c r="O48" s="393"/>
      <c r="P48" s="38"/>
      <c r="Q48" s="38"/>
      <c r="R48" s="38"/>
      <c r="S48" s="38"/>
      <c r="T48" s="38"/>
      <c r="U48" s="38"/>
      <c r="V48" s="38"/>
      <c r="W48" s="237"/>
      <c r="X48" s="237"/>
      <c r="Y48" s="237"/>
      <c r="Z48" s="237"/>
      <c r="AA48" s="237"/>
    </row>
    <row r="49" spans="1:27" s="61" customFormat="1" x14ac:dyDescent="0.3">
      <c r="A49" s="538">
        <f>A1+1</f>
        <v>55</v>
      </c>
      <c r="B49" s="539"/>
      <c r="C49" s="539"/>
      <c r="D49" s="539"/>
      <c r="E49" s="539"/>
      <c r="F49" s="539"/>
      <c r="G49" s="540"/>
      <c r="H49" s="38"/>
      <c r="I49" s="38"/>
      <c r="J49" s="38"/>
      <c r="K49" s="38"/>
      <c r="L49" s="395"/>
      <c r="M49" s="38"/>
      <c r="N49" s="38"/>
      <c r="O49" s="393"/>
      <c r="P49" s="38"/>
      <c r="Q49" s="38"/>
      <c r="R49" s="38"/>
      <c r="S49" s="38"/>
      <c r="T49" s="38"/>
      <c r="U49" s="38"/>
      <c r="V49" s="38"/>
      <c r="W49" s="237"/>
      <c r="X49" s="237"/>
      <c r="Y49" s="237"/>
      <c r="Z49" s="237"/>
      <c r="AA49" s="237"/>
    </row>
    <row r="50" spans="1:27" s="237" customFormat="1" x14ac:dyDescent="0.3">
      <c r="A50" s="198" t="str">
        <f>$A$2</f>
        <v>CONSTRUCTION OF AMERSFOORT SEWERS</v>
      </c>
      <c r="B50" s="172"/>
      <c r="C50" s="172"/>
      <c r="D50" s="172"/>
      <c r="E50" s="172"/>
      <c r="F50" s="172"/>
      <c r="G50" s="341"/>
      <c r="H50" s="38"/>
      <c r="I50" s="38"/>
      <c r="J50" s="38"/>
      <c r="K50" s="38"/>
      <c r="L50" s="41"/>
      <c r="M50" s="41"/>
      <c r="N50" s="38"/>
      <c r="O50" s="393"/>
      <c r="P50" s="38"/>
      <c r="Q50" s="38"/>
      <c r="R50" s="38"/>
      <c r="S50" s="38"/>
      <c r="T50" s="38"/>
      <c r="U50" s="38"/>
      <c r="V50" s="38"/>
    </row>
    <row r="51" spans="1:27" s="237" customFormat="1" x14ac:dyDescent="0.3">
      <c r="A51" s="198" t="str">
        <f>$A$3</f>
        <v>CONTRACT NO: T21/2025</v>
      </c>
      <c r="B51" s="172"/>
      <c r="C51" s="172"/>
      <c r="D51" s="172"/>
      <c r="E51" s="172"/>
      <c r="F51" s="172"/>
      <c r="G51" s="341"/>
      <c r="O51" s="396"/>
    </row>
    <row r="52" spans="1:27" s="237" customFormat="1" ht="14.5" thickBot="1" x14ac:dyDescent="0.35">
      <c r="A52" s="214" t="str">
        <f>$A$4</f>
        <v>SECTION 6:  ACCESS ROADS</v>
      </c>
      <c r="B52" s="238"/>
      <c r="C52" s="238"/>
      <c r="D52" s="238"/>
      <c r="E52" s="238"/>
      <c r="F52" s="238"/>
      <c r="G52" s="342"/>
      <c r="H52" s="233"/>
      <c r="I52" s="233"/>
      <c r="J52" s="233"/>
      <c r="K52" s="233"/>
      <c r="L52" s="233"/>
      <c r="M52" s="233"/>
      <c r="N52" s="233"/>
      <c r="O52" s="233"/>
      <c r="P52" s="233"/>
      <c r="Q52" s="233"/>
      <c r="R52" s="233"/>
      <c r="S52" s="233"/>
      <c r="T52" s="233"/>
      <c r="U52" s="233"/>
      <c r="V52" s="233"/>
    </row>
    <row r="53" spans="1:27" s="237" customFormat="1" ht="21.75" customHeight="1" thickBot="1" x14ac:dyDescent="0.35">
      <c r="A53" s="215" t="s">
        <v>256</v>
      </c>
      <c r="B53" s="216" t="s">
        <v>257</v>
      </c>
      <c r="C53" s="216" t="s">
        <v>2</v>
      </c>
      <c r="D53" s="216" t="s">
        <v>3</v>
      </c>
      <c r="E53" s="216" t="s">
        <v>4</v>
      </c>
      <c r="F53" s="217" t="s">
        <v>5</v>
      </c>
      <c r="G53" s="343" t="s">
        <v>6</v>
      </c>
      <c r="H53" s="61"/>
      <c r="I53" s="61"/>
      <c r="J53" s="61"/>
      <c r="K53" s="61"/>
      <c r="L53" s="61"/>
      <c r="M53" s="62"/>
      <c r="N53" s="61"/>
      <c r="O53" s="61"/>
      <c r="P53" s="61"/>
      <c r="Q53" s="61"/>
      <c r="R53" s="61"/>
      <c r="S53" s="61"/>
      <c r="T53" s="61"/>
      <c r="U53" s="61"/>
      <c r="V53" s="61"/>
      <c r="W53" s="38"/>
      <c r="X53" s="38"/>
      <c r="Y53" s="38"/>
      <c r="Z53" s="38"/>
      <c r="AA53" s="38"/>
    </row>
    <row r="54" spans="1:27" s="237" customFormat="1" ht="14.5" thickBot="1" x14ac:dyDescent="0.4">
      <c r="A54" s="559" t="s">
        <v>274</v>
      </c>
      <c r="B54" s="559"/>
      <c r="C54" s="559"/>
      <c r="D54" s="559"/>
      <c r="E54" s="559"/>
      <c r="F54" s="559"/>
      <c r="G54" s="340">
        <f>G48</f>
        <v>0</v>
      </c>
      <c r="O54" s="396"/>
      <c r="W54" s="38"/>
      <c r="X54" s="38"/>
      <c r="Y54" s="38"/>
      <c r="Z54" s="38"/>
      <c r="AA54" s="38"/>
    </row>
    <row r="55" spans="1:27" s="38" customFormat="1" x14ac:dyDescent="0.35">
      <c r="A55" s="206" t="s">
        <v>46</v>
      </c>
      <c r="B55" s="207"/>
      <c r="C55" s="218" t="s">
        <v>275</v>
      </c>
      <c r="D55" s="208"/>
      <c r="E55" s="208"/>
      <c r="F55" s="209"/>
      <c r="G55" s="338"/>
      <c r="H55" s="237"/>
      <c r="I55" s="237"/>
      <c r="J55" s="237"/>
      <c r="K55" s="237"/>
      <c r="L55" s="237"/>
      <c r="M55" s="237"/>
      <c r="N55" s="237"/>
      <c r="O55" s="396"/>
      <c r="P55" s="237"/>
      <c r="Q55" s="237"/>
      <c r="R55" s="237"/>
      <c r="S55" s="237"/>
      <c r="T55" s="237"/>
      <c r="U55" s="237"/>
      <c r="V55" s="237"/>
    </row>
    <row r="56" spans="1:27" s="38" customFormat="1" x14ac:dyDescent="0.35">
      <c r="A56" s="210"/>
      <c r="B56" s="208"/>
      <c r="C56" s="208"/>
      <c r="D56" s="219"/>
      <c r="E56" s="208"/>
      <c r="F56" s="209"/>
      <c r="G56" s="338"/>
      <c r="H56" s="237"/>
      <c r="I56" s="237"/>
      <c r="J56" s="237"/>
      <c r="K56" s="237"/>
      <c r="L56" s="237"/>
      <c r="M56" s="237"/>
      <c r="N56" s="237"/>
      <c r="O56" s="396"/>
      <c r="P56" s="237"/>
      <c r="Q56" s="237"/>
      <c r="R56" s="237"/>
      <c r="S56" s="237"/>
      <c r="T56" s="237"/>
      <c r="U56" s="237"/>
      <c r="V56" s="237"/>
    </row>
    <row r="57" spans="1:27" s="38" customFormat="1" x14ac:dyDescent="0.35">
      <c r="A57" s="210"/>
      <c r="B57" s="208"/>
      <c r="C57" s="208" t="s">
        <v>276</v>
      </c>
      <c r="D57" s="219"/>
      <c r="E57" s="208"/>
      <c r="F57" s="209"/>
      <c r="G57" s="338"/>
      <c r="H57" s="237"/>
      <c r="I57" s="237"/>
      <c r="J57" s="237"/>
      <c r="K57" s="237"/>
      <c r="L57" s="237"/>
      <c r="M57" s="237"/>
      <c r="N57" s="237"/>
      <c r="O57" s="396"/>
      <c r="P57" s="237"/>
      <c r="Q57" s="237"/>
      <c r="R57" s="237"/>
      <c r="S57" s="237"/>
      <c r="T57" s="237"/>
      <c r="U57" s="237"/>
      <c r="V57" s="237"/>
    </row>
    <row r="58" spans="1:27" s="38" customFormat="1" x14ac:dyDescent="0.35">
      <c r="A58" s="210"/>
      <c r="B58" s="208"/>
      <c r="C58" s="208"/>
      <c r="D58" s="219"/>
      <c r="E58" s="208"/>
      <c r="F58" s="209"/>
      <c r="G58" s="338"/>
      <c r="H58" s="237"/>
      <c r="I58" s="237"/>
      <c r="J58" s="237"/>
      <c r="K58" s="237"/>
      <c r="L58" s="237"/>
      <c r="M58" s="237"/>
      <c r="N58" s="237"/>
      <c r="O58" s="396"/>
      <c r="P58" s="237"/>
      <c r="Q58" s="237"/>
      <c r="R58" s="237"/>
      <c r="S58" s="237"/>
      <c r="T58" s="237"/>
      <c r="U58" s="237"/>
      <c r="V58" s="237"/>
    </row>
    <row r="59" spans="1:27" s="38" customFormat="1" ht="28" x14ac:dyDescent="0.35">
      <c r="A59" s="206" t="s">
        <v>50</v>
      </c>
      <c r="B59" s="207"/>
      <c r="C59" s="207" t="s">
        <v>277</v>
      </c>
      <c r="D59" s="211" t="s">
        <v>117</v>
      </c>
      <c r="E59" s="208">
        <v>0.39</v>
      </c>
      <c r="F59" s="209"/>
      <c r="G59" s="338">
        <f>E59*F59</f>
        <v>0</v>
      </c>
      <c r="H59" s="237"/>
      <c r="I59" s="237"/>
      <c r="J59" s="237"/>
      <c r="K59" s="237"/>
      <c r="L59" s="237"/>
      <c r="M59" s="237"/>
      <c r="N59" s="237"/>
      <c r="O59" s="396"/>
      <c r="P59" s="237"/>
      <c r="Q59" s="237"/>
      <c r="R59" s="237"/>
      <c r="S59" s="237"/>
      <c r="T59" s="237"/>
      <c r="U59" s="237"/>
      <c r="V59" s="237"/>
    </row>
    <row r="60" spans="1:27" s="38" customFormat="1" x14ac:dyDescent="0.35">
      <c r="A60" s="210"/>
      <c r="B60" s="208"/>
      <c r="C60" s="208"/>
      <c r="D60" s="219"/>
      <c r="E60" s="208"/>
      <c r="F60" s="209"/>
      <c r="G60" s="338"/>
      <c r="H60" s="237"/>
      <c r="I60" s="237"/>
      <c r="J60" s="237"/>
      <c r="K60" s="237"/>
      <c r="L60" s="237"/>
      <c r="M60" s="237"/>
      <c r="N60" s="237"/>
      <c r="O60" s="396"/>
      <c r="P60" s="237"/>
      <c r="Q60" s="237"/>
      <c r="R60" s="237"/>
      <c r="S60" s="237"/>
      <c r="T60" s="237"/>
      <c r="U60" s="237"/>
      <c r="V60" s="237"/>
    </row>
    <row r="61" spans="1:27" s="38" customFormat="1" x14ac:dyDescent="0.35">
      <c r="A61" s="210"/>
      <c r="B61" s="208"/>
      <c r="C61" s="208" t="s">
        <v>278</v>
      </c>
      <c r="D61" s="219"/>
      <c r="E61" s="208"/>
      <c r="F61" s="209"/>
      <c r="G61" s="338"/>
      <c r="H61" s="237"/>
      <c r="I61" s="237"/>
      <c r="J61" s="237"/>
      <c r="K61" s="237"/>
      <c r="L61" s="237"/>
      <c r="M61" s="237"/>
      <c r="N61" s="237"/>
      <c r="O61" s="396"/>
      <c r="P61" s="237"/>
      <c r="Q61" s="237"/>
      <c r="R61" s="237"/>
      <c r="S61" s="237"/>
      <c r="T61" s="237"/>
      <c r="U61" s="237"/>
      <c r="V61" s="237"/>
    </row>
    <row r="62" spans="1:27" s="38" customFormat="1" x14ac:dyDescent="0.35">
      <c r="A62" s="210"/>
      <c r="B62" s="208"/>
      <c r="C62" s="208"/>
      <c r="D62" s="219"/>
      <c r="E62" s="208"/>
      <c r="F62" s="209"/>
      <c r="G62" s="338"/>
      <c r="H62" s="237"/>
      <c r="I62" s="237"/>
      <c r="J62" s="237"/>
      <c r="K62" s="237"/>
      <c r="L62" s="237"/>
      <c r="M62" s="237"/>
      <c r="N62" s="237"/>
      <c r="O62" s="396"/>
      <c r="P62" s="237"/>
      <c r="Q62" s="237"/>
      <c r="R62" s="237"/>
      <c r="S62" s="237"/>
      <c r="T62" s="237"/>
      <c r="U62" s="237"/>
      <c r="V62" s="237"/>
    </row>
    <row r="63" spans="1:27" s="38" customFormat="1" ht="28" x14ac:dyDescent="0.35">
      <c r="A63" s="206" t="s">
        <v>53</v>
      </c>
      <c r="B63" s="207"/>
      <c r="C63" s="207" t="s">
        <v>279</v>
      </c>
      <c r="D63" s="211" t="s">
        <v>117</v>
      </c>
      <c r="E63" s="208">
        <v>0.39</v>
      </c>
      <c r="F63" s="209"/>
      <c r="G63" s="338">
        <f>E63*F63</f>
        <v>0</v>
      </c>
      <c r="H63" s="237"/>
      <c r="I63" s="237"/>
      <c r="J63" s="237"/>
      <c r="K63" s="237"/>
      <c r="L63" s="237"/>
      <c r="M63" s="237"/>
      <c r="N63" s="237"/>
      <c r="O63" s="396"/>
      <c r="P63" s="237"/>
      <c r="Q63" s="237"/>
      <c r="R63" s="237"/>
      <c r="S63" s="237"/>
      <c r="T63" s="237"/>
      <c r="U63" s="237"/>
      <c r="V63" s="237"/>
    </row>
    <row r="64" spans="1:27" s="38" customFormat="1" x14ac:dyDescent="0.35">
      <c r="A64" s="206"/>
      <c r="B64" s="207"/>
      <c r="C64" s="207"/>
      <c r="D64" s="211"/>
      <c r="E64" s="208"/>
      <c r="F64" s="209"/>
      <c r="G64" s="338"/>
      <c r="H64" s="237"/>
      <c r="I64" s="237"/>
      <c r="J64" s="237"/>
      <c r="K64" s="237"/>
      <c r="L64" s="237"/>
      <c r="M64" s="237"/>
      <c r="N64" s="237"/>
      <c r="O64" s="396"/>
      <c r="P64" s="237"/>
      <c r="Q64" s="237"/>
      <c r="R64" s="237"/>
      <c r="S64" s="237"/>
      <c r="T64" s="237"/>
      <c r="U64" s="237"/>
      <c r="V64" s="237"/>
    </row>
    <row r="65" spans="1:22" s="38" customFormat="1" x14ac:dyDescent="0.35">
      <c r="A65" s="206" t="s">
        <v>55</v>
      </c>
      <c r="B65" s="207"/>
      <c r="C65" s="218" t="s">
        <v>280</v>
      </c>
      <c r="D65" s="208"/>
      <c r="E65" s="208"/>
      <c r="F65" s="209"/>
      <c r="G65" s="338"/>
      <c r="H65" s="237"/>
      <c r="I65" s="237"/>
      <c r="J65" s="237"/>
      <c r="K65" s="237"/>
      <c r="L65" s="237"/>
      <c r="M65" s="237"/>
      <c r="N65" s="237"/>
      <c r="O65" s="396"/>
      <c r="P65" s="237"/>
      <c r="Q65" s="237"/>
      <c r="R65" s="237"/>
      <c r="S65" s="237"/>
      <c r="T65" s="237"/>
      <c r="U65" s="237"/>
      <c r="V65" s="237"/>
    </row>
    <row r="66" spans="1:22" s="38" customFormat="1" x14ac:dyDescent="0.35">
      <c r="A66" s="210"/>
      <c r="B66" s="208"/>
      <c r="C66" s="208"/>
      <c r="D66" s="208"/>
      <c r="E66" s="208"/>
      <c r="F66" s="209"/>
      <c r="G66" s="338"/>
      <c r="H66" s="239"/>
      <c r="I66" s="237"/>
      <c r="J66" s="237"/>
      <c r="K66" s="237"/>
      <c r="L66" s="237"/>
      <c r="M66" s="237"/>
      <c r="N66" s="237"/>
      <c r="O66" s="396"/>
      <c r="P66" s="237"/>
      <c r="Q66" s="237"/>
      <c r="R66" s="237"/>
      <c r="S66" s="237"/>
      <c r="T66" s="237"/>
      <c r="U66" s="237"/>
      <c r="V66" s="237"/>
    </row>
    <row r="67" spans="1:22" s="38" customFormat="1" x14ac:dyDescent="0.35">
      <c r="A67" s="210"/>
      <c r="B67" s="208"/>
      <c r="C67" s="208" t="s">
        <v>281</v>
      </c>
      <c r="D67" s="208"/>
      <c r="E67" s="208"/>
      <c r="F67" s="209"/>
      <c r="G67" s="338"/>
      <c r="H67" s="239"/>
      <c r="I67" s="237"/>
      <c r="J67" s="237"/>
      <c r="K67" s="237"/>
      <c r="L67" s="237"/>
      <c r="M67" s="237"/>
      <c r="N67" s="237"/>
      <c r="O67" s="396"/>
      <c r="P67" s="237"/>
      <c r="Q67" s="237"/>
      <c r="R67" s="237"/>
      <c r="S67" s="237"/>
      <c r="T67" s="237"/>
      <c r="U67" s="237"/>
      <c r="V67" s="237"/>
    </row>
    <row r="68" spans="1:22" s="38" customFormat="1" x14ac:dyDescent="0.35">
      <c r="A68" s="210"/>
      <c r="B68" s="208"/>
      <c r="C68" s="208"/>
      <c r="D68" s="208"/>
      <c r="E68" s="208"/>
      <c r="F68" s="209"/>
      <c r="G68" s="338"/>
      <c r="O68" s="393"/>
    </row>
    <row r="69" spans="1:22" s="38" customFormat="1" ht="28" x14ac:dyDescent="0.35">
      <c r="A69" s="206" t="s">
        <v>56</v>
      </c>
      <c r="B69" s="207"/>
      <c r="C69" s="207" t="s">
        <v>282</v>
      </c>
      <c r="D69" s="211" t="s">
        <v>131</v>
      </c>
      <c r="E69" s="208">
        <v>800</v>
      </c>
      <c r="F69" s="209"/>
      <c r="G69" s="338">
        <f>E69*F69</f>
        <v>0</v>
      </c>
      <c r="J69" s="397"/>
    </row>
    <row r="70" spans="1:22" s="38" customFormat="1" x14ac:dyDescent="0.35">
      <c r="A70" s="210"/>
      <c r="B70" s="208"/>
      <c r="C70" s="208"/>
      <c r="D70" s="208"/>
      <c r="E70" s="208"/>
      <c r="F70" s="209"/>
      <c r="G70" s="338"/>
      <c r="J70" s="397"/>
    </row>
    <row r="71" spans="1:22" s="38" customFormat="1" x14ac:dyDescent="0.35">
      <c r="A71" s="210"/>
      <c r="B71" s="208"/>
      <c r="C71" s="208" t="s">
        <v>283</v>
      </c>
      <c r="D71" s="208"/>
      <c r="E71" s="208"/>
      <c r="F71" s="209"/>
      <c r="G71" s="338"/>
      <c r="J71" s="397"/>
    </row>
    <row r="72" spans="1:22" s="38" customFormat="1" x14ac:dyDescent="0.35">
      <c r="A72" s="210"/>
      <c r="B72" s="208"/>
      <c r="C72" s="208"/>
      <c r="D72" s="208"/>
      <c r="E72" s="208"/>
      <c r="F72" s="209"/>
      <c r="G72" s="338"/>
      <c r="J72" s="397"/>
    </row>
    <row r="73" spans="1:22" s="38" customFormat="1" ht="28" x14ac:dyDescent="0.35">
      <c r="A73" s="206"/>
      <c r="B73" s="207"/>
      <c r="C73" s="207" t="s">
        <v>284</v>
      </c>
      <c r="D73" s="211"/>
      <c r="E73" s="208"/>
      <c r="F73" s="209"/>
      <c r="G73" s="338"/>
      <c r="J73" s="397"/>
    </row>
    <row r="74" spans="1:22" s="38" customFormat="1" x14ac:dyDescent="0.35">
      <c r="A74" s="210"/>
      <c r="B74" s="208"/>
      <c r="C74" s="208"/>
      <c r="D74" s="208"/>
      <c r="E74" s="208"/>
      <c r="F74" s="209"/>
      <c r="G74" s="338"/>
      <c r="J74" s="397"/>
    </row>
    <row r="75" spans="1:22" s="38" customFormat="1" ht="28" x14ac:dyDescent="0.35">
      <c r="A75" s="206" t="s">
        <v>59</v>
      </c>
      <c r="B75" s="207"/>
      <c r="C75" s="207" t="s">
        <v>285</v>
      </c>
      <c r="D75" s="211" t="s">
        <v>286</v>
      </c>
      <c r="E75" s="208">
        <v>80</v>
      </c>
      <c r="F75" s="209"/>
      <c r="G75" s="338">
        <f>E75*F75</f>
        <v>0</v>
      </c>
      <c r="J75" s="397"/>
    </row>
    <row r="76" spans="1:22" s="38" customFormat="1" x14ac:dyDescent="0.35">
      <c r="A76" s="210"/>
      <c r="B76" s="208"/>
      <c r="C76" s="208"/>
      <c r="D76" s="208"/>
      <c r="E76" s="208"/>
      <c r="F76" s="209"/>
      <c r="G76" s="338"/>
      <c r="J76" s="397"/>
    </row>
    <row r="77" spans="1:22" s="38" customFormat="1" ht="28" x14ac:dyDescent="0.35">
      <c r="A77" s="206"/>
      <c r="B77" s="207"/>
      <c r="C77" s="207" t="s">
        <v>287</v>
      </c>
      <c r="D77" s="211"/>
      <c r="E77" s="208"/>
      <c r="F77" s="209"/>
      <c r="G77" s="338"/>
      <c r="J77" s="397"/>
    </row>
    <row r="78" spans="1:22" s="38" customFormat="1" x14ac:dyDescent="0.35">
      <c r="A78" s="210"/>
      <c r="B78" s="208"/>
      <c r="C78" s="208"/>
      <c r="D78" s="208"/>
      <c r="E78" s="208"/>
      <c r="F78" s="209"/>
      <c r="G78" s="338"/>
      <c r="J78" s="397"/>
    </row>
    <row r="79" spans="1:22" s="38" customFormat="1" x14ac:dyDescent="0.35">
      <c r="A79" s="206" t="s">
        <v>60</v>
      </c>
      <c r="B79" s="207"/>
      <c r="C79" s="207" t="s">
        <v>288</v>
      </c>
      <c r="D79" s="211" t="s">
        <v>286</v>
      </c>
      <c r="E79" s="208">
        <v>300</v>
      </c>
      <c r="F79" s="209"/>
      <c r="G79" s="338">
        <f>E79*F79</f>
        <v>0</v>
      </c>
      <c r="J79" s="397"/>
    </row>
    <row r="80" spans="1:22" s="38" customFormat="1" x14ac:dyDescent="0.35">
      <c r="A80" s="210"/>
      <c r="B80" s="208"/>
      <c r="C80" s="208"/>
      <c r="D80" s="208"/>
      <c r="E80" s="208"/>
      <c r="F80" s="209"/>
      <c r="G80" s="338"/>
      <c r="J80" s="397"/>
    </row>
    <row r="81" spans="1:27" s="38" customFormat="1" x14ac:dyDescent="0.35">
      <c r="A81" s="210" t="s">
        <v>61</v>
      </c>
      <c r="B81" s="208"/>
      <c r="C81" s="207" t="s">
        <v>289</v>
      </c>
      <c r="D81" s="211" t="s">
        <v>286</v>
      </c>
      <c r="E81" s="208">
        <v>20</v>
      </c>
      <c r="F81" s="209"/>
      <c r="G81" s="338">
        <f>E81*F81</f>
        <v>0</v>
      </c>
      <c r="J81" s="397"/>
    </row>
    <row r="82" spans="1:27" s="38" customFormat="1" x14ac:dyDescent="0.35">
      <c r="A82" s="210"/>
      <c r="B82" s="208"/>
      <c r="C82" s="208"/>
      <c r="D82" s="208"/>
      <c r="E82" s="208"/>
      <c r="F82" s="209"/>
      <c r="G82" s="338"/>
    </row>
    <row r="83" spans="1:27" s="38" customFormat="1" x14ac:dyDescent="0.35">
      <c r="A83" s="234" t="s">
        <v>67</v>
      </c>
      <c r="B83" s="218"/>
      <c r="C83" s="218" t="s">
        <v>290</v>
      </c>
      <c r="D83" s="208"/>
      <c r="E83" s="208"/>
      <c r="F83" s="209"/>
      <c r="G83" s="338"/>
    </row>
    <row r="84" spans="1:27" s="38" customFormat="1" x14ac:dyDescent="0.35">
      <c r="A84" s="210"/>
      <c r="B84" s="208"/>
      <c r="C84" s="208"/>
      <c r="D84" s="208"/>
      <c r="E84" s="208"/>
      <c r="F84" s="209"/>
      <c r="G84" s="338"/>
    </row>
    <row r="85" spans="1:27" s="38" customFormat="1" x14ac:dyDescent="0.35">
      <c r="A85" s="210"/>
      <c r="B85" s="208"/>
      <c r="C85" s="208" t="s">
        <v>291</v>
      </c>
      <c r="D85" s="208"/>
      <c r="E85" s="208"/>
      <c r="F85" s="209"/>
      <c r="G85" s="338"/>
    </row>
    <row r="86" spans="1:27" s="38" customFormat="1" x14ac:dyDescent="0.35">
      <c r="A86" s="210"/>
      <c r="B86" s="208"/>
      <c r="C86" s="208"/>
      <c r="D86" s="208"/>
      <c r="E86" s="208"/>
      <c r="F86" s="209"/>
      <c r="G86" s="338"/>
      <c r="O86" s="393"/>
    </row>
    <row r="87" spans="1:27" s="38" customFormat="1" ht="42" x14ac:dyDescent="0.35">
      <c r="A87" s="206"/>
      <c r="B87" s="207"/>
      <c r="C87" s="207" t="s">
        <v>292</v>
      </c>
      <c r="D87" s="211"/>
      <c r="E87" s="208"/>
      <c r="F87" s="209"/>
      <c r="G87" s="338"/>
      <c r="O87" s="398"/>
      <c r="P87" s="397"/>
    </row>
    <row r="88" spans="1:27" s="38" customFormat="1" x14ac:dyDescent="0.35">
      <c r="A88" s="210"/>
      <c r="B88" s="208"/>
      <c r="C88" s="208"/>
      <c r="D88" s="208"/>
      <c r="E88" s="208"/>
      <c r="F88" s="209"/>
      <c r="G88" s="338"/>
      <c r="O88" s="398"/>
      <c r="P88" s="397"/>
    </row>
    <row r="89" spans="1:27" s="38" customFormat="1" x14ac:dyDescent="0.35">
      <c r="A89" s="206" t="s">
        <v>69</v>
      </c>
      <c r="B89" s="207"/>
      <c r="C89" s="207" t="s">
        <v>293</v>
      </c>
      <c r="D89" s="211" t="s">
        <v>131</v>
      </c>
      <c r="E89" s="208">
        <v>53</v>
      </c>
      <c r="F89" s="209"/>
      <c r="G89" s="338">
        <f>E89*F89</f>
        <v>0</v>
      </c>
      <c r="J89" s="397"/>
      <c r="O89" s="398"/>
      <c r="P89" s="397"/>
    </row>
    <row r="90" spans="1:27" s="38" customFormat="1" x14ac:dyDescent="0.35">
      <c r="A90" s="210"/>
      <c r="B90" s="208"/>
      <c r="C90" s="208"/>
      <c r="D90" s="208"/>
      <c r="E90" s="208"/>
      <c r="F90" s="209"/>
      <c r="G90" s="338"/>
      <c r="J90" s="397"/>
      <c r="O90" s="398"/>
      <c r="P90" s="397"/>
    </row>
    <row r="91" spans="1:27" s="38" customFormat="1" ht="42" x14ac:dyDescent="0.35">
      <c r="A91" s="210" t="s">
        <v>70</v>
      </c>
      <c r="B91" s="208"/>
      <c r="C91" s="207" t="s">
        <v>294</v>
      </c>
      <c r="D91" s="211" t="s">
        <v>131</v>
      </c>
      <c r="E91" s="208">
        <v>6</v>
      </c>
      <c r="F91" s="209"/>
      <c r="G91" s="338">
        <f>E91*F91</f>
        <v>0</v>
      </c>
      <c r="J91" s="397"/>
      <c r="O91" s="398"/>
      <c r="P91" s="397"/>
    </row>
    <row r="92" spans="1:27" s="38" customFormat="1" ht="14.5" thickBot="1" x14ac:dyDescent="0.4">
      <c r="A92" s="210"/>
      <c r="B92" s="208"/>
      <c r="C92" s="207"/>
      <c r="D92" s="211"/>
      <c r="E92" s="208"/>
      <c r="F92" s="209"/>
      <c r="G92" s="338"/>
    </row>
    <row r="93" spans="1:27" s="233" customFormat="1" ht="14.5" thickBot="1" x14ac:dyDescent="0.4">
      <c r="A93" s="559" t="s">
        <v>273</v>
      </c>
      <c r="B93" s="559"/>
      <c r="C93" s="559"/>
      <c r="D93" s="559"/>
      <c r="E93" s="559"/>
      <c r="F93" s="559"/>
      <c r="G93" s="340">
        <f>SUM(G54:G92)</f>
        <v>0</v>
      </c>
      <c r="H93" s="38"/>
      <c r="I93" s="38"/>
      <c r="K93" s="38"/>
      <c r="L93" s="38"/>
      <c r="M93" s="38"/>
      <c r="N93" s="38"/>
      <c r="O93" s="398"/>
      <c r="P93" s="397"/>
      <c r="Q93" s="38"/>
      <c r="R93" s="38"/>
      <c r="S93" s="38"/>
      <c r="T93" s="38"/>
      <c r="U93" s="38"/>
      <c r="V93" s="38"/>
      <c r="W93" s="237"/>
      <c r="X93" s="237"/>
      <c r="Y93" s="237"/>
      <c r="Z93" s="237"/>
      <c r="AA93" s="237"/>
    </row>
    <row r="94" spans="1:27" s="61" customFormat="1" x14ac:dyDescent="0.3">
      <c r="A94" s="538">
        <f>A49+1</f>
        <v>56</v>
      </c>
      <c r="B94" s="539"/>
      <c r="C94" s="539"/>
      <c r="D94" s="539"/>
      <c r="E94" s="539"/>
      <c r="F94" s="539"/>
      <c r="G94" s="540"/>
      <c r="H94" s="38"/>
      <c r="I94" s="38"/>
      <c r="K94" s="38"/>
      <c r="L94" s="38"/>
      <c r="M94" s="38"/>
      <c r="N94" s="38"/>
      <c r="O94" s="398"/>
      <c r="P94" s="397"/>
      <c r="Q94" s="38"/>
      <c r="R94" s="38"/>
      <c r="S94" s="38"/>
      <c r="T94" s="38"/>
      <c r="U94" s="38"/>
      <c r="V94" s="38"/>
      <c r="W94" s="237"/>
      <c r="X94" s="237"/>
      <c r="Y94" s="237"/>
      <c r="Z94" s="237"/>
      <c r="AA94" s="237"/>
    </row>
    <row r="95" spans="1:27" s="237" customFormat="1" x14ac:dyDescent="0.3">
      <c r="A95" s="198" t="str">
        <f>$A$2</f>
        <v>CONSTRUCTION OF AMERSFOORT SEWERS</v>
      </c>
      <c r="B95" s="172"/>
      <c r="C95" s="172"/>
      <c r="D95" s="172"/>
      <c r="E95" s="172"/>
      <c r="F95" s="172"/>
      <c r="G95" s="341"/>
      <c r="H95" s="38"/>
      <c r="I95" s="38"/>
      <c r="K95" s="38"/>
      <c r="L95" s="38"/>
      <c r="M95" s="38"/>
      <c r="N95" s="38"/>
      <c r="O95" s="398"/>
      <c r="P95" s="397"/>
      <c r="Q95" s="38"/>
      <c r="R95" s="38"/>
      <c r="S95" s="38"/>
      <c r="T95" s="38"/>
      <c r="U95" s="38"/>
      <c r="V95" s="38"/>
    </row>
    <row r="96" spans="1:27" s="237" customFormat="1" x14ac:dyDescent="0.3">
      <c r="A96" s="198" t="str">
        <f>$A$3</f>
        <v>CONTRACT NO: T21/2025</v>
      </c>
      <c r="B96" s="172"/>
      <c r="C96" s="172"/>
      <c r="D96" s="172"/>
      <c r="E96" s="172"/>
      <c r="F96" s="172"/>
      <c r="G96" s="341"/>
      <c r="H96" s="231"/>
      <c r="I96" s="231"/>
      <c r="J96" s="399"/>
      <c r="K96" s="231"/>
      <c r="L96" s="231"/>
      <c r="M96" s="231"/>
      <c r="N96" s="231"/>
      <c r="O96" s="398"/>
      <c r="P96" s="397"/>
      <c r="Q96" s="231"/>
      <c r="R96" s="231"/>
      <c r="S96" s="231"/>
      <c r="T96" s="231"/>
      <c r="U96" s="231"/>
      <c r="V96" s="231"/>
    </row>
    <row r="97" spans="1:27" s="237" customFormat="1" ht="14.5" thickBot="1" x14ac:dyDescent="0.35">
      <c r="A97" s="214" t="str">
        <f>$A$4</f>
        <v>SECTION 6:  ACCESS ROADS</v>
      </c>
      <c r="B97" s="238"/>
      <c r="C97" s="238"/>
      <c r="D97" s="238"/>
      <c r="E97" s="238"/>
      <c r="F97" s="238"/>
      <c r="G97" s="342"/>
      <c r="H97" s="233"/>
      <c r="I97" s="233"/>
      <c r="J97" s="233"/>
      <c r="K97" s="233"/>
      <c r="L97" s="233"/>
      <c r="M97" s="233"/>
      <c r="N97" s="233"/>
      <c r="O97" s="398"/>
      <c r="P97" s="397"/>
      <c r="Q97" s="233"/>
      <c r="R97" s="233"/>
      <c r="S97" s="233"/>
      <c r="T97" s="233"/>
      <c r="U97" s="233"/>
      <c r="V97" s="233"/>
    </row>
    <row r="98" spans="1:27" s="237" customFormat="1" ht="21.75" customHeight="1" thickBot="1" x14ac:dyDescent="0.35">
      <c r="A98" s="215" t="s">
        <v>256</v>
      </c>
      <c r="B98" s="216" t="s">
        <v>257</v>
      </c>
      <c r="C98" s="216" t="s">
        <v>2</v>
      </c>
      <c r="D98" s="216" t="s">
        <v>3</v>
      </c>
      <c r="E98" s="216" t="s">
        <v>4</v>
      </c>
      <c r="F98" s="217" t="s">
        <v>5</v>
      </c>
      <c r="G98" s="343" t="s">
        <v>6</v>
      </c>
      <c r="H98" s="61"/>
      <c r="I98" s="61"/>
      <c r="J98" s="61"/>
      <c r="K98" s="61"/>
      <c r="L98" s="61"/>
      <c r="M98" s="62"/>
      <c r="N98" s="61"/>
      <c r="O98" s="398"/>
      <c r="P98" s="397"/>
      <c r="Q98" s="61"/>
      <c r="R98" s="61"/>
      <c r="S98" s="61"/>
      <c r="T98" s="61"/>
      <c r="U98" s="61"/>
      <c r="V98" s="61"/>
    </row>
    <row r="99" spans="1:27" s="237" customFormat="1" ht="14.5" thickBot="1" x14ac:dyDescent="0.4">
      <c r="A99" s="559" t="s">
        <v>274</v>
      </c>
      <c r="B99" s="559"/>
      <c r="C99" s="559"/>
      <c r="D99" s="559"/>
      <c r="E99" s="559"/>
      <c r="F99" s="559"/>
      <c r="G99" s="340">
        <f>G93</f>
        <v>0</v>
      </c>
      <c r="O99" s="398"/>
      <c r="P99" s="397"/>
      <c r="W99" s="38"/>
      <c r="X99" s="38"/>
      <c r="Y99" s="38"/>
      <c r="Z99" s="38"/>
      <c r="AA99" s="38"/>
    </row>
    <row r="100" spans="1:27" s="237" customFormat="1" x14ac:dyDescent="0.35">
      <c r="A100" s="206" t="s">
        <v>71</v>
      </c>
      <c r="B100" s="207"/>
      <c r="C100" s="207" t="s">
        <v>295</v>
      </c>
      <c r="D100" s="211" t="s">
        <v>131</v>
      </c>
      <c r="E100" s="208">
        <v>53</v>
      </c>
      <c r="F100" s="209"/>
      <c r="G100" s="338">
        <f>E100*F100</f>
        <v>0</v>
      </c>
      <c r="J100" s="397"/>
      <c r="O100" s="398"/>
      <c r="P100" s="397"/>
      <c r="W100" s="38"/>
      <c r="X100" s="38"/>
      <c r="Y100" s="38"/>
      <c r="Z100" s="38"/>
      <c r="AA100" s="38"/>
    </row>
    <row r="101" spans="1:27" s="237" customFormat="1" x14ac:dyDescent="0.35">
      <c r="A101" s="210"/>
      <c r="B101" s="208"/>
      <c r="C101" s="208"/>
      <c r="D101" s="208"/>
      <c r="E101" s="208"/>
      <c r="F101" s="209"/>
      <c r="G101" s="338"/>
      <c r="J101" s="397"/>
      <c r="O101" s="398"/>
      <c r="P101" s="397"/>
      <c r="W101" s="38"/>
      <c r="X101" s="38"/>
      <c r="Y101" s="38"/>
      <c r="Z101" s="38"/>
      <c r="AA101" s="38"/>
    </row>
    <row r="102" spans="1:27" s="237" customFormat="1" ht="42" x14ac:dyDescent="0.35">
      <c r="A102" s="210" t="s">
        <v>1003</v>
      </c>
      <c r="B102" s="208"/>
      <c r="C102" s="207" t="s">
        <v>296</v>
      </c>
      <c r="D102" s="211" t="s">
        <v>131</v>
      </c>
      <c r="E102" s="208">
        <v>6</v>
      </c>
      <c r="F102" s="209"/>
      <c r="G102" s="338">
        <f>E102*F102</f>
        <v>0</v>
      </c>
      <c r="J102" s="397"/>
      <c r="O102" s="398"/>
      <c r="P102" s="397"/>
      <c r="W102" s="38"/>
      <c r="X102" s="38"/>
      <c r="Y102" s="38"/>
      <c r="Z102" s="38"/>
      <c r="AA102" s="38"/>
    </row>
    <row r="103" spans="1:27" s="237" customFormat="1" x14ac:dyDescent="0.35">
      <c r="A103" s="210"/>
      <c r="B103" s="208"/>
      <c r="C103" s="208"/>
      <c r="D103" s="208"/>
      <c r="E103" s="208"/>
      <c r="F103" s="209"/>
      <c r="G103" s="338"/>
      <c r="J103" s="397"/>
      <c r="O103" s="398"/>
      <c r="P103" s="397"/>
      <c r="W103" s="38"/>
      <c r="X103" s="38"/>
      <c r="Y103" s="38"/>
      <c r="Z103" s="38"/>
      <c r="AA103" s="38"/>
    </row>
    <row r="104" spans="1:27" s="237" customFormat="1" ht="28" x14ac:dyDescent="0.35">
      <c r="A104" s="206"/>
      <c r="B104" s="207"/>
      <c r="C104" s="207" t="s">
        <v>297</v>
      </c>
      <c r="D104" s="211"/>
      <c r="E104" s="208"/>
      <c r="F104" s="209"/>
      <c r="G104" s="338"/>
      <c r="J104" s="397"/>
      <c r="O104" s="398"/>
      <c r="P104" s="397"/>
      <c r="W104" s="38"/>
      <c r="X104" s="38"/>
      <c r="Y104" s="38"/>
      <c r="Z104" s="38"/>
      <c r="AA104" s="38"/>
    </row>
    <row r="105" spans="1:27" s="237" customFormat="1" ht="9" customHeight="1" x14ac:dyDescent="0.35">
      <c r="A105" s="210"/>
      <c r="B105" s="208"/>
      <c r="C105" s="208"/>
      <c r="D105" s="208"/>
      <c r="E105" s="208"/>
      <c r="F105" s="209"/>
      <c r="G105" s="338"/>
      <c r="J105" s="397"/>
      <c r="O105" s="400"/>
      <c r="P105" s="399"/>
      <c r="W105" s="38"/>
      <c r="X105" s="38"/>
      <c r="Y105" s="38"/>
      <c r="Z105" s="38"/>
      <c r="AA105" s="38"/>
    </row>
    <row r="106" spans="1:27" s="237" customFormat="1" ht="28" x14ac:dyDescent="0.35">
      <c r="A106" s="206" t="s">
        <v>1004</v>
      </c>
      <c r="B106" s="207"/>
      <c r="C106" s="207" t="s">
        <v>298</v>
      </c>
      <c r="D106" s="211" t="s">
        <v>131</v>
      </c>
      <c r="E106" s="208">
        <v>13</v>
      </c>
      <c r="F106" s="209"/>
      <c r="G106" s="338">
        <f>E106*F106</f>
        <v>0</v>
      </c>
      <c r="J106" s="397"/>
      <c r="O106" s="233"/>
      <c r="P106" s="233"/>
      <c r="W106" s="38"/>
      <c r="X106" s="38"/>
      <c r="Y106" s="38"/>
      <c r="Z106" s="38"/>
      <c r="AA106" s="38"/>
    </row>
    <row r="107" spans="1:27" s="237" customFormat="1" x14ac:dyDescent="0.35">
      <c r="A107" s="227"/>
      <c r="B107" s="227"/>
      <c r="C107" s="227"/>
      <c r="D107" s="227"/>
      <c r="E107" s="227"/>
      <c r="F107" s="227"/>
      <c r="G107" s="344"/>
      <c r="O107" s="396"/>
      <c r="W107" s="38"/>
      <c r="X107" s="38"/>
      <c r="Y107" s="38"/>
      <c r="Z107" s="38"/>
      <c r="AA107" s="38"/>
    </row>
    <row r="108" spans="1:27" s="38" customFormat="1" ht="28" x14ac:dyDescent="0.35">
      <c r="A108" s="210" t="s">
        <v>1005</v>
      </c>
      <c r="B108" s="208"/>
      <c r="C108" s="208" t="s">
        <v>299</v>
      </c>
      <c r="D108" s="211" t="s">
        <v>131</v>
      </c>
      <c r="E108" s="208">
        <v>13</v>
      </c>
      <c r="F108" s="209"/>
      <c r="G108" s="338">
        <f>E108*F108</f>
        <v>0</v>
      </c>
      <c r="H108" s="237"/>
      <c r="I108" s="237"/>
      <c r="J108" s="237"/>
      <c r="K108" s="237"/>
      <c r="L108" s="237"/>
      <c r="M108" s="237"/>
      <c r="N108" s="237"/>
      <c r="O108" s="396"/>
      <c r="P108" s="237"/>
      <c r="Q108" s="237"/>
      <c r="R108" s="237"/>
      <c r="S108" s="237"/>
      <c r="T108" s="237"/>
      <c r="U108" s="237"/>
      <c r="V108" s="237"/>
    </row>
    <row r="109" spans="1:27" s="38" customFormat="1" x14ac:dyDescent="0.35">
      <c r="A109" s="210"/>
      <c r="B109" s="208"/>
      <c r="C109" s="208"/>
      <c r="D109" s="208"/>
      <c r="E109" s="208"/>
      <c r="F109" s="209"/>
      <c r="G109" s="338"/>
      <c r="H109" s="239"/>
      <c r="I109" s="237"/>
      <c r="J109" s="237"/>
      <c r="K109" s="237"/>
      <c r="L109" s="237"/>
      <c r="M109" s="237"/>
      <c r="N109" s="237"/>
      <c r="O109" s="396"/>
      <c r="P109" s="237"/>
      <c r="Q109" s="237"/>
      <c r="R109" s="237"/>
      <c r="S109" s="237"/>
      <c r="T109" s="237"/>
      <c r="U109" s="237"/>
      <c r="V109" s="237"/>
    </row>
    <row r="110" spans="1:27" s="38" customFormat="1" ht="28" x14ac:dyDescent="0.35">
      <c r="A110" s="210"/>
      <c r="B110" s="208"/>
      <c r="C110" s="208" t="s">
        <v>300</v>
      </c>
      <c r="D110" s="208"/>
      <c r="E110" s="208"/>
      <c r="F110" s="209"/>
      <c r="G110" s="338"/>
      <c r="H110" s="239"/>
      <c r="I110" s="237"/>
      <c r="J110" s="237"/>
      <c r="K110" s="237"/>
      <c r="L110" s="237"/>
      <c r="M110" s="237"/>
      <c r="N110" s="237"/>
      <c r="O110" s="396"/>
      <c r="P110" s="237"/>
      <c r="Q110" s="237"/>
      <c r="R110" s="237"/>
      <c r="S110" s="237"/>
      <c r="T110" s="237"/>
      <c r="U110" s="237"/>
      <c r="V110" s="237"/>
    </row>
    <row r="111" spans="1:27" s="38" customFormat="1" ht="6.75" customHeight="1" x14ac:dyDescent="0.35">
      <c r="A111" s="210"/>
      <c r="B111" s="208"/>
      <c r="C111" s="208"/>
      <c r="D111" s="208"/>
      <c r="E111" s="208"/>
      <c r="F111" s="209"/>
      <c r="G111" s="338"/>
      <c r="H111" s="239"/>
      <c r="I111" s="237"/>
      <c r="J111" s="237"/>
      <c r="K111" s="237"/>
      <c r="L111" s="237"/>
      <c r="M111" s="237"/>
      <c r="N111" s="237"/>
      <c r="O111" s="396"/>
      <c r="P111" s="237"/>
      <c r="Q111" s="237"/>
      <c r="R111" s="237"/>
      <c r="S111" s="237"/>
      <c r="T111" s="237"/>
      <c r="U111" s="237"/>
      <c r="V111" s="237"/>
    </row>
    <row r="112" spans="1:27" s="38" customFormat="1" ht="28" x14ac:dyDescent="0.35">
      <c r="A112" s="210" t="s">
        <v>1006</v>
      </c>
      <c r="B112" s="208"/>
      <c r="C112" s="208" t="s">
        <v>301</v>
      </c>
      <c r="D112" s="211" t="s">
        <v>131</v>
      </c>
      <c r="E112" s="208">
        <v>9</v>
      </c>
      <c r="F112" s="209"/>
      <c r="G112" s="338">
        <f>E112*F112</f>
        <v>0</v>
      </c>
      <c r="J112" s="397"/>
      <c r="O112" s="398"/>
      <c r="P112" s="397"/>
    </row>
    <row r="113" spans="1:27" s="38" customFormat="1" x14ac:dyDescent="0.35">
      <c r="A113" s="210"/>
      <c r="B113" s="208"/>
      <c r="C113" s="208"/>
      <c r="D113" s="208"/>
      <c r="E113" s="208"/>
      <c r="F113" s="209"/>
      <c r="G113" s="338"/>
      <c r="J113" s="397"/>
      <c r="O113" s="398"/>
      <c r="P113" s="397"/>
    </row>
    <row r="114" spans="1:27" s="38" customFormat="1" ht="28" x14ac:dyDescent="0.35">
      <c r="A114" s="210"/>
      <c r="B114" s="208"/>
      <c r="C114" s="208" t="s">
        <v>302</v>
      </c>
      <c r="D114" s="208"/>
      <c r="E114" s="208"/>
      <c r="F114" s="209"/>
      <c r="G114" s="338"/>
      <c r="J114" s="397"/>
      <c r="O114" s="398"/>
      <c r="P114" s="397"/>
    </row>
    <row r="115" spans="1:27" s="38" customFormat="1" x14ac:dyDescent="0.35">
      <c r="A115" s="210"/>
      <c r="B115" s="208"/>
      <c r="C115" s="208"/>
      <c r="D115" s="208"/>
      <c r="E115" s="208"/>
      <c r="F115" s="209"/>
      <c r="G115" s="338"/>
      <c r="J115" s="397"/>
      <c r="O115" s="398"/>
      <c r="P115" s="397"/>
    </row>
    <row r="116" spans="1:27" s="38" customFormat="1" x14ac:dyDescent="0.35">
      <c r="A116" s="210" t="s">
        <v>1007</v>
      </c>
      <c r="B116" s="208"/>
      <c r="C116" s="208" t="s">
        <v>303</v>
      </c>
      <c r="D116" s="211" t="s">
        <v>131</v>
      </c>
      <c r="E116" s="208">
        <v>6</v>
      </c>
      <c r="F116" s="209"/>
      <c r="G116" s="338">
        <f>E116*F116</f>
        <v>0</v>
      </c>
      <c r="J116" s="397"/>
      <c r="O116" s="398"/>
      <c r="P116" s="397"/>
    </row>
    <row r="117" spans="1:27" s="38" customFormat="1" x14ac:dyDescent="0.35">
      <c r="A117" s="210"/>
      <c r="B117" s="208"/>
      <c r="C117" s="208"/>
      <c r="D117" s="208"/>
      <c r="E117" s="208"/>
      <c r="F117" s="209"/>
      <c r="G117" s="338"/>
      <c r="J117" s="397"/>
      <c r="O117" s="398"/>
      <c r="P117" s="397"/>
    </row>
    <row r="118" spans="1:27" s="38" customFormat="1" x14ac:dyDescent="0.35">
      <c r="A118" s="210"/>
      <c r="B118" s="208"/>
      <c r="C118" s="208" t="s">
        <v>304</v>
      </c>
      <c r="D118" s="208"/>
      <c r="E118" s="208"/>
      <c r="F118" s="209"/>
      <c r="G118" s="338"/>
      <c r="J118" s="397"/>
      <c r="O118" s="398"/>
      <c r="P118" s="397"/>
    </row>
    <row r="119" spans="1:27" s="38" customFormat="1" x14ac:dyDescent="0.35">
      <c r="A119" s="210"/>
      <c r="B119" s="208"/>
      <c r="C119" s="208"/>
      <c r="D119" s="208"/>
      <c r="E119" s="208"/>
      <c r="F119" s="209"/>
      <c r="G119" s="338"/>
      <c r="J119" s="397"/>
      <c r="O119" s="398"/>
      <c r="P119" s="397"/>
    </row>
    <row r="120" spans="1:27" s="38" customFormat="1" ht="28" x14ac:dyDescent="0.35">
      <c r="A120" s="210" t="s">
        <v>1008</v>
      </c>
      <c r="B120" s="208"/>
      <c r="C120" s="208" t="s">
        <v>305</v>
      </c>
      <c r="D120" s="219" t="s">
        <v>17</v>
      </c>
      <c r="E120" s="208">
        <v>105</v>
      </c>
      <c r="F120" s="209"/>
      <c r="G120" s="338">
        <f>E120*F120</f>
        <v>0</v>
      </c>
      <c r="J120" s="397"/>
      <c r="O120" s="398"/>
      <c r="P120" s="397"/>
      <c r="W120" s="42"/>
      <c r="X120" s="42"/>
      <c r="Y120" s="42"/>
      <c r="Z120" s="42"/>
      <c r="AA120" s="42"/>
    </row>
    <row r="121" spans="1:27" s="38" customFormat="1" x14ac:dyDescent="0.35">
      <c r="A121" s="210"/>
      <c r="B121" s="208"/>
      <c r="C121" s="208"/>
      <c r="D121" s="208"/>
      <c r="E121" s="208"/>
      <c r="F121" s="209"/>
      <c r="G121" s="338"/>
      <c r="J121" s="397"/>
      <c r="O121" s="398"/>
      <c r="P121" s="397"/>
    </row>
    <row r="122" spans="1:27" s="42" customFormat="1" ht="28" x14ac:dyDescent="0.35">
      <c r="A122" s="220" t="s">
        <v>1009</v>
      </c>
      <c r="B122" s="221"/>
      <c r="C122" s="221" t="s">
        <v>306</v>
      </c>
      <c r="D122" s="222" t="s">
        <v>161</v>
      </c>
      <c r="E122" s="221">
        <v>140</v>
      </c>
      <c r="F122" s="223"/>
      <c r="G122" s="345">
        <f>E122*F122</f>
        <v>0</v>
      </c>
      <c r="H122" s="38"/>
      <c r="I122" s="38"/>
      <c r="J122" s="397"/>
      <c r="K122" s="38"/>
      <c r="L122" s="38"/>
      <c r="M122" s="38"/>
      <c r="N122" s="38"/>
      <c r="O122" s="398"/>
      <c r="P122" s="397"/>
      <c r="Q122" s="38"/>
      <c r="R122" s="38"/>
      <c r="S122" s="38"/>
      <c r="T122" s="38"/>
      <c r="U122" s="38"/>
      <c r="V122" s="38"/>
      <c r="W122" s="39"/>
      <c r="X122" s="39"/>
      <c r="Y122" s="39"/>
      <c r="Z122" s="39"/>
      <c r="AA122" s="39"/>
    </row>
    <row r="123" spans="1:27" s="38" customFormat="1" ht="6.75" customHeight="1" x14ac:dyDescent="0.35">
      <c r="A123" s="206"/>
      <c r="B123" s="207"/>
      <c r="C123" s="207"/>
      <c r="D123" s="211"/>
      <c r="E123" s="208"/>
      <c r="F123" s="209"/>
      <c r="G123" s="338"/>
      <c r="J123" s="397"/>
      <c r="O123" s="398"/>
      <c r="P123" s="397"/>
      <c r="W123" s="39"/>
      <c r="X123" s="39"/>
      <c r="Y123" s="39"/>
      <c r="Z123" s="39"/>
      <c r="AA123" s="39"/>
    </row>
    <row r="124" spans="1:27" s="39" customFormat="1" x14ac:dyDescent="0.3">
      <c r="A124" s="234" t="s">
        <v>72</v>
      </c>
      <c r="B124" s="218"/>
      <c r="C124" s="218" t="s">
        <v>307</v>
      </c>
      <c r="D124" s="240"/>
      <c r="E124" s="235"/>
      <c r="F124" s="240"/>
      <c r="G124" s="346"/>
      <c r="H124" s="38"/>
      <c r="I124" s="38"/>
      <c r="J124" s="397"/>
      <c r="K124" s="38"/>
      <c r="L124" s="38"/>
      <c r="M124" s="38"/>
      <c r="N124" s="38"/>
      <c r="O124" s="398"/>
      <c r="P124" s="397"/>
      <c r="Q124" s="397"/>
      <c r="R124" s="38"/>
      <c r="S124" s="38"/>
      <c r="T124" s="38"/>
      <c r="U124" s="38"/>
      <c r="V124" s="38"/>
    </row>
    <row r="125" spans="1:27" s="39" customFormat="1" ht="10.5" customHeight="1" x14ac:dyDescent="0.35">
      <c r="A125" s="210"/>
      <c r="B125" s="208"/>
      <c r="C125" s="208"/>
      <c r="D125" s="208"/>
      <c r="E125" s="208"/>
      <c r="F125" s="209"/>
      <c r="G125" s="338"/>
      <c r="H125" s="38"/>
      <c r="I125" s="38"/>
      <c r="J125" s="397"/>
      <c r="K125" s="38"/>
      <c r="L125" s="38"/>
      <c r="M125" s="38"/>
      <c r="N125" s="38"/>
      <c r="O125" s="398"/>
      <c r="P125" s="397"/>
      <c r="Q125" s="397"/>
      <c r="R125" s="38"/>
      <c r="S125" s="38"/>
      <c r="T125" s="38"/>
      <c r="U125" s="38"/>
      <c r="V125" s="38"/>
    </row>
    <row r="126" spans="1:27" s="39" customFormat="1" x14ac:dyDescent="0.35">
      <c r="A126" s="210"/>
      <c r="B126" s="208"/>
      <c r="C126" s="208" t="s">
        <v>308</v>
      </c>
      <c r="D126" s="208"/>
      <c r="E126" s="208"/>
      <c r="F126" s="209"/>
      <c r="G126" s="338"/>
      <c r="H126" s="42"/>
      <c r="I126" s="42"/>
      <c r="J126" s="401"/>
      <c r="K126" s="42"/>
      <c r="L126" s="42"/>
      <c r="M126" s="42"/>
      <c r="N126" s="42"/>
      <c r="O126" s="402"/>
      <c r="P126" s="401"/>
      <c r="Q126" s="401"/>
      <c r="R126" s="42"/>
      <c r="S126" s="42"/>
      <c r="T126" s="42"/>
      <c r="U126" s="42"/>
      <c r="V126" s="42"/>
    </row>
    <row r="127" spans="1:27" s="39" customFormat="1" ht="9.75" customHeight="1" x14ac:dyDescent="0.35">
      <c r="A127" s="210"/>
      <c r="B127" s="208"/>
      <c r="C127" s="208"/>
      <c r="D127" s="208"/>
      <c r="E127" s="208"/>
      <c r="F127" s="209"/>
      <c r="G127" s="338"/>
      <c r="H127" s="38"/>
      <c r="I127" s="38"/>
      <c r="J127" s="38"/>
      <c r="K127" s="38"/>
      <c r="L127" s="38"/>
      <c r="M127" s="38"/>
      <c r="N127" s="38"/>
      <c r="O127" s="393"/>
      <c r="P127" s="38"/>
      <c r="Q127" s="38"/>
      <c r="R127" s="38"/>
      <c r="S127" s="38"/>
      <c r="T127" s="38"/>
      <c r="U127" s="38"/>
      <c r="V127" s="38"/>
    </row>
    <row r="128" spans="1:27" s="39" customFormat="1" ht="28" x14ac:dyDescent="0.35">
      <c r="A128" s="206"/>
      <c r="B128" s="207"/>
      <c r="C128" s="207" t="s">
        <v>309</v>
      </c>
      <c r="D128" s="211"/>
      <c r="E128" s="208"/>
      <c r="F128" s="209"/>
      <c r="G128" s="338"/>
      <c r="H128" s="38"/>
      <c r="L128" s="392"/>
      <c r="M128" s="40"/>
      <c r="N128" s="40"/>
      <c r="O128" s="40"/>
      <c r="P128" s="40"/>
      <c r="Q128" s="40"/>
    </row>
    <row r="129" spans="1:27" s="39" customFormat="1" x14ac:dyDescent="0.35">
      <c r="A129" s="210"/>
      <c r="B129" s="208"/>
      <c r="C129" s="208"/>
      <c r="D129" s="208"/>
      <c r="E129" s="208"/>
      <c r="F129" s="209"/>
      <c r="G129" s="338"/>
      <c r="H129" s="38"/>
      <c r="L129" s="392"/>
      <c r="M129" s="40"/>
      <c r="N129" s="40"/>
      <c r="O129" s="40"/>
      <c r="P129" s="40"/>
      <c r="Q129" s="40"/>
    </row>
    <row r="130" spans="1:27" s="39" customFormat="1" x14ac:dyDescent="0.35">
      <c r="A130" s="206" t="s">
        <v>73</v>
      </c>
      <c r="B130" s="207"/>
      <c r="C130" s="207" t="s">
        <v>293</v>
      </c>
      <c r="D130" s="211" t="s">
        <v>131</v>
      </c>
      <c r="E130" s="208">
        <v>174</v>
      </c>
      <c r="F130" s="209"/>
      <c r="G130" s="338">
        <f>E130*F130</f>
        <v>0</v>
      </c>
      <c r="H130" s="38"/>
      <c r="L130" s="392"/>
      <c r="M130" s="40"/>
      <c r="N130" s="40"/>
      <c r="O130" s="40"/>
      <c r="P130" s="40"/>
      <c r="Q130" s="40"/>
    </row>
    <row r="131" spans="1:27" s="39" customFormat="1" x14ac:dyDescent="0.35">
      <c r="A131" s="210"/>
      <c r="B131" s="208"/>
      <c r="C131" s="208"/>
      <c r="D131" s="208"/>
      <c r="E131" s="208"/>
      <c r="F131" s="209"/>
      <c r="G131" s="338"/>
      <c r="H131" s="38"/>
      <c r="L131" s="392"/>
      <c r="M131" s="40"/>
      <c r="N131" s="40"/>
      <c r="O131" s="40"/>
      <c r="P131" s="40"/>
      <c r="Q131" s="40"/>
      <c r="R131" s="40"/>
      <c r="S131" s="40"/>
    </row>
    <row r="132" spans="1:27" s="39" customFormat="1" ht="28" x14ac:dyDescent="0.35">
      <c r="A132" s="210" t="s">
        <v>76</v>
      </c>
      <c r="B132" s="208"/>
      <c r="C132" s="207" t="s">
        <v>310</v>
      </c>
      <c r="D132" s="211" t="s">
        <v>131</v>
      </c>
      <c r="E132" s="208">
        <v>18</v>
      </c>
      <c r="F132" s="209"/>
      <c r="G132" s="338">
        <f>E132*F132</f>
        <v>0</v>
      </c>
      <c r="H132" s="38"/>
      <c r="L132" s="392"/>
      <c r="M132" s="40"/>
      <c r="N132" s="40"/>
      <c r="O132" s="40"/>
      <c r="P132" s="40"/>
      <c r="Q132" s="40"/>
      <c r="R132" s="40"/>
      <c r="S132" s="40"/>
    </row>
    <row r="133" spans="1:27" s="231" customFormat="1" ht="4.5" customHeight="1" thickBot="1" x14ac:dyDescent="0.35">
      <c r="A133" s="210"/>
      <c r="B133" s="208"/>
      <c r="C133" s="208"/>
      <c r="D133" s="208"/>
      <c r="E133" s="208"/>
      <c r="F133" s="209"/>
      <c r="G133" s="338"/>
      <c r="H133" s="38"/>
      <c r="J133" s="39"/>
      <c r="K133" s="39"/>
      <c r="L133" s="39"/>
      <c r="M133" s="39"/>
      <c r="N133" s="39"/>
      <c r="O133" s="39"/>
      <c r="P133" s="39"/>
      <c r="Q133" s="39"/>
      <c r="R133" s="39"/>
      <c r="S133" s="39"/>
      <c r="T133" s="39"/>
      <c r="U133" s="39"/>
      <c r="V133" s="39"/>
      <c r="W133" s="61"/>
      <c r="X133" s="97"/>
      <c r="Y133" s="61"/>
      <c r="Z133" s="61"/>
      <c r="AA133" s="61"/>
    </row>
    <row r="134" spans="1:27" s="233" customFormat="1" ht="14.5" thickBot="1" x14ac:dyDescent="0.4">
      <c r="A134" s="559" t="s">
        <v>273</v>
      </c>
      <c r="B134" s="559"/>
      <c r="C134" s="559"/>
      <c r="D134" s="559"/>
      <c r="E134" s="559"/>
      <c r="F134" s="559"/>
      <c r="G134" s="340">
        <f>SUM(G99:G133)</f>
        <v>0</v>
      </c>
      <c r="H134" s="38"/>
      <c r="J134" s="39"/>
      <c r="K134" s="39"/>
      <c r="L134" s="39"/>
      <c r="M134" s="39"/>
      <c r="N134" s="39"/>
      <c r="O134" s="39"/>
      <c r="P134" s="39"/>
      <c r="Q134" s="39"/>
      <c r="R134" s="39"/>
      <c r="S134" s="39"/>
      <c r="T134" s="39"/>
      <c r="U134" s="39"/>
      <c r="V134" s="39"/>
      <c r="W134" s="237"/>
      <c r="X134" s="237"/>
      <c r="Y134" s="237"/>
      <c r="Z134" s="237"/>
      <c r="AA134" s="237"/>
    </row>
    <row r="135" spans="1:27" s="61" customFormat="1" x14ac:dyDescent="0.3">
      <c r="A135" s="538">
        <f>A94+1</f>
        <v>57</v>
      </c>
      <c r="B135" s="539"/>
      <c r="C135" s="539"/>
      <c r="D135" s="539"/>
      <c r="E135" s="539"/>
      <c r="F135" s="539"/>
      <c r="G135" s="540"/>
      <c r="H135" s="38"/>
      <c r="J135" s="39"/>
      <c r="K135" s="39"/>
      <c r="L135" s="39"/>
      <c r="M135" s="39"/>
      <c r="N135" s="39"/>
      <c r="O135" s="39"/>
      <c r="P135" s="39"/>
      <c r="Q135" s="39"/>
      <c r="R135" s="39"/>
      <c r="S135" s="39"/>
      <c r="T135" s="39"/>
      <c r="U135" s="39"/>
      <c r="V135" s="39"/>
      <c r="W135" s="237"/>
      <c r="X135" s="237"/>
      <c r="Y135" s="237"/>
      <c r="Z135" s="237"/>
      <c r="AA135" s="237"/>
    </row>
    <row r="136" spans="1:27" s="237" customFormat="1" x14ac:dyDescent="0.3">
      <c r="A136" s="198" t="str">
        <f>$A$2</f>
        <v>CONSTRUCTION OF AMERSFOORT SEWERS</v>
      </c>
      <c r="B136" s="172"/>
      <c r="C136" s="172"/>
      <c r="D136" s="172"/>
      <c r="E136" s="172"/>
      <c r="F136" s="172"/>
      <c r="G136" s="341"/>
      <c r="H136" s="38"/>
      <c r="I136" s="39"/>
      <c r="J136" s="39"/>
      <c r="K136" s="39"/>
      <c r="L136" s="39"/>
      <c r="N136" s="39"/>
      <c r="O136" s="39"/>
      <c r="P136" s="39"/>
      <c r="Q136" s="39"/>
      <c r="R136" s="39"/>
      <c r="S136" s="39"/>
      <c r="T136" s="39"/>
      <c r="U136" s="39"/>
      <c r="V136" s="39"/>
    </row>
    <row r="137" spans="1:27" s="237" customFormat="1" x14ac:dyDescent="0.3">
      <c r="A137" s="198" t="str">
        <f>$A$3</f>
        <v>CONTRACT NO: T21/2025</v>
      </c>
      <c r="B137" s="172"/>
      <c r="C137" s="172"/>
      <c r="D137" s="172"/>
      <c r="E137" s="172"/>
      <c r="F137" s="172"/>
      <c r="G137" s="341"/>
      <c r="H137" s="231"/>
      <c r="I137" s="231"/>
      <c r="J137" s="399"/>
      <c r="K137" s="231"/>
      <c r="L137" s="231"/>
      <c r="M137" s="231"/>
      <c r="N137" s="231"/>
      <c r="O137" s="400"/>
      <c r="P137" s="399"/>
      <c r="Q137" s="231"/>
      <c r="R137" s="231"/>
      <c r="S137" s="231"/>
      <c r="T137" s="231"/>
      <c r="U137" s="231"/>
      <c r="V137" s="231"/>
    </row>
    <row r="138" spans="1:27" s="237" customFormat="1" ht="14.5" thickBot="1" x14ac:dyDescent="0.35">
      <c r="A138" s="214" t="str">
        <f>$A$4</f>
        <v>SECTION 6:  ACCESS ROADS</v>
      </c>
      <c r="B138" s="238"/>
      <c r="C138" s="238"/>
      <c r="D138" s="238"/>
      <c r="E138" s="238"/>
      <c r="F138" s="238"/>
      <c r="G138" s="342"/>
      <c r="H138" s="233"/>
      <c r="I138" s="233"/>
      <c r="J138" s="233"/>
      <c r="K138" s="233"/>
      <c r="L138" s="233"/>
      <c r="M138" s="233"/>
      <c r="N138" s="233"/>
      <c r="O138" s="233"/>
      <c r="P138" s="233"/>
      <c r="Q138" s="233"/>
      <c r="R138" s="233"/>
      <c r="S138" s="233"/>
      <c r="T138" s="233"/>
      <c r="U138" s="233"/>
      <c r="V138" s="233"/>
    </row>
    <row r="139" spans="1:27" s="237" customFormat="1" ht="21.75" customHeight="1" thickBot="1" x14ac:dyDescent="0.35">
      <c r="A139" s="215" t="s">
        <v>256</v>
      </c>
      <c r="B139" s="216" t="s">
        <v>257</v>
      </c>
      <c r="C139" s="216" t="s">
        <v>2</v>
      </c>
      <c r="D139" s="216" t="s">
        <v>3</v>
      </c>
      <c r="E139" s="216" t="s">
        <v>4</v>
      </c>
      <c r="F139" s="217" t="s">
        <v>5</v>
      </c>
      <c r="G139" s="343" t="s">
        <v>6</v>
      </c>
      <c r="H139" s="61"/>
      <c r="I139" s="61"/>
      <c r="J139" s="61"/>
      <c r="K139" s="61"/>
      <c r="L139" s="61"/>
      <c r="M139" s="62"/>
      <c r="N139" s="61"/>
      <c r="O139" s="61"/>
      <c r="P139" s="61"/>
      <c r="Q139" s="61"/>
      <c r="R139" s="61"/>
      <c r="S139" s="61"/>
      <c r="T139" s="61"/>
      <c r="U139" s="61"/>
      <c r="V139" s="61"/>
      <c r="W139" s="39"/>
      <c r="X139" s="39"/>
      <c r="Y139" s="39"/>
      <c r="Z139" s="39"/>
      <c r="AA139" s="39"/>
    </row>
    <row r="140" spans="1:27" s="237" customFormat="1" ht="14.5" thickBot="1" x14ac:dyDescent="0.4">
      <c r="A140" s="559" t="s">
        <v>274</v>
      </c>
      <c r="B140" s="559"/>
      <c r="C140" s="559"/>
      <c r="D140" s="559"/>
      <c r="E140" s="559"/>
      <c r="F140" s="559"/>
      <c r="G140" s="340">
        <f>G134</f>
        <v>0</v>
      </c>
      <c r="O140" s="396"/>
      <c r="W140" s="39"/>
      <c r="X140" s="39"/>
      <c r="Y140" s="39"/>
      <c r="Z140" s="39"/>
      <c r="AA140" s="39"/>
    </row>
    <row r="141" spans="1:27" s="39" customFormat="1" x14ac:dyDescent="0.35">
      <c r="A141" s="210"/>
      <c r="B141" s="208"/>
      <c r="C141" s="208"/>
      <c r="D141" s="208"/>
      <c r="E141" s="208"/>
      <c r="F141" s="209"/>
      <c r="G141" s="338"/>
      <c r="H141" s="38"/>
      <c r="L141" s="392"/>
      <c r="M141" s="40"/>
      <c r="N141" s="40"/>
      <c r="O141" s="40"/>
      <c r="P141" s="40"/>
      <c r="Q141" s="40"/>
      <c r="R141" s="40"/>
      <c r="S141" s="40"/>
    </row>
    <row r="142" spans="1:27" s="39" customFormat="1" x14ac:dyDescent="0.35">
      <c r="A142" s="206"/>
      <c r="B142" s="207"/>
      <c r="C142" s="207" t="s">
        <v>311</v>
      </c>
      <c r="D142" s="208"/>
      <c r="E142" s="208"/>
      <c r="F142" s="209"/>
      <c r="G142" s="338"/>
      <c r="H142" s="38"/>
      <c r="L142" s="392"/>
      <c r="M142" s="40"/>
      <c r="N142" s="40"/>
      <c r="O142" s="40"/>
      <c r="P142" s="40"/>
      <c r="Q142" s="40"/>
      <c r="R142" s="40"/>
      <c r="S142" s="40"/>
    </row>
    <row r="143" spans="1:27" s="39" customFormat="1" x14ac:dyDescent="0.35">
      <c r="A143" s="210"/>
      <c r="B143" s="208"/>
      <c r="C143" s="208"/>
      <c r="D143" s="208"/>
      <c r="E143" s="208"/>
      <c r="F143" s="209"/>
      <c r="G143" s="338"/>
      <c r="H143" s="38"/>
      <c r="L143" s="392"/>
      <c r="M143" s="40"/>
      <c r="N143" s="40"/>
      <c r="O143" s="40"/>
      <c r="P143" s="40"/>
      <c r="Q143" s="40"/>
      <c r="R143" s="40"/>
      <c r="S143" s="40"/>
    </row>
    <row r="144" spans="1:27" s="39" customFormat="1" x14ac:dyDescent="0.35">
      <c r="A144" s="210" t="s">
        <v>77</v>
      </c>
      <c r="B144" s="208"/>
      <c r="C144" s="207" t="s">
        <v>312</v>
      </c>
      <c r="D144" s="211" t="s">
        <v>131</v>
      </c>
      <c r="E144" s="208">
        <v>124</v>
      </c>
      <c r="F144" s="209"/>
      <c r="G144" s="338">
        <f>E144*F144</f>
        <v>0</v>
      </c>
      <c r="H144" s="38"/>
      <c r="L144" s="392"/>
      <c r="M144" s="40"/>
      <c r="N144" s="40"/>
      <c r="O144" s="40"/>
      <c r="P144" s="40"/>
      <c r="Q144" s="40"/>
      <c r="R144" s="40"/>
      <c r="S144" s="40"/>
    </row>
    <row r="145" spans="1:27" s="39" customFormat="1" x14ac:dyDescent="0.35">
      <c r="A145" s="210"/>
      <c r="B145" s="208"/>
      <c r="C145" s="208"/>
      <c r="D145" s="208"/>
      <c r="E145" s="208"/>
      <c r="F145" s="209"/>
      <c r="G145" s="338"/>
      <c r="H145" s="38"/>
      <c r="L145" s="392"/>
      <c r="M145" s="40"/>
      <c r="N145" s="40"/>
      <c r="O145" s="40"/>
      <c r="P145" s="40"/>
      <c r="Q145" s="40"/>
      <c r="R145" s="40"/>
      <c r="S145" s="40"/>
    </row>
    <row r="146" spans="1:27" s="39" customFormat="1" x14ac:dyDescent="0.35">
      <c r="A146" s="206"/>
      <c r="B146" s="207"/>
      <c r="C146" s="207" t="s">
        <v>313</v>
      </c>
      <c r="D146" s="208"/>
      <c r="E146" s="208"/>
      <c r="F146" s="209"/>
      <c r="G146" s="338"/>
      <c r="H146" s="38"/>
      <c r="L146" s="392"/>
      <c r="M146" s="40"/>
      <c r="N146" s="40"/>
      <c r="O146" s="40"/>
      <c r="P146" s="40"/>
      <c r="Q146" s="40"/>
      <c r="R146" s="40"/>
      <c r="S146" s="40"/>
    </row>
    <row r="147" spans="1:27" s="39" customFormat="1" x14ac:dyDescent="0.35">
      <c r="A147" s="210"/>
      <c r="B147" s="208"/>
      <c r="C147" s="208"/>
      <c r="D147" s="208"/>
      <c r="E147" s="208"/>
      <c r="F147" s="209"/>
      <c r="G147" s="338"/>
      <c r="H147" s="38"/>
      <c r="L147" s="392"/>
      <c r="M147" s="40"/>
      <c r="N147" s="40"/>
      <c r="O147" s="40"/>
      <c r="P147" s="40"/>
      <c r="Q147" s="40"/>
      <c r="R147" s="40"/>
      <c r="S147" s="40"/>
    </row>
    <row r="148" spans="1:27" s="39" customFormat="1" x14ac:dyDescent="0.35">
      <c r="A148" s="210" t="s">
        <v>78</v>
      </c>
      <c r="B148" s="208"/>
      <c r="C148" s="207" t="s">
        <v>314</v>
      </c>
      <c r="D148" s="211" t="s">
        <v>131</v>
      </c>
      <c r="E148" s="208">
        <v>78</v>
      </c>
      <c r="F148" s="209"/>
      <c r="G148" s="338">
        <f>E148*F148</f>
        <v>0</v>
      </c>
      <c r="H148" s="38"/>
      <c r="L148" s="392"/>
      <c r="N148" s="40"/>
      <c r="O148" s="40"/>
      <c r="P148" s="40"/>
      <c r="Q148" s="40"/>
      <c r="R148" s="40"/>
      <c r="S148" s="40"/>
    </row>
    <row r="149" spans="1:27" s="39" customFormat="1" x14ac:dyDescent="0.35">
      <c r="A149" s="210"/>
      <c r="B149" s="208"/>
      <c r="C149" s="208"/>
      <c r="D149" s="208"/>
      <c r="E149" s="208"/>
      <c r="F149" s="209"/>
      <c r="G149" s="338"/>
      <c r="H149" s="38"/>
      <c r="L149" s="392"/>
      <c r="N149" s="40"/>
      <c r="O149" s="40"/>
      <c r="P149" s="40"/>
      <c r="Q149" s="40"/>
      <c r="R149" s="40"/>
      <c r="S149" s="40"/>
    </row>
    <row r="150" spans="1:27" s="39" customFormat="1" x14ac:dyDescent="0.35">
      <c r="A150" s="206"/>
      <c r="B150" s="207"/>
      <c r="C150" s="207" t="s">
        <v>315</v>
      </c>
      <c r="D150" s="211"/>
      <c r="E150" s="208"/>
      <c r="F150" s="209"/>
      <c r="G150" s="338"/>
      <c r="H150" s="38"/>
      <c r="L150" s="392"/>
      <c r="M150" s="40"/>
      <c r="N150" s="40"/>
      <c r="O150" s="40"/>
      <c r="P150" s="40"/>
      <c r="Q150" s="40"/>
      <c r="R150" s="40"/>
      <c r="S150" s="40"/>
    </row>
    <row r="151" spans="1:27" s="39" customFormat="1" x14ac:dyDescent="0.35">
      <c r="A151" s="210"/>
      <c r="B151" s="208"/>
      <c r="C151" s="208"/>
      <c r="D151" s="208"/>
      <c r="E151" s="208"/>
      <c r="F151" s="209"/>
      <c r="G151" s="338"/>
      <c r="H151" s="38"/>
      <c r="L151" s="392"/>
      <c r="M151" s="40"/>
      <c r="N151" s="40"/>
      <c r="O151" s="40"/>
      <c r="P151" s="40"/>
      <c r="Q151" s="40"/>
      <c r="R151" s="40"/>
      <c r="S151" s="40"/>
    </row>
    <row r="152" spans="1:27" s="39" customFormat="1" ht="28" x14ac:dyDescent="0.35">
      <c r="A152" s="206" t="s">
        <v>80</v>
      </c>
      <c r="B152" s="207"/>
      <c r="C152" s="207" t="s">
        <v>316</v>
      </c>
      <c r="D152" s="211" t="s">
        <v>17</v>
      </c>
      <c r="E152" s="208">
        <v>1</v>
      </c>
      <c r="F152" s="209"/>
      <c r="G152" s="338">
        <f>E152*F152</f>
        <v>0</v>
      </c>
      <c r="H152" s="38"/>
      <c r="L152" s="392"/>
      <c r="M152" s="40"/>
      <c r="N152" s="40"/>
      <c r="O152" s="40"/>
      <c r="P152" s="40"/>
      <c r="Q152" s="40"/>
      <c r="R152" s="40"/>
      <c r="S152" s="40"/>
    </row>
    <row r="153" spans="1:27" s="39" customFormat="1" x14ac:dyDescent="0.35">
      <c r="A153" s="210"/>
      <c r="B153" s="208"/>
      <c r="C153" s="208"/>
      <c r="D153" s="208"/>
      <c r="E153" s="208"/>
      <c r="F153" s="209"/>
      <c r="G153" s="338"/>
      <c r="H153" s="38"/>
      <c r="L153" s="392"/>
      <c r="M153" s="40"/>
      <c r="N153" s="40"/>
      <c r="P153" s="40"/>
      <c r="Q153" s="40"/>
      <c r="R153" s="40"/>
      <c r="S153" s="40"/>
    </row>
    <row r="154" spans="1:27" s="39" customFormat="1" ht="28" x14ac:dyDescent="0.35">
      <c r="A154" s="210" t="s">
        <v>81</v>
      </c>
      <c r="B154" s="208"/>
      <c r="C154" s="208" t="s">
        <v>317</v>
      </c>
      <c r="D154" s="219" t="s">
        <v>17</v>
      </c>
      <c r="E154" s="208">
        <v>100</v>
      </c>
      <c r="F154" s="209"/>
      <c r="G154" s="338">
        <f>E154*F154</f>
        <v>0</v>
      </c>
      <c r="H154" s="38"/>
      <c r="L154" s="392"/>
      <c r="M154" s="40"/>
      <c r="N154" s="40"/>
      <c r="O154" s="40"/>
      <c r="P154" s="40"/>
      <c r="Q154" s="40"/>
      <c r="R154" s="40"/>
      <c r="S154" s="40"/>
      <c r="W154" s="231"/>
      <c r="X154" s="231"/>
      <c r="Y154" s="231"/>
      <c r="Z154" s="231"/>
      <c r="AA154" s="231"/>
    </row>
    <row r="155" spans="1:27" s="39" customFormat="1" x14ac:dyDescent="0.35">
      <c r="A155" s="210"/>
      <c r="B155" s="208"/>
      <c r="C155" s="208"/>
      <c r="D155" s="208"/>
      <c r="E155" s="208"/>
      <c r="F155" s="209"/>
      <c r="G155" s="338"/>
      <c r="H155" s="38"/>
      <c r="W155" s="233"/>
      <c r="X155" s="233"/>
      <c r="Y155" s="233"/>
      <c r="Z155" s="233"/>
      <c r="AA155" s="233"/>
    </row>
    <row r="156" spans="1:27" s="39" customFormat="1" ht="28" x14ac:dyDescent="0.35">
      <c r="A156" s="210" t="s">
        <v>83</v>
      </c>
      <c r="B156" s="208"/>
      <c r="C156" s="207" t="s">
        <v>318</v>
      </c>
      <c r="D156" s="211" t="s">
        <v>17</v>
      </c>
      <c r="E156" s="208">
        <v>1</v>
      </c>
      <c r="F156" s="209"/>
      <c r="G156" s="338">
        <f>E156*F156</f>
        <v>0</v>
      </c>
      <c r="H156" s="237"/>
      <c r="I156" s="237"/>
      <c r="J156" s="237"/>
      <c r="M156" s="237"/>
      <c r="N156" s="237"/>
      <c r="O156" s="396"/>
      <c r="P156" s="237"/>
      <c r="Q156" s="237"/>
      <c r="R156" s="237"/>
      <c r="S156" s="237"/>
      <c r="T156" s="237"/>
      <c r="U156" s="237"/>
      <c r="V156" s="237"/>
    </row>
    <row r="157" spans="1:27" s="39" customFormat="1" x14ac:dyDescent="0.35">
      <c r="A157" s="210"/>
      <c r="B157" s="208"/>
      <c r="C157" s="207"/>
      <c r="D157" s="211"/>
      <c r="E157" s="208"/>
      <c r="F157" s="209"/>
      <c r="G157" s="338"/>
      <c r="H157" s="237"/>
      <c r="I157" s="237"/>
      <c r="J157" s="237"/>
      <c r="M157" s="237"/>
      <c r="N157" s="237"/>
      <c r="O157" s="396"/>
      <c r="P157" s="237"/>
      <c r="Q157" s="237"/>
      <c r="R157" s="237"/>
      <c r="S157" s="237"/>
      <c r="T157" s="237"/>
      <c r="U157" s="237"/>
      <c r="V157" s="237"/>
    </row>
    <row r="158" spans="1:27" s="39" customFormat="1" ht="28" x14ac:dyDescent="0.35">
      <c r="A158" s="210" t="s">
        <v>1010</v>
      </c>
      <c r="B158" s="208"/>
      <c r="C158" s="207" t="s">
        <v>319</v>
      </c>
      <c r="D158" s="211"/>
      <c r="E158" s="208"/>
      <c r="F158" s="209"/>
      <c r="G158" s="338"/>
      <c r="H158" s="239"/>
      <c r="I158" s="237"/>
      <c r="J158" s="237"/>
      <c r="M158" s="237"/>
      <c r="N158" s="237"/>
      <c r="O158" s="396"/>
      <c r="P158" s="237"/>
      <c r="Q158" s="237"/>
      <c r="R158" s="237"/>
      <c r="S158" s="237"/>
      <c r="T158" s="237"/>
      <c r="U158" s="237"/>
      <c r="V158" s="237"/>
    </row>
    <row r="159" spans="1:27" s="39" customFormat="1" x14ac:dyDescent="0.35">
      <c r="A159" s="210"/>
      <c r="B159" s="208"/>
      <c r="C159" s="207"/>
      <c r="D159" s="211"/>
      <c r="E159" s="208"/>
      <c r="F159" s="209"/>
      <c r="G159" s="338"/>
      <c r="H159" s="239"/>
      <c r="I159" s="237"/>
      <c r="J159" s="237"/>
      <c r="M159" s="237"/>
      <c r="N159" s="237"/>
      <c r="O159" s="396"/>
      <c r="P159" s="237"/>
      <c r="Q159" s="237"/>
      <c r="R159" s="237"/>
      <c r="S159" s="237"/>
      <c r="T159" s="237"/>
      <c r="U159" s="237"/>
      <c r="V159" s="237"/>
    </row>
    <row r="160" spans="1:27" s="39" customFormat="1" ht="28" x14ac:dyDescent="0.35">
      <c r="A160" s="210" t="s">
        <v>1011</v>
      </c>
      <c r="B160" s="208"/>
      <c r="C160" s="208" t="s">
        <v>320</v>
      </c>
      <c r="D160" s="219" t="s">
        <v>155</v>
      </c>
      <c r="E160" s="208">
        <v>5</v>
      </c>
      <c r="F160" s="209"/>
      <c r="G160" s="338">
        <f>E160*F160</f>
        <v>0</v>
      </c>
      <c r="H160" s="38"/>
      <c r="W160" s="41"/>
      <c r="X160" s="41"/>
      <c r="Y160" s="41"/>
      <c r="Z160" s="41"/>
      <c r="AA160" s="41"/>
    </row>
    <row r="161" spans="1:27" s="39" customFormat="1" x14ac:dyDescent="0.35">
      <c r="A161" s="210"/>
      <c r="B161" s="208"/>
      <c r="C161" s="208"/>
      <c r="D161" s="208"/>
      <c r="E161" s="208"/>
      <c r="F161" s="209"/>
      <c r="G161" s="338"/>
      <c r="H161" s="38"/>
      <c r="L161" s="41"/>
      <c r="W161" s="38"/>
      <c r="X161" s="38"/>
      <c r="Y161" s="38"/>
      <c r="Z161" s="38"/>
      <c r="AA161" s="38"/>
    </row>
    <row r="162" spans="1:27" s="41" customFormat="1" x14ac:dyDescent="0.35">
      <c r="A162" s="234" t="s">
        <v>1012</v>
      </c>
      <c r="B162" s="218"/>
      <c r="C162" s="218" t="s">
        <v>321</v>
      </c>
      <c r="D162" s="235"/>
      <c r="E162" s="235"/>
      <c r="F162" s="236"/>
      <c r="G162" s="346"/>
      <c r="H162" s="38"/>
      <c r="K162" s="38"/>
      <c r="L162" s="38"/>
      <c r="M162" s="39"/>
      <c r="N162" s="39"/>
      <c r="O162" s="39"/>
      <c r="P162" s="39"/>
      <c r="Q162" s="39"/>
      <c r="R162" s="39"/>
      <c r="S162" s="39"/>
      <c r="T162" s="39"/>
      <c r="U162" s="39"/>
      <c r="V162" s="39"/>
      <c r="W162" s="38"/>
      <c r="X162" s="38"/>
      <c r="Y162" s="38"/>
      <c r="Z162" s="38"/>
      <c r="AA162" s="38"/>
    </row>
    <row r="163" spans="1:27" s="38" customFormat="1" x14ac:dyDescent="0.35">
      <c r="A163" s="210"/>
      <c r="B163" s="208"/>
      <c r="C163" s="208"/>
      <c r="D163" s="208"/>
      <c r="E163" s="208"/>
      <c r="F163" s="209"/>
      <c r="G163" s="338"/>
      <c r="M163" s="39"/>
      <c r="N163" s="39"/>
      <c r="O163" s="39"/>
      <c r="P163" s="39"/>
      <c r="Q163" s="39"/>
      <c r="R163" s="39"/>
      <c r="S163" s="39"/>
      <c r="T163" s="39"/>
      <c r="U163" s="39"/>
      <c r="V163" s="39"/>
    </row>
    <row r="164" spans="1:27" s="38" customFormat="1" x14ac:dyDescent="0.35">
      <c r="A164" s="210"/>
      <c r="B164" s="208"/>
      <c r="C164" s="208" t="s">
        <v>322</v>
      </c>
      <c r="D164" s="208"/>
      <c r="E164" s="208"/>
      <c r="F164" s="209"/>
      <c r="G164" s="338"/>
      <c r="M164" s="39"/>
      <c r="N164" s="39"/>
      <c r="O164" s="39"/>
      <c r="P164" s="39"/>
      <c r="Q164" s="39"/>
      <c r="R164" s="39"/>
      <c r="S164" s="39"/>
      <c r="T164" s="39"/>
      <c r="U164" s="39"/>
      <c r="V164" s="39"/>
    </row>
    <row r="165" spans="1:27" s="38" customFormat="1" x14ac:dyDescent="0.35">
      <c r="A165" s="210"/>
      <c r="B165" s="208"/>
      <c r="C165" s="208"/>
      <c r="D165" s="208"/>
      <c r="E165" s="208"/>
      <c r="F165" s="209"/>
      <c r="G165" s="338"/>
      <c r="M165" s="39"/>
      <c r="N165" s="39"/>
      <c r="O165" s="39"/>
      <c r="P165" s="39"/>
      <c r="Q165" s="39"/>
      <c r="R165" s="39"/>
      <c r="S165" s="39"/>
      <c r="T165" s="39"/>
      <c r="U165" s="39"/>
      <c r="V165" s="39"/>
    </row>
    <row r="166" spans="1:27" s="38" customFormat="1" x14ac:dyDescent="0.35">
      <c r="A166" s="206" t="s">
        <v>1013</v>
      </c>
      <c r="B166" s="207"/>
      <c r="C166" s="207" t="s">
        <v>323</v>
      </c>
      <c r="D166" s="211" t="s">
        <v>17</v>
      </c>
      <c r="E166" s="208">
        <v>1.5</v>
      </c>
      <c r="F166" s="209"/>
      <c r="G166" s="338">
        <f>E166*F166</f>
        <v>0</v>
      </c>
      <c r="H166" s="41"/>
      <c r="M166" s="41"/>
      <c r="N166" s="560"/>
      <c r="O166" s="560"/>
      <c r="P166" s="560"/>
      <c r="Q166" s="41"/>
      <c r="R166" s="41"/>
      <c r="S166" s="41"/>
      <c r="T166" s="41"/>
      <c r="U166" s="41"/>
      <c r="V166" s="41"/>
    </row>
    <row r="167" spans="1:27" s="38" customFormat="1" x14ac:dyDescent="0.35">
      <c r="A167" s="210"/>
      <c r="B167" s="208"/>
      <c r="C167" s="208"/>
      <c r="D167" s="208"/>
      <c r="E167" s="208"/>
      <c r="F167" s="209"/>
      <c r="G167" s="338"/>
      <c r="O167" s="393"/>
    </row>
    <row r="168" spans="1:27" s="38" customFormat="1" x14ac:dyDescent="0.35">
      <c r="A168" s="206"/>
      <c r="B168" s="207"/>
      <c r="C168" s="207" t="s">
        <v>324</v>
      </c>
      <c r="D168" s="208"/>
      <c r="E168" s="208"/>
      <c r="F168" s="209"/>
      <c r="G168" s="338"/>
      <c r="O168" s="393"/>
    </row>
    <row r="169" spans="1:27" s="38" customFormat="1" x14ac:dyDescent="0.35">
      <c r="A169" s="210"/>
      <c r="B169" s="208"/>
      <c r="C169" s="208"/>
      <c r="D169" s="208"/>
      <c r="E169" s="208"/>
      <c r="F169" s="209"/>
      <c r="G169" s="338"/>
      <c r="O169" s="393"/>
    </row>
    <row r="170" spans="1:27" s="38" customFormat="1" x14ac:dyDescent="0.35">
      <c r="A170" s="210" t="s">
        <v>1014</v>
      </c>
      <c r="B170" s="208"/>
      <c r="C170" s="207" t="s">
        <v>325</v>
      </c>
      <c r="D170" s="211" t="s">
        <v>117</v>
      </c>
      <c r="E170" s="208">
        <v>1.5</v>
      </c>
      <c r="F170" s="209"/>
      <c r="G170" s="338">
        <f>E170*F170</f>
        <v>0</v>
      </c>
      <c r="O170" s="393"/>
      <c r="W170" s="39"/>
      <c r="X170" s="39"/>
      <c r="Y170" s="39"/>
      <c r="Z170" s="39"/>
      <c r="AA170" s="39"/>
    </row>
    <row r="171" spans="1:27" s="38" customFormat="1" x14ac:dyDescent="0.35">
      <c r="A171" s="210"/>
      <c r="B171" s="208"/>
      <c r="C171" s="208"/>
      <c r="D171" s="208"/>
      <c r="E171" s="208"/>
      <c r="F171" s="209"/>
      <c r="G171" s="338"/>
      <c r="O171" s="393"/>
      <c r="W171" s="39"/>
      <c r="X171" s="39"/>
      <c r="Y171" s="39"/>
      <c r="Z171" s="39"/>
      <c r="AA171" s="39"/>
    </row>
    <row r="172" spans="1:27" s="39" customFormat="1" x14ac:dyDescent="0.35">
      <c r="A172" s="234" t="s">
        <v>1015</v>
      </c>
      <c r="B172" s="218"/>
      <c r="C172" s="218" t="s">
        <v>326</v>
      </c>
      <c r="D172" s="235"/>
      <c r="E172" s="235"/>
      <c r="F172" s="236"/>
      <c r="G172" s="346"/>
      <c r="H172" s="38"/>
      <c r="K172" s="38"/>
      <c r="L172" s="38"/>
      <c r="M172" s="38"/>
      <c r="N172" s="38"/>
      <c r="O172" s="393"/>
      <c r="P172" s="38"/>
      <c r="Q172" s="38"/>
      <c r="R172" s="38"/>
      <c r="S172" s="38"/>
      <c r="T172" s="38"/>
      <c r="U172" s="38"/>
      <c r="V172" s="38"/>
    </row>
    <row r="173" spans="1:27" s="39" customFormat="1" x14ac:dyDescent="0.35">
      <c r="A173" s="210"/>
      <c r="B173" s="208"/>
      <c r="C173" s="208"/>
      <c r="D173" s="208"/>
      <c r="E173" s="208"/>
      <c r="F173" s="209"/>
      <c r="G173" s="338"/>
      <c r="H173" s="38"/>
      <c r="K173" s="38"/>
      <c r="L173" s="38"/>
      <c r="M173" s="38"/>
      <c r="N173" s="38"/>
      <c r="O173" s="393"/>
      <c r="P173" s="38"/>
      <c r="Q173" s="38"/>
      <c r="R173" s="38"/>
      <c r="S173" s="38"/>
      <c r="T173" s="38"/>
      <c r="U173" s="38"/>
      <c r="V173" s="38"/>
    </row>
    <row r="174" spans="1:27" s="39" customFormat="1" ht="28" x14ac:dyDescent="0.35">
      <c r="A174" s="206"/>
      <c r="B174" s="207"/>
      <c r="C174" s="207" t="s">
        <v>327</v>
      </c>
      <c r="D174" s="208"/>
      <c r="E174" s="208"/>
      <c r="F174" s="209"/>
      <c r="G174" s="338"/>
      <c r="H174" s="38"/>
      <c r="O174" s="393"/>
      <c r="P174" s="38"/>
      <c r="Q174" s="38"/>
      <c r="R174" s="38"/>
      <c r="S174" s="38"/>
      <c r="T174" s="38"/>
      <c r="U174" s="38"/>
      <c r="V174" s="38"/>
    </row>
    <row r="175" spans="1:27" s="39" customFormat="1" x14ac:dyDescent="0.35">
      <c r="A175" s="210"/>
      <c r="B175" s="208"/>
      <c r="C175" s="208"/>
      <c r="D175" s="208"/>
      <c r="E175" s="208"/>
      <c r="F175" s="209"/>
      <c r="G175" s="338"/>
      <c r="H175" s="38"/>
      <c r="L175" s="403"/>
      <c r="M175" s="403"/>
      <c r="N175" s="403"/>
      <c r="O175" s="393"/>
      <c r="P175" s="38"/>
      <c r="Q175" s="38"/>
      <c r="R175" s="38"/>
      <c r="S175" s="38"/>
      <c r="T175" s="38"/>
      <c r="U175" s="38"/>
      <c r="V175" s="38"/>
    </row>
    <row r="176" spans="1:27" s="39" customFormat="1" x14ac:dyDescent="0.35">
      <c r="A176" s="210" t="s">
        <v>1016</v>
      </c>
      <c r="B176" s="208"/>
      <c r="C176" s="207" t="s">
        <v>328</v>
      </c>
      <c r="D176" s="211" t="s">
        <v>131</v>
      </c>
      <c r="E176" s="208">
        <v>840</v>
      </c>
      <c r="F176" s="209"/>
      <c r="G176" s="338">
        <f>E176*F176</f>
        <v>0</v>
      </c>
      <c r="H176" s="38"/>
      <c r="L176" s="403"/>
      <c r="M176" s="403"/>
      <c r="N176" s="403"/>
    </row>
    <row r="177" spans="1:27" s="39" customFormat="1" x14ac:dyDescent="0.35">
      <c r="A177" s="210"/>
      <c r="B177" s="208"/>
      <c r="C177" s="208"/>
      <c r="D177" s="208"/>
      <c r="E177" s="208"/>
      <c r="F177" s="209"/>
      <c r="G177" s="338"/>
      <c r="H177" s="38"/>
      <c r="L177" s="403"/>
      <c r="M177" s="403"/>
      <c r="N177" s="403"/>
    </row>
    <row r="178" spans="1:27" s="39" customFormat="1" x14ac:dyDescent="0.35">
      <c r="A178" s="210" t="s">
        <v>1017</v>
      </c>
      <c r="B178" s="208"/>
      <c r="C178" s="207" t="s">
        <v>329</v>
      </c>
      <c r="D178" s="211" t="s">
        <v>131</v>
      </c>
      <c r="E178" s="208">
        <v>51</v>
      </c>
      <c r="F178" s="209"/>
      <c r="G178" s="338">
        <f>E178*F178</f>
        <v>0</v>
      </c>
      <c r="H178" s="38"/>
      <c r="L178" s="403"/>
      <c r="M178" s="403"/>
      <c r="N178" s="403"/>
    </row>
    <row r="179" spans="1:27" s="39" customFormat="1" x14ac:dyDescent="0.35">
      <c r="A179" s="210"/>
      <c r="B179" s="208"/>
      <c r="C179" s="208"/>
      <c r="D179" s="208"/>
      <c r="E179" s="208"/>
      <c r="F179" s="209"/>
      <c r="G179" s="338"/>
      <c r="H179" s="38"/>
      <c r="L179" s="403"/>
      <c r="M179" s="403"/>
      <c r="N179" s="403"/>
    </row>
    <row r="180" spans="1:27" s="39" customFormat="1" x14ac:dyDescent="0.35">
      <c r="A180" s="206" t="s">
        <v>1018</v>
      </c>
      <c r="B180" s="207"/>
      <c r="C180" s="207" t="s">
        <v>330</v>
      </c>
      <c r="D180" s="211" t="s">
        <v>131</v>
      </c>
      <c r="E180" s="208">
        <v>126</v>
      </c>
      <c r="F180" s="209"/>
      <c r="G180" s="338">
        <f>E180*F180</f>
        <v>0</v>
      </c>
      <c r="H180" s="38"/>
      <c r="N180" s="404"/>
    </row>
    <row r="181" spans="1:27" s="39" customFormat="1" ht="14.5" thickBot="1" x14ac:dyDescent="0.4">
      <c r="A181" s="210"/>
      <c r="B181" s="208"/>
      <c r="C181" s="208"/>
      <c r="D181" s="208"/>
      <c r="E181" s="208"/>
      <c r="F181" s="209"/>
      <c r="G181" s="338"/>
      <c r="H181" s="38"/>
    </row>
    <row r="182" spans="1:27" s="233" customFormat="1" ht="14.5" thickBot="1" x14ac:dyDescent="0.4">
      <c r="A182" s="559" t="s">
        <v>273</v>
      </c>
      <c r="B182" s="559"/>
      <c r="C182" s="559"/>
      <c r="D182" s="559"/>
      <c r="E182" s="559"/>
      <c r="F182" s="559"/>
      <c r="G182" s="340">
        <f>SUM(G140:G180)</f>
        <v>0</v>
      </c>
      <c r="H182" s="38"/>
      <c r="I182" s="39"/>
      <c r="J182" s="39"/>
      <c r="K182" s="39"/>
      <c r="L182" s="39"/>
      <c r="M182" s="39"/>
      <c r="Q182" s="39"/>
      <c r="R182" s="39"/>
      <c r="S182" s="39"/>
      <c r="T182" s="39"/>
      <c r="U182" s="39"/>
      <c r="V182" s="39"/>
      <c r="W182" s="237"/>
      <c r="X182" s="237"/>
      <c r="Y182" s="237"/>
      <c r="Z182" s="237"/>
      <c r="AA182" s="237"/>
    </row>
    <row r="183" spans="1:27" s="183" customFormat="1" x14ac:dyDescent="0.3">
      <c r="A183" s="538">
        <f>A135+1</f>
        <v>58</v>
      </c>
      <c r="B183" s="539"/>
      <c r="C183" s="539"/>
      <c r="D183" s="539"/>
      <c r="E183" s="539"/>
      <c r="F183" s="539"/>
      <c r="G183" s="540"/>
      <c r="H183" s="38"/>
      <c r="I183" s="39"/>
      <c r="J183" s="39"/>
      <c r="K183" s="39"/>
      <c r="L183" s="39"/>
      <c r="M183" s="39"/>
      <c r="Q183" s="39"/>
      <c r="R183" s="39"/>
      <c r="S183" s="39"/>
      <c r="T183" s="39"/>
      <c r="U183" s="39"/>
      <c r="V183" s="39"/>
      <c r="W183" s="237"/>
      <c r="X183" s="237"/>
      <c r="Y183" s="237"/>
      <c r="Z183" s="237"/>
      <c r="AA183" s="237"/>
    </row>
    <row r="184" spans="1:27" s="237" customFormat="1" x14ac:dyDescent="0.3">
      <c r="A184" s="198" t="str">
        <f>$A$2</f>
        <v>CONSTRUCTION OF AMERSFOORT SEWERS</v>
      </c>
      <c r="B184" s="172"/>
      <c r="C184" s="172"/>
      <c r="D184" s="172"/>
      <c r="E184" s="172"/>
      <c r="F184" s="172"/>
      <c r="G184" s="341"/>
      <c r="H184" s="38"/>
      <c r="I184" s="39"/>
      <c r="J184" s="39"/>
      <c r="K184" s="39"/>
      <c r="L184" s="39"/>
      <c r="M184" s="39"/>
      <c r="Q184" s="39"/>
      <c r="R184" s="39"/>
      <c r="S184" s="39"/>
      <c r="T184" s="39"/>
      <c r="U184" s="39"/>
      <c r="V184" s="39"/>
    </row>
    <row r="185" spans="1:27" s="237" customFormat="1" x14ac:dyDescent="0.3">
      <c r="A185" s="198" t="str">
        <f>$A$3</f>
        <v>CONTRACT NO: T21/2025</v>
      </c>
      <c r="B185" s="172"/>
      <c r="C185" s="172"/>
      <c r="D185" s="172"/>
      <c r="E185" s="172"/>
      <c r="F185" s="172"/>
      <c r="G185" s="341"/>
      <c r="J185" s="405"/>
      <c r="O185" s="406"/>
      <c r="P185" s="405"/>
    </row>
    <row r="186" spans="1:27" s="237" customFormat="1" ht="14.5" thickBot="1" x14ac:dyDescent="0.35">
      <c r="A186" s="214" t="str">
        <f>$A$4</f>
        <v>SECTION 6:  ACCESS ROADS</v>
      </c>
      <c r="B186" s="238"/>
      <c r="C186" s="238"/>
      <c r="D186" s="238"/>
      <c r="E186" s="238"/>
      <c r="F186" s="238"/>
      <c r="G186" s="342"/>
      <c r="H186" s="233"/>
      <c r="I186" s="233"/>
      <c r="J186" s="233"/>
      <c r="K186" s="233"/>
      <c r="L186" s="233"/>
      <c r="M186" s="233"/>
      <c r="N186" s="233"/>
      <c r="O186" s="561"/>
      <c r="P186" s="561"/>
      <c r="Q186" s="561"/>
      <c r="R186" s="233"/>
      <c r="S186" s="233"/>
      <c r="T186" s="233"/>
      <c r="U186" s="233"/>
      <c r="V186" s="233"/>
    </row>
    <row r="187" spans="1:27" s="237" customFormat="1" ht="21.75" customHeight="1" thickBot="1" x14ac:dyDescent="0.35">
      <c r="A187" s="215" t="s">
        <v>256</v>
      </c>
      <c r="B187" s="216" t="s">
        <v>257</v>
      </c>
      <c r="C187" s="216" t="s">
        <v>2</v>
      </c>
      <c r="D187" s="216" t="s">
        <v>3</v>
      </c>
      <c r="E187" s="216" t="s">
        <v>4</v>
      </c>
      <c r="F187" s="217" t="s">
        <v>5</v>
      </c>
      <c r="G187" s="343" t="s">
        <v>6</v>
      </c>
      <c r="H187" s="183"/>
      <c r="I187" s="183"/>
      <c r="J187" s="183"/>
      <c r="K187" s="183"/>
      <c r="L187" s="183"/>
      <c r="M187" s="407"/>
      <c r="N187" s="183"/>
      <c r="O187" s="38"/>
      <c r="P187" s="393"/>
      <c r="Q187" s="38"/>
      <c r="R187" s="183"/>
      <c r="S187" s="183"/>
      <c r="T187" s="183"/>
      <c r="U187" s="183"/>
      <c r="V187" s="183"/>
      <c r="W187" s="38"/>
      <c r="X187" s="38"/>
      <c r="Y187" s="38"/>
      <c r="Z187" s="38"/>
      <c r="AA187" s="38"/>
    </row>
    <row r="188" spans="1:27" s="237" customFormat="1" ht="14.5" thickBot="1" x14ac:dyDescent="0.4">
      <c r="A188" s="559" t="s">
        <v>274</v>
      </c>
      <c r="B188" s="559"/>
      <c r="C188" s="559"/>
      <c r="D188" s="559"/>
      <c r="E188" s="559"/>
      <c r="F188" s="559"/>
      <c r="G188" s="340">
        <f>G182</f>
        <v>0</v>
      </c>
      <c r="O188" s="38"/>
      <c r="P188" s="393"/>
      <c r="Q188" s="38"/>
      <c r="W188" s="38"/>
      <c r="X188" s="38"/>
      <c r="Y188" s="38"/>
      <c r="Z188" s="38"/>
      <c r="AA188" s="38"/>
    </row>
    <row r="189" spans="1:27" s="237" customFormat="1" ht="9" customHeight="1" x14ac:dyDescent="0.35">
      <c r="A189" s="227"/>
      <c r="B189" s="227"/>
      <c r="C189" s="227"/>
      <c r="D189" s="227"/>
      <c r="E189" s="227"/>
      <c r="F189" s="227"/>
      <c r="G189" s="344"/>
      <c r="O189" s="38"/>
      <c r="P189" s="393"/>
      <c r="Q189" s="38"/>
      <c r="W189" s="38"/>
      <c r="X189" s="38"/>
      <c r="Y189" s="38"/>
      <c r="Z189" s="38"/>
      <c r="AA189" s="38"/>
    </row>
    <row r="190" spans="1:27" s="237" customFormat="1" x14ac:dyDescent="0.35">
      <c r="A190" s="234" t="s">
        <v>1019</v>
      </c>
      <c r="B190" s="218"/>
      <c r="C190" s="218" t="s">
        <v>331</v>
      </c>
      <c r="D190" s="235"/>
      <c r="E190" s="235"/>
      <c r="F190" s="236"/>
      <c r="G190" s="346"/>
      <c r="H190" s="38"/>
      <c r="I190" s="39"/>
      <c r="J190" s="39"/>
      <c r="O190" s="38"/>
      <c r="P190" s="393"/>
      <c r="Q190" s="38"/>
      <c r="W190" s="38"/>
      <c r="X190" s="38"/>
      <c r="Y190" s="38"/>
      <c r="Z190" s="38"/>
      <c r="AA190" s="38"/>
    </row>
    <row r="191" spans="1:27" s="237" customFormat="1" ht="7.5" customHeight="1" x14ac:dyDescent="0.35">
      <c r="A191" s="210"/>
      <c r="B191" s="208"/>
      <c r="C191" s="208"/>
      <c r="D191" s="208"/>
      <c r="E191" s="208"/>
      <c r="F191" s="209"/>
      <c r="G191" s="338"/>
      <c r="H191" s="38"/>
      <c r="I191" s="39"/>
      <c r="J191" s="39"/>
      <c r="O191" s="38"/>
      <c r="P191" s="393"/>
      <c r="Q191" s="38"/>
      <c r="W191" s="38"/>
      <c r="X191" s="38"/>
      <c r="Y191" s="38"/>
      <c r="Z191" s="38"/>
      <c r="AA191" s="38"/>
    </row>
    <row r="192" spans="1:27" s="237" customFormat="1" x14ac:dyDescent="0.35">
      <c r="A192" s="206"/>
      <c r="B192" s="207"/>
      <c r="C192" s="207" t="s">
        <v>332</v>
      </c>
      <c r="D192" s="208"/>
      <c r="E192" s="208"/>
      <c r="F192" s="209"/>
      <c r="G192" s="338"/>
      <c r="H192" s="38"/>
      <c r="I192" s="39"/>
      <c r="J192" s="39"/>
      <c r="O192" s="38"/>
      <c r="P192" s="393"/>
      <c r="Q192" s="38"/>
      <c r="W192" s="38"/>
      <c r="X192" s="38"/>
      <c r="Y192" s="38"/>
      <c r="Z192" s="38"/>
      <c r="AA192" s="38"/>
    </row>
    <row r="193" spans="1:27" s="237" customFormat="1" x14ac:dyDescent="0.35">
      <c r="A193" s="210"/>
      <c r="B193" s="208"/>
      <c r="C193" s="208"/>
      <c r="D193" s="208"/>
      <c r="E193" s="208"/>
      <c r="F193" s="209"/>
      <c r="G193" s="338"/>
      <c r="H193" s="38"/>
      <c r="I193" s="39"/>
      <c r="J193" s="39"/>
      <c r="O193" s="38"/>
      <c r="P193" s="393"/>
      <c r="Q193" s="38"/>
      <c r="W193" s="38"/>
      <c r="X193" s="38"/>
      <c r="Y193" s="38"/>
      <c r="Z193" s="38"/>
      <c r="AA193" s="38"/>
    </row>
    <row r="194" spans="1:27" s="237" customFormat="1" ht="28" x14ac:dyDescent="0.35">
      <c r="A194" s="210" t="s">
        <v>1020</v>
      </c>
      <c r="B194" s="208"/>
      <c r="C194" s="207" t="s">
        <v>333</v>
      </c>
      <c r="D194" s="211" t="s">
        <v>131</v>
      </c>
      <c r="E194" s="208">
        <v>585</v>
      </c>
      <c r="F194" s="209"/>
      <c r="G194" s="338">
        <f>E194*F194</f>
        <v>0</v>
      </c>
      <c r="H194" s="38"/>
      <c r="I194" s="39"/>
      <c r="J194" s="39"/>
      <c r="O194" s="561"/>
      <c r="P194" s="561"/>
      <c r="Q194" s="561"/>
      <c r="W194" s="38"/>
      <c r="X194" s="38"/>
      <c r="Y194" s="38"/>
      <c r="Z194" s="38"/>
      <c r="AA194" s="38"/>
    </row>
    <row r="195" spans="1:27" s="237" customFormat="1" x14ac:dyDescent="0.35">
      <c r="A195" s="210"/>
      <c r="B195" s="208"/>
      <c r="C195" s="208"/>
      <c r="D195" s="208"/>
      <c r="E195" s="208"/>
      <c r="F195" s="209"/>
      <c r="G195" s="338"/>
      <c r="H195" s="38"/>
      <c r="I195" s="39"/>
      <c r="J195" s="39"/>
      <c r="O195" s="38"/>
      <c r="P195" s="393"/>
      <c r="Q195" s="38"/>
      <c r="W195" s="38"/>
      <c r="X195" s="38"/>
      <c r="Y195" s="38"/>
      <c r="Z195" s="38"/>
      <c r="AA195" s="38"/>
    </row>
    <row r="196" spans="1:27" s="237" customFormat="1" x14ac:dyDescent="0.35">
      <c r="A196" s="206" t="s">
        <v>1021</v>
      </c>
      <c r="B196" s="207"/>
      <c r="C196" s="207" t="s">
        <v>334</v>
      </c>
      <c r="D196" s="208"/>
      <c r="E196" s="208"/>
      <c r="F196" s="209"/>
      <c r="G196" s="338"/>
      <c r="H196" s="38"/>
      <c r="I196" s="39"/>
      <c r="J196" s="39"/>
      <c r="O196" s="38"/>
      <c r="P196" s="393"/>
      <c r="Q196" s="38"/>
      <c r="W196" s="38"/>
      <c r="X196" s="38"/>
      <c r="Y196" s="38"/>
      <c r="Z196" s="38"/>
      <c r="AA196" s="38"/>
    </row>
    <row r="197" spans="1:27" s="237" customFormat="1" ht="4.5" customHeight="1" x14ac:dyDescent="0.35">
      <c r="A197" s="210"/>
      <c r="B197" s="208"/>
      <c r="C197" s="208"/>
      <c r="D197" s="208"/>
      <c r="E197" s="208"/>
      <c r="F197" s="209"/>
      <c r="G197" s="338"/>
      <c r="H197" s="38"/>
      <c r="I197" s="39"/>
      <c r="J197" s="39"/>
      <c r="O197" s="38"/>
      <c r="P197" s="393"/>
      <c r="Q197" s="38"/>
      <c r="W197" s="38"/>
      <c r="X197" s="38"/>
      <c r="Y197" s="38"/>
      <c r="Z197" s="38"/>
      <c r="AA197" s="38"/>
    </row>
    <row r="198" spans="1:27" s="237" customFormat="1" x14ac:dyDescent="0.35">
      <c r="A198" s="206"/>
      <c r="B198" s="207"/>
      <c r="C198" s="207" t="s">
        <v>335</v>
      </c>
      <c r="D198" s="219"/>
      <c r="E198" s="208"/>
      <c r="F198" s="209"/>
      <c r="G198" s="338"/>
      <c r="H198" s="38"/>
      <c r="I198" s="39"/>
      <c r="J198" s="39"/>
      <c r="O198" s="38"/>
      <c r="P198" s="393"/>
      <c r="Q198" s="38"/>
      <c r="W198" s="38"/>
      <c r="X198" s="38"/>
      <c r="Y198" s="38"/>
      <c r="Z198" s="38"/>
      <c r="AA198" s="38"/>
    </row>
    <row r="199" spans="1:27" s="237" customFormat="1" ht="8.25" customHeight="1" x14ac:dyDescent="0.35">
      <c r="A199" s="210"/>
      <c r="B199" s="208"/>
      <c r="C199" s="208"/>
      <c r="D199" s="208"/>
      <c r="E199" s="208"/>
      <c r="F199" s="209"/>
      <c r="G199" s="338"/>
      <c r="H199" s="38"/>
      <c r="I199" s="39"/>
      <c r="J199" s="39"/>
      <c r="O199" s="38"/>
      <c r="P199" s="393"/>
      <c r="Q199" s="38"/>
      <c r="W199" s="38"/>
      <c r="X199" s="38"/>
      <c r="Y199" s="38"/>
      <c r="Z199" s="38"/>
      <c r="AA199" s="38"/>
    </row>
    <row r="200" spans="1:27" s="237" customFormat="1" ht="28" x14ac:dyDescent="0.35">
      <c r="A200" s="210"/>
      <c r="B200" s="208"/>
      <c r="C200" s="207" t="s">
        <v>336</v>
      </c>
      <c r="D200" s="208"/>
      <c r="E200" s="208"/>
      <c r="F200" s="209"/>
      <c r="G200" s="338"/>
      <c r="H200" s="38"/>
      <c r="I200" s="39"/>
      <c r="J200" s="39"/>
      <c r="O200" s="38"/>
      <c r="P200" s="393"/>
      <c r="Q200" s="38"/>
      <c r="W200" s="38"/>
      <c r="X200" s="38"/>
      <c r="Y200" s="38"/>
      <c r="Z200" s="38"/>
      <c r="AA200" s="38"/>
    </row>
    <row r="201" spans="1:27" s="237" customFormat="1" ht="8.25" customHeight="1" x14ac:dyDescent="0.35">
      <c r="A201" s="210"/>
      <c r="B201" s="208"/>
      <c r="C201" s="208"/>
      <c r="D201" s="208"/>
      <c r="E201" s="208"/>
      <c r="F201" s="209"/>
      <c r="G201" s="338"/>
      <c r="H201" s="38"/>
      <c r="I201" s="39"/>
      <c r="J201" s="39"/>
      <c r="O201" s="38"/>
      <c r="P201" s="393"/>
      <c r="Q201" s="38"/>
      <c r="W201" s="38"/>
      <c r="X201" s="38"/>
      <c r="Y201" s="38"/>
      <c r="Z201" s="38"/>
      <c r="AA201" s="38"/>
    </row>
    <row r="202" spans="1:27" s="38" customFormat="1" ht="25.5" customHeight="1" x14ac:dyDescent="0.35">
      <c r="A202" s="210" t="s">
        <v>1022</v>
      </c>
      <c r="B202" s="208"/>
      <c r="C202" s="207" t="s">
        <v>337</v>
      </c>
      <c r="D202" s="211" t="s">
        <v>131</v>
      </c>
      <c r="E202" s="208">
        <v>841</v>
      </c>
      <c r="F202" s="209"/>
      <c r="G202" s="338">
        <f>E202*F202</f>
        <v>0</v>
      </c>
      <c r="I202" s="39"/>
      <c r="J202" s="39"/>
      <c r="K202" s="237"/>
      <c r="L202" s="237"/>
      <c r="M202" s="237"/>
      <c r="N202" s="237"/>
      <c r="O202" s="396"/>
      <c r="P202" s="237"/>
      <c r="Q202" s="237"/>
      <c r="R202" s="237"/>
      <c r="S202" s="237"/>
      <c r="T202" s="237"/>
      <c r="U202" s="237"/>
      <c r="V202" s="237"/>
    </row>
    <row r="203" spans="1:27" s="38" customFormat="1" x14ac:dyDescent="0.35">
      <c r="A203" s="241"/>
      <c r="B203" s="235"/>
      <c r="C203" s="235"/>
      <c r="D203" s="235"/>
      <c r="E203" s="235"/>
      <c r="F203" s="236"/>
      <c r="G203" s="346"/>
      <c r="I203" s="39"/>
      <c r="J203" s="39"/>
      <c r="N203" s="560"/>
      <c r="O203" s="560"/>
      <c r="P203" s="560"/>
      <c r="Q203" s="560"/>
    </row>
    <row r="204" spans="1:27" s="38" customFormat="1" ht="28" x14ac:dyDescent="0.35">
      <c r="A204" s="210"/>
      <c r="B204" s="208"/>
      <c r="C204" s="207" t="s">
        <v>338</v>
      </c>
      <c r="D204" s="211"/>
      <c r="E204" s="208"/>
      <c r="F204" s="209"/>
      <c r="G204" s="338"/>
    </row>
    <row r="205" spans="1:27" s="38" customFormat="1" x14ac:dyDescent="0.35">
      <c r="A205" s="210"/>
      <c r="B205" s="208"/>
      <c r="C205" s="208"/>
      <c r="D205" s="208"/>
      <c r="E205" s="208"/>
      <c r="F205" s="209"/>
      <c r="G205" s="338"/>
      <c r="N205" s="394"/>
      <c r="O205" s="394"/>
      <c r="P205" s="394"/>
    </row>
    <row r="206" spans="1:27" s="38" customFormat="1" ht="42" x14ac:dyDescent="0.35">
      <c r="A206" s="206" t="s">
        <v>1023</v>
      </c>
      <c r="B206" s="207"/>
      <c r="C206" s="207" t="s">
        <v>339</v>
      </c>
      <c r="D206" s="211" t="s">
        <v>131</v>
      </c>
      <c r="E206" s="208">
        <v>585</v>
      </c>
      <c r="F206" s="209"/>
      <c r="G206" s="338">
        <f>E206*F206</f>
        <v>0</v>
      </c>
    </row>
    <row r="207" spans="1:27" s="38" customFormat="1" x14ac:dyDescent="0.35">
      <c r="A207" s="210"/>
      <c r="B207" s="208"/>
      <c r="C207" s="208"/>
      <c r="D207" s="208"/>
      <c r="E207" s="208"/>
      <c r="F207" s="209"/>
      <c r="G207" s="338"/>
    </row>
    <row r="208" spans="1:27" s="38" customFormat="1" ht="42" x14ac:dyDescent="0.35">
      <c r="A208" s="210" t="s">
        <v>1024</v>
      </c>
      <c r="B208" s="208"/>
      <c r="C208" s="207" t="s">
        <v>340</v>
      </c>
      <c r="D208" s="211" t="s">
        <v>131</v>
      </c>
      <c r="E208" s="208">
        <v>585</v>
      </c>
      <c r="F208" s="209"/>
      <c r="G208" s="338">
        <f>E208*F208</f>
        <v>0</v>
      </c>
    </row>
    <row r="209" spans="1:27" s="38" customFormat="1" x14ac:dyDescent="0.35">
      <c r="A209" s="210"/>
      <c r="B209" s="208"/>
      <c r="C209" s="208"/>
      <c r="D209" s="208"/>
      <c r="E209" s="208"/>
      <c r="F209" s="209"/>
      <c r="G209" s="338"/>
    </row>
    <row r="210" spans="1:27" s="38" customFormat="1" ht="42" x14ac:dyDescent="0.35">
      <c r="A210" s="210"/>
      <c r="B210" s="208"/>
      <c r="C210" s="207" t="s">
        <v>341</v>
      </c>
      <c r="D210" s="211" t="s">
        <v>131</v>
      </c>
      <c r="E210" s="208">
        <v>585</v>
      </c>
      <c r="F210" s="209"/>
      <c r="G210" s="338">
        <f>E210*F210</f>
        <v>0</v>
      </c>
    </row>
    <row r="211" spans="1:27" s="38" customFormat="1" x14ac:dyDescent="0.35">
      <c r="A211" s="210"/>
      <c r="B211" s="208"/>
      <c r="C211" s="208"/>
      <c r="D211" s="208"/>
      <c r="E211" s="208"/>
      <c r="F211" s="209"/>
      <c r="G211" s="338"/>
    </row>
    <row r="212" spans="1:27" s="38" customFormat="1" ht="42" x14ac:dyDescent="0.35">
      <c r="A212" s="241" t="s">
        <v>1025</v>
      </c>
      <c r="B212" s="235"/>
      <c r="C212" s="218" t="s">
        <v>342</v>
      </c>
      <c r="D212" s="235"/>
      <c r="E212" s="235"/>
      <c r="F212" s="236"/>
      <c r="G212" s="346"/>
      <c r="O212" s="393"/>
    </row>
    <row r="213" spans="1:27" s="38" customFormat="1" ht="12.75" customHeight="1" x14ac:dyDescent="0.35">
      <c r="A213" s="210"/>
      <c r="B213" s="208"/>
      <c r="C213" s="208"/>
      <c r="D213" s="208"/>
      <c r="E213" s="208"/>
      <c r="F213" s="209"/>
      <c r="G213" s="338"/>
      <c r="O213" s="393"/>
    </row>
    <row r="214" spans="1:27" s="38" customFormat="1" x14ac:dyDescent="0.35">
      <c r="A214" s="206"/>
      <c r="B214" s="207"/>
      <c r="C214" s="207" t="s">
        <v>343</v>
      </c>
      <c r="D214" s="208"/>
      <c r="E214" s="208"/>
      <c r="F214" s="209"/>
      <c r="G214" s="338"/>
      <c r="O214" s="393"/>
    </row>
    <row r="215" spans="1:27" s="38" customFormat="1" x14ac:dyDescent="0.35">
      <c r="A215" s="210"/>
      <c r="B215" s="208"/>
      <c r="C215" s="208"/>
      <c r="D215" s="208"/>
      <c r="E215" s="208"/>
      <c r="F215" s="209"/>
      <c r="G215" s="338"/>
    </row>
    <row r="216" spans="1:27" s="38" customFormat="1" x14ac:dyDescent="0.3">
      <c r="A216" s="210" t="s">
        <v>1026</v>
      </c>
      <c r="B216" s="208"/>
      <c r="C216" s="207" t="s">
        <v>344</v>
      </c>
      <c r="D216" s="224" t="s">
        <v>161</v>
      </c>
      <c r="E216" s="208">
        <v>400</v>
      </c>
      <c r="F216" s="209"/>
      <c r="G216" s="338">
        <f>E216*F216</f>
        <v>0</v>
      </c>
      <c r="I216" s="39"/>
      <c r="J216" s="39"/>
      <c r="K216" s="39"/>
      <c r="L216" s="39"/>
      <c r="M216" s="39"/>
    </row>
    <row r="217" spans="1:27" s="38" customFormat="1" x14ac:dyDescent="0.35">
      <c r="A217" s="210"/>
      <c r="B217" s="208"/>
      <c r="C217" s="208"/>
      <c r="D217" s="208"/>
      <c r="E217" s="208"/>
      <c r="F217" s="209"/>
      <c r="G217" s="338"/>
      <c r="I217" s="39"/>
      <c r="J217" s="39"/>
      <c r="K217" s="39"/>
      <c r="L217" s="39"/>
      <c r="M217" s="39"/>
    </row>
    <row r="218" spans="1:27" s="38" customFormat="1" x14ac:dyDescent="0.35">
      <c r="A218" s="206" t="s">
        <v>1027</v>
      </c>
      <c r="B218" s="207"/>
      <c r="C218" s="207" t="s">
        <v>345</v>
      </c>
      <c r="D218" s="208"/>
      <c r="E218" s="208"/>
      <c r="F218" s="209"/>
      <c r="G218" s="338"/>
      <c r="I218" s="39"/>
      <c r="J218" s="39"/>
      <c r="K218" s="39"/>
      <c r="L218" s="39"/>
      <c r="M218" s="39"/>
    </row>
    <row r="219" spans="1:27" s="38" customFormat="1" x14ac:dyDescent="0.35">
      <c r="A219" s="210"/>
      <c r="B219" s="208"/>
      <c r="C219" s="208"/>
      <c r="D219" s="208"/>
      <c r="E219" s="208"/>
      <c r="F219" s="209"/>
      <c r="G219" s="338"/>
      <c r="I219" s="39"/>
      <c r="J219" s="39"/>
      <c r="K219" s="39"/>
      <c r="L219" s="39"/>
      <c r="M219" s="39"/>
    </row>
    <row r="220" spans="1:27" s="38" customFormat="1" x14ac:dyDescent="0.35">
      <c r="A220" s="206"/>
      <c r="B220" s="207"/>
      <c r="C220" s="207" t="s">
        <v>346</v>
      </c>
      <c r="D220" s="208"/>
      <c r="E220" s="208"/>
      <c r="F220" s="209"/>
      <c r="G220" s="338"/>
      <c r="I220" s="39"/>
      <c r="K220" s="39"/>
      <c r="L220" s="39"/>
      <c r="M220" s="39"/>
      <c r="N220" s="561"/>
      <c r="O220" s="561"/>
      <c r="P220" s="561"/>
    </row>
    <row r="221" spans="1:27" s="38" customFormat="1" x14ac:dyDescent="0.35">
      <c r="A221" s="210"/>
      <c r="B221" s="208"/>
      <c r="C221" s="208"/>
      <c r="D221" s="208"/>
      <c r="E221" s="208"/>
      <c r="F221" s="209"/>
      <c r="G221" s="338"/>
      <c r="I221" s="39"/>
      <c r="J221" s="39"/>
      <c r="K221" s="39"/>
      <c r="L221" s="39"/>
      <c r="M221" s="39"/>
      <c r="O221" s="393"/>
    </row>
    <row r="222" spans="1:27" s="38" customFormat="1" ht="28" x14ac:dyDescent="0.35">
      <c r="A222" s="210"/>
      <c r="B222" s="208"/>
      <c r="C222" s="208" t="s">
        <v>347</v>
      </c>
      <c r="D222" s="208"/>
      <c r="E222" s="208"/>
      <c r="F222" s="209"/>
      <c r="G222" s="338"/>
      <c r="I222" s="39"/>
      <c r="J222" s="39"/>
      <c r="K222" s="39"/>
      <c r="L222" s="39"/>
      <c r="M222" s="39"/>
      <c r="O222" s="393"/>
      <c r="W222" s="39"/>
      <c r="X222" s="39"/>
      <c r="Y222" s="39"/>
      <c r="Z222" s="39"/>
      <c r="AA222" s="39"/>
    </row>
    <row r="223" spans="1:27" s="38" customFormat="1" ht="11.25" customHeight="1" x14ac:dyDescent="0.35">
      <c r="A223" s="210"/>
      <c r="B223" s="208"/>
      <c r="C223" s="208"/>
      <c r="D223" s="208"/>
      <c r="E223" s="208"/>
      <c r="F223" s="209"/>
      <c r="G223" s="338"/>
      <c r="I223" s="39"/>
      <c r="J223" s="39"/>
      <c r="K223" s="39"/>
      <c r="L223" s="39"/>
      <c r="M223" s="39"/>
      <c r="O223" s="393"/>
      <c r="W223" s="39"/>
      <c r="X223" s="39"/>
      <c r="Y223" s="39"/>
      <c r="Z223" s="39"/>
      <c r="AA223" s="39"/>
    </row>
    <row r="224" spans="1:27" s="39" customFormat="1" x14ac:dyDescent="0.35">
      <c r="A224" s="210" t="s">
        <v>1028</v>
      </c>
      <c r="B224" s="208"/>
      <c r="C224" s="207" t="s">
        <v>293</v>
      </c>
      <c r="D224" s="211" t="s">
        <v>131</v>
      </c>
      <c r="E224" s="208">
        <v>5</v>
      </c>
      <c r="F224" s="209"/>
      <c r="G224" s="338">
        <f>E224*F224</f>
        <v>0</v>
      </c>
      <c r="H224" s="38"/>
      <c r="N224" s="38"/>
      <c r="O224" s="393"/>
      <c r="P224" s="38"/>
      <c r="Q224" s="38"/>
      <c r="R224" s="38"/>
      <c r="S224" s="38"/>
      <c r="T224" s="38"/>
      <c r="U224" s="38"/>
      <c r="V224" s="38"/>
    </row>
    <row r="225" spans="1:27" s="237" customFormat="1" ht="7.5" customHeight="1" thickBot="1" x14ac:dyDescent="0.35">
      <c r="A225" s="241"/>
      <c r="B225" s="235"/>
      <c r="C225" s="235"/>
      <c r="D225" s="235"/>
      <c r="E225" s="235"/>
      <c r="F225" s="236"/>
      <c r="G225" s="346"/>
      <c r="H225" s="38"/>
      <c r="J225" s="39"/>
      <c r="K225" s="39"/>
      <c r="L225" s="39"/>
      <c r="M225" s="39"/>
      <c r="N225" s="39"/>
      <c r="O225" s="39"/>
      <c r="P225" s="39"/>
      <c r="Q225" s="39"/>
      <c r="R225" s="39"/>
      <c r="S225" s="39"/>
      <c r="T225" s="39"/>
      <c r="U225" s="39"/>
      <c r="V225" s="39"/>
      <c r="W225" s="183"/>
      <c r="X225" s="184"/>
      <c r="Y225" s="183"/>
      <c r="Z225" s="183"/>
      <c r="AA225" s="183"/>
    </row>
    <row r="226" spans="1:27" s="233" customFormat="1" ht="14.5" thickBot="1" x14ac:dyDescent="0.4">
      <c r="A226" s="559" t="s">
        <v>273</v>
      </c>
      <c r="B226" s="559"/>
      <c r="C226" s="559"/>
      <c r="D226" s="559"/>
      <c r="E226" s="559"/>
      <c r="F226" s="559"/>
      <c r="G226" s="340">
        <f>SUM(G188:G225)</f>
        <v>0</v>
      </c>
      <c r="H226" s="38"/>
      <c r="J226" s="39"/>
      <c r="K226" s="39"/>
      <c r="L226" s="39"/>
      <c r="M226" s="39"/>
      <c r="N226" s="39"/>
      <c r="O226" s="39"/>
      <c r="P226" s="39"/>
      <c r="Q226" s="39"/>
      <c r="R226" s="39"/>
      <c r="S226" s="39"/>
      <c r="T226" s="39"/>
      <c r="U226" s="39"/>
      <c r="V226" s="39"/>
      <c r="W226" s="237"/>
      <c r="X226" s="237"/>
      <c r="Y226" s="237"/>
      <c r="Z226" s="237"/>
      <c r="AA226" s="237"/>
    </row>
    <row r="227" spans="1:27" s="183" customFormat="1" x14ac:dyDescent="0.3">
      <c r="A227" s="538">
        <f>A183+1</f>
        <v>59</v>
      </c>
      <c r="B227" s="539"/>
      <c r="C227" s="539"/>
      <c r="D227" s="539"/>
      <c r="E227" s="539"/>
      <c r="F227" s="539"/>
      <c r="G227" s="540"/>
      <c r="H227" s="38"/>
      <c r="J227" s="39"/>
      <c r="K227" s="39"/>
      <c r="L227" s="39"/>
      <c r="M227" s="39"/>
      <c r="N227" s="39"/>
      <c r="O227" s="39"/>
      <c r="P227" s="39"/>
      <c r="Q227" s="39"/>
      <c r="R227" s="39"/>
      <c r="S227" s="39"/>
      <c r="T227" s="39"/>
      <c r="U227" s="39"/>
      <c r="V227" s="39"/>
      <c r="W227" s="237"/>
      <c r="X227" s="237"/>
      <c r="Y227" s="237"/>
      <c r="Z227" s="237"/>
      <c r="AA227" s="237"/>
    </row>
    <row r="228" spans="1:27" s="237" customFormat="1" x14ac:dyDescent="0.3">
      <c r="A228" s="198" t="str">
        <f>$A$2</f>
        <v>CONSTRUCTION OF AMERSFOORT SEWERS</v>
      </c>
      <c r="B228" s="172"/>
      <c r="C228" s="172"/>
      <c r="D228" s="172"/>
      <c r="E228" s="172"/>
      <c r="F228" s="172"/>
      <c r="G228" s="341"/>
      <c r="H228" s="38"/>
      <c r="I228" s="39"/>
      <c r="J228" s="39"/>
      <c r="K228" s="39"/>
      <c r="L228" s="39"/>
      <c r="M228" s="39"/>
      <c r="N228" s="39"/>
      <c r="O228" s="39"/>
      <c r="P228" s="39"/>
      <c r="Q228" s="39"/>
      <c r="R228" s="39"/>
      <c r="S228" s="39"/>
      <c r="T228" s="39"/>
      <c r="U228" s="39"/>
      <c r="V228" s="39"/>
    </row>
    <row r="229" spans="1:27" s="237" customFormat="1" x14ac:dyDescent="0.3">
      <c r="A229" s="198" t="str">
        <f>$A$3</f>
        <v>CONTRACT NO: T21/2025</v>
      </c>
      <c r="B229" s="172"/>
      <c r="C229" s="172"/>
      <c r="D229" s="172"/>
      <c r="E229" s="172"/>
      <c r="F229" s="172"/>
      <c r="G229" s="341"/>
      <c r="J229" s="405"/>
      <c r="O229" s="406"/>
      <c r="P229" s="405"/>
    </row>
    <row r="230" spans="1:27" s="237" customFormat="1" ht="14.5" thickBot="1" x14ac:dyDescent="0.35">
      <c r="A230" s="214" t="str">
        <f>$A$4</f>
        <v>SECTION 6:  ACCESS ROADS</v>
      </c>
      <c r="B230" s="238"/>
      <c r="C230" s="238"/>
      <c r="D230" s="238"/>
      <c r="E230" s="238"/>
      <c r="F230" s="238"/>
      <c r="G230" s="342"/>
      <c r="H230" s="233"/>
      <c r="I230" s="233"/>
      <c r="J230" s="233"/>
      <c r="K230" s="233"/>
      <c r="L230" s="233"/>
      <c r="M230" s="233"/>
      <c r="N230" s="233"/>
      <c r="O230" s="233"/>
      <c r="P230" s="233"/>
      <c r="Q230" s="233"/>
      <c r="R230" s="233"/>
      <c r="S230" s="233"/>
      <c r="T230" s="233"/>
      <c r="U230" s="233"/>
      <c r="V230" s="233"/>
    </row>
    <row r="231" spans="1:27" s="237" customFormat="1" ht="21.75" customHeight="1" thickBot="1" x14ac:dyDescent="0.35">
      <c r="A231" s="215" t="s">
        <v>256</v>
      </c>
      <c r="B231" s="216" t="s">
        <v>257</v>
      </c>
      <c r="C231" s="216" t="s">
        <v>2</v>
      </c>
      <c r="D231" s="216" t="s">
        <v>3</v>
      </c>
      <c r="E231" s="216" t="s">
        <v>4</v>
      </c>
      <c r="F231" s="217" t="s">
        <v>5</v>
      </c>
      <c r="G231" s="343" t="s">
        <v>6</v>
      </c>
      <c r="H231" s="183"/>
      <c r="I231" s="183"/>
      <c r="J231" s="183"/>
      <c r="K231" s="183"/>
      <c r="L231" s="183"/>
      <c r="M231" s="407"/>
      <c r="N231" s="183"/>
      <c r="O231" s="183"/>
      <c r="P231" s="183"/>
      <c r="Q231" s="183"/>
      <c r="R231" s="183"/>
      <c r="S231" s="183"/>
      <c r="T231" s="183"/>
      <c r="U231" s="183"/>
      <c r="V231" s="183"/>
      <c r="W231" s="39"/>
      <c r="X231" s="39"/>
      <c r="Y231" s="39"/>
      <c r="Z231" s="39"/>
      <c r="AA231" s="39"/>
    </row>
    <row r="232" spans="1:27" s="237" customFormat="1" ht="14.5" thickBot="1" x14ac:dyDescent="0.4">
      <c r="A232" s="559" t="s">
        <v>274</v>
      </c>
      <c r="B232" s="559"/>
      <c r="C232" s="559"/>
      <c r="D232" s="559"/>
      <c r="E232" s="559"/>
      <c r="F232" s="559"/>
      <c r="G232" s="340">
        <f>G226</f>
        <v>0</v>
      </c>
      <c r="O232" s="396"/>
      <c r="W232" s="39"/>
      <c r="X232" s="39"/>
      <c r="Y232" s="39"/>
      <c r="Z232" s="39"/>
      <c r="AA232" s="39"/>
    </row>
    <row r="233" spans="1:27" s="39" customFormat="1" ht="9.75" customHeight="1" x14ac:dyDescent="0.35">
      <c r="A233" s="210"/>
      <c r="B233" s="208"/>
      <c r="C233" s="208"/>
      <c r="D233" s="208"/>
      <c r="E233" s="208"/>
      <c r="F233" s="209"/>
      <c r="G233" s="338"/>
      <c r="H233" s="38"/>
      <c r="N233" s="42"/>
      <c r="O233" s="408"/>
      <c r="P233" s="42"/>
      <c r="Q233" s="38"/>
      <c r="R233" s="38"/>
      <c r="S233" s="38"/>
      <c r="T233" s="38"/>
      <c r="U233" s="38"/>
      <c r="V233" s="38"/>
    </row>
    <row r="234" spans="1:27" s="39" customFormat="1" ht="28" x14ac:dyDescent="0.25">
      <c r="A234" s="206" t="s">
        <v>1029</v>
      </c>
      <c r="B234" s="207"/>
      <c r="C234" s="207" t="s">
        <v>348</v>
      </c>
      <c r="D234" s="211" t="s">
        <v>161</v>
      </c>
      <c r="E234" s="208">
        <v>5</v>
      </c>
      <c r="F234" s="209"/>
      <c r="G234" s="338">
        <f>E234*F234</f>
        <v>0</v>
      </c>
      <c r="H234" s="38"/>
      <c r="N234" s="409"/>
      <c r="O234" s="410"/>
      <c r="P234" s="409"/>
      <c r="Q234" s="38"/>
      <c r="R234" s="38"/>
      <c r="S234" s="38"/>
      <c r="T234" s="38"/>
      <c r="U234" s="38"/>
      <c r="V234" s="38"/>
    </row>
    <row r="235" spans="1:27" s="39" customFormat="1" x14ac:dyDescent="0.25">
      <c r="A235" s="206"/>
      <c r="B235" s="207"/>
      <c r="C235" s="207"/>
      <c r="D235" s="211"/>
      <c r="E235" s="208"/>
      <c r="F235" s="209"/>
      <c r="G235" s="338"/>
      <c r="H235" s="38"/>
      <c r="N235" s="409"/>
      <c r="O235" s="410"/>
      <c r="P235" s="409"/>
      <c r="Q235" s="38"/>
      <c r="R235" s="38"/>
      <c r="S235" s="38"/>
      <c r="T235" s="38"/>
      <c r="U235" s="38"/>
      <c r="V235" s="38"/>
    </row>
    <row r="236" spans="1:27" s="39" customFormat="1" x14ac:dyDescent="0.35">
      <c r="A236" s="206"/>
      <c r="B236" s="207"/>
      <c r="C236" s="207" t="s">
        <v>349</v>
      </c>
      <c r="D236" s="208"/>
      <c r="E236" s="208"/>
      <c r="F236" s="209"/>
      <c r="G236" s="338"/>
      <c r="H236" s="38"/>
    </row>
    <row r="237" spans="1:27" s="39" customFormat="1" x14ac:dyDescent="0.35">
      <c r="A237" s="210"/>
      <c r="B237" s="208"/>
      <c r="C237" s="208"/>
      <c r="D237" s="208"/>
      <c r="E237" s="208"/>
      <c r="F237" s="209"/>
      <c r="G237" s="338"/>
      <c r="H237" s="38"/>
    </row>
    <row r="238" spans="1:27" s="39" customFormat="1" ht="42" x14ac:dyDescent="0.35">
      <c r="A238" s="210" t="s">
        <v>1030</v>
      </c>
      <c r="B238" s="208"/>
      <c r="C238" s="207" t="s">
        <v>350</v>
      </c>
      <c r="D238" s="211" t="s">
        <v>131</v>
      </c>
      <c r="E238" s="208">
        <v>3</v>
      </c>
      <c r="F238" s="209"/>
      <c r="G238" s="338">
        <f>E238*F238</f>
        <v>0</v>
      </c>
      <c r="H238" s="38"/>
    </row>
    <row r="239" spans="1:27" s="39" customFormat="1" x14ac:dyDescent="0.35">
      <c r="A239" s="210"/>
      <c r="B239" s="208"/>
      <c r="C239" s="208"/>
      <c r="D239" s="208"/>
      <c r="E239" s="208"/>
      <c r="F239" s="209"/>
      <c r="G239" s="338"/>
      <c r="H239" s="38"/>
    </row>
    <row r="240" spans="1:27" s="39" customFormat="1" ht="42" x14ac:dyDescent="0.35">
      <c r="A240" s="210" t="s">
        <v>1031</v>
      </c>
      <c r="B240" s="208"/>
      <c r="C240" s="207" t="s">
        <v>351</v>
      </c>
      <c r="D240" s="211" t="s">
        <v>131</v>
      </c>
      <c r="E240" s="208">
        <v>3</v>
      </c>
      <c r="F240" s="209"/>
      <c r="G240" s="338">
        <f>E240*F240</f>
        <v>0</v>
      </c>
      <c r="H240" s="38"/>
      <c r="W240" s="237"/>
      <c r="X240" s="237"/>
      <c r="Y240" s="237"/>
      <c r="Z240" s="237"/>
      <c r="AA240" s="237"/>
    </row>
    <row r="241" spans="1:27" s="39" customFormat="1" x14ac:dyDescent="0.35">
      <c r="A241" s="210"/>
      <c r="B241" s="208"/>
      <c r="C241" s="208"/>
      <c r="D241" s="208"/>
      <c r="E241" s="208"/>
      <c r="F241" s="209"/>
      <c r="G241" s="338"/>
      <c r="H241" s="38"/>
      <c r="W241" s="233"/>
      <c r="X241" s="233"/>
      <c r="Y241" s="233"/>
      <c r="Z241" s="233"/>
      <c r="AA241" s="233"/>
    </row>
    <row r="242" spans="1:27" s="39" customFormat="1" ht="56" x14ac:dyDescent="0.35">
      <c r="A242" s="210" t="s">
        <v>1032</v>
      </c>
      <c r="B242" s="208"/>
      <c r="C242" s="207" t="s">
        <v>352</v>
      </c>
      <c r="D242" s="211" t="s">
        <v>131</v>
      </c>
      <c r="E242" s="208">
        <v>8</v>
      </c>
      <c r="F242" s="209"/>
      <c r="G242" s="338">
        <f>E242*F242</f>
        <v>0</v>
      </c>
      <c r="H242" s="237"/>
      <c r="I242" s="237"/>
      <c r="J242" s="237"/>
      <c r="K242" s="237"/>
      <c r="L242" s="237"/>
      <c r="M242" s="237"/>
      <c r="N242" s="237"/>
      <c r="O242" s="396"/>
      <c r="P242" s="237"/>
      <c r="Q242" s="237"/>
      <c r="R242" s="237"/>
      <c r="S242" s="237"/>
      <c r="T242" s="237"/>
      <c r="U242" s="237"/>
      <c r="V242" s="237"/>
    </row>
    <row r="243" spans="1:27" s="39" customFormat="1" x14ac:dyDescent="0.35">
      <c r="A243" s="210"/>
      <c r="B243" s="208"/>
      <c r="C243" s="208"/>
      <c r="D243" s="208"/>
      <c r="E243" s="208"/>
      <c r="F243" s="209"/>
      <c r="G243" s="338"/>
      <c r="H243" s="237"/>
      <c r="I243" s="237"/>
      <c r="J243" s="237"/>
      <c r="K243" s="237"/>
      <c r="L243" s="237"/>
      <c r="M243" s="237"/>
      <c r="N243" s="237"/>
      <c r="O243" s="396"/>
      <c r="P243" s="237"/>
      <c r="Q243" s="237"/>
      <c r="R243" s="237"/>
      <c r="S243" s="237"/>
      <c r="T243" s="237"/>
      <c r="U243" s="237"/>
      <c r="V243" s="237"/>
    </row>
    <row r="244" spans="1:27" s="39" customFormat="1" x14ac:dyDescent="0.35">
      <c r="A244" s="206" t="s">
        <v>1033</v>
      </c>
      <c r="B244" s="207"/>
      <c r="C244" s="207" t="s">
        <v>353</v>
      </c>
      <c r="D244" s="211" t="s">
        <v>161</v>
      </c>
      <c r="E244" s="208">
        <v>33</v>
      </c>
      <c r="F244" s="209"/>
      <c r="G244" s="338">
        <f>E244*F244</f>
        <v>0</v>
      </c>
      <c r="H244" s="239"/>
      <c r="I244" s="237"/>
      <c r="J244" s="237"/>
      <c r="K244" s="237"/>
      <c r="L244" s="237"/>
      <c r="M244" s="237"/>
      <c r="N244" s="237"/>
      <c r="O244" s="396"/>
      <c r="P244" s="237"/>
      <c r="Q244" s="237"/>
      <c r="R244" s="237"/>
      <c r="S244" s="237"/>
      <c r="T244" s="237"/>
      <c r="U244" s="237"/>
      <c r="V244" s="237"/>
    </row>
    <row r="245" spans="1:27" s="39" customFormat="1" x14ac:dyDescent="0.35">
      <c r="A245" s="210"/>
      <c r="B245" s="208"/>
      <c r="C245" s="208"/>
      <c r="D245" s="208"/>
      <c r="E245" s="208"/>
      <c r="F245" s="209"/>
      <c r="G245" s="338"/>
      <c r="H245" s="239"/>
      <c r="I245" s="237"/>
      <c r="J245" s="237"/>
      <c r="K245" s="237"/>
      <c r="L245" s="237"/>
      <c r="M245" s="237"/>
      <c r="N245" s="237"/>
      <c r="O245" s="396"/>
      <c r="P245" s="237"/>
      <c r="Q245" s="237"/>
      <c r="R245" s="237"/>
      <c r="S245" s="237"/>
      <c r="T245" s="237"/>
      <c r="U245" s="237"/>
      <c r="V245" s="237"/>
    </row>
    <row r="246" spans="1:27" s="39" customFormat="1" x14ac:dyDescent="0.35">
      <c r="A246" s="206" t="s">
        <v>1034</v>
      </c>
      <c r="B246" s="207"/>
      <c r="C246" s="207" t="s">
        <v>354</v>
      </c>
      <c r="D246" s="208"/>
      <c r="E246" s="208"/>
      <c r="F246" s="209"/>
      <c r="G246" s="338"/>
      <c r="H246" s="38"/>
    </row>
    <row r="247" spans="1:27" s="39" customFormat="1" x14ac:dyDescent="0.35">
      <c r="A247" s="210"/>
      <c r="B247" s="208"/>
      <c r="C247" s="208"/>
      <c r="D247" s="208"/>
      <c r="E247" s="208"/>
      <c r="F247" s="209"/>
      <c r="G247" s="338"/>
      <c r="H247" s="38"/>
    </row>
    <row r="248" spans="1:27" s="39" customFormat="1" ht="28" x14ac:dyDescent="0.35">
      <c r="A248" s="206"/>
      <c r="B248" s="207"/>
      <c r="C248" s="207" t="s">
        <v>355</v>
      </c>
      <c r="D248" s="208"/>
      <c r="E248" s="208"/>
      <c r="F248" s="209"/>
      <c r="G248" s="338"/>
      <c r="H248" s="38"/>
    </row>
    <row r="249" spans="1:27" s="39" customFormat="1" x14ac:dyDescent="0.35">
      <c r="A249" s="210"/>
      <c r="B249" s="208"/>
      <c r="C249" s="208"/>
      <c r="D249" s="208"/>
      <c r="E249" s="208"/>
      <c r="F249" s="209"/>
      <c r="G249" s="338"/>
      <c r="H249" s="38"/>
    </row>
    <row r="250" spans="1:27" s="39" customFormat="1" ht="28" x14ac:dyDescent="0.35">
      <c r="A250" s="210" t="s">
        <v>1035</v>
      </c>
      <c r="B250" s="208"/>
      <c r="C250" s="207" t="s">
        <v>356</v>
      </c>
      <c r="D250" s="211" t="s">
        <v>17</v>
      </c>
      <c r="E250" s="225">
        <v>60</v>
      </c>
      <c r="F250" s="213"/>
      <c r="G250" s="339">
        <f>E250*F250</f>
        <v>0</v>
      </c>
      <c r="H250" s="38"/>
    </row>
    <row r="251" spans="1:27" s="39" customFormat="1" x14ac:dyDescent="0.35">
      <c r="A251" s="210"/>
      <c r="B251" s="208"/>
      <c r="C251" s="208"/>
      <c r="D251" s="219"/>
      <c r="E251" s="226"/>
      <c r="F251" s="209"/>
      <c r="G251" s="338"/>
      <c r="H251" s="38"/>
    </row>
    <row r="252" spans="1:27" s="39" customFormat="1" ht="42" x14ac:dyDescent="0.35">
      <c r="A252" s="210" t="s">
        <v>1036</v>
      </c>
      <c r="B252" s="208"/>
      <c r="C252" s="207" t="s">
        <v>357</v>
      </c>
      <c r="D252" s="211" t="s">
        <v>155</v>
      </c>
      <c r="E252" s="225">
        <v>8</v>
      </c>
      <c r="F252" s="213"/>
      <c r="G252" s="339">
        <f>E252*F252</f>
        <v>0</v>
      </c>
      <c r="H252" s="38"/>
    </row>
    <row r="253" spans="1:27" s="39" customFormat="1" x14ac:dyDescent="0.35">
      <c r="A253" s="210"/>
      <c r="B253" s="208"/>
      <c r="C253" s="208"/>
      <c r="D253" s="219"/>
      <c r="E253" s="226"/>
      <c r="F253" s="209"/>
      <c r="G253" s="338"/>
      <c r="H253" s="38"/>
    </row>
    <row r="254" spans="1:27" s="39" customFormat="1" x14ac:dyDescent="0.35">
      <c r="A254" s="206"/>
      <c r="B254" s="207"/>
      <c r="C254" s="207" t="s">
        <v>358</v>
      </c>
      <c r="D254" s="211"/>
      <c r="E254" s="225"/>
      <c r="F254" s="213"/>
      <c r="G254" s="339"/>
      <c r="H254" s="38"/>
    </row>
    <row r="255" spans="1:27" s="39" customFormat="1" x14ac:dyDescent="0.35">
      <c r="A255" s="210"/>
      <c r="B255" s="208"/>
      <c r="C255" s="208"/>
      <c r="D255" s="219"/>
      <c r="E255" s="226"/>
      <c r="F255" s="209"/>
      <c r="G255" s="338"/>
      <c r="H255" s="38"/>
    </row>
    <row r="256" spans="1:27" s="39" customFormat="1" ht="42" x14ac:dyDescent="0.35">
      <c r="A256" s="206" t="s">
        <v>1037</v>
      </c>
      <c r="B256" s="207"/>
      <c r="C256" s="207" t="s">
        <v>359</v>
      </c>
      <c r="D256" s="211" t="s">
        <v>17</v>
      </c>
      <c r="E256" s="225">
        <v>8</v>
      </c>
      <c r="F256" s="213"/>
      <c r="G256" s="339">
        <f>E256*F256</f>
        <v>0</v>
      </c>
    </row>
    <row r="257" spans="1:27" s="39" customFormat="1" x14ac:dyDescent="0.35">
      <c r="A257" s="210"/>
      <c r="B257" s="208"/>
      <c r="C257" s="208"/>
      <c r="D257" s="219"/>
      <c r="E257" s="226"/>
      <c r="F257" s="209"/>
      <c r="G257" s="338"/>
    </row>
    <row r="258" spans="1:27" s="39" customFormat="1" x14ac:dyDescent="0.35">
      <c r="A258" s="210"/>
      <c r="B258" s="208"/>
      <c r="C258" s="208" t="s">
        <v>360</v>
      </c>
      <c r="D258" s="219"/>
      <c r="E258" s="226"/>
      <c r="F258" s="209"/>
      <c r="G258" s="338"/>
    </row>
    <row r="259" spans="1:27" s="39" customFormat="1" x14ac:dyDescent="0.35">
      <c r="A259" s="210"/>
      <c r="B259" s="208"/>
      <c r="C259" s="208"/>
      <c r="D259" s="219"/>
      <c r="E259" s="226"/>
      <c r="F259" s="209"/>
      <c r="G259" s="338"/>
    </row>
    <row r="260" spans="1:27" s="39" customFormat="1" x14ac:dyDescent="0.35">
      <c r="A260" s="210" t="s">
        <v>1038</v>
      </c>
      <c r="B260" s="208"/>
      <c r="C260" s="208" t="s">
        <v>361</v>
      </c>
      <c r="D260" s="219" t="s">
        <v>155</v>
      </c>
      <c r="E260" s="226">
        <v>10</v>
      </c>
      <c r="F260" s="209"/>
      <c r="G260" s="338">
        <f>E260*F260</f>
        <v>0</v>
      </c>
    </row>
    <row r="261" spans="1:27" s="39" customFormat="1" x14ac:dyDescent="0.35">
      <c r="A261" s="210"/>
      <c r="B261" s="208"/>
      <c r="C261" s="208"/>
      <c r="D261" s="208"/>
      <c r="E261" s="226"/>
      <c r="F261" s="209"/>
      <c r="G261" s="338"/>
    </row>
    <row r="262" spans="1:27" s="39" customFormat="1" x14ac:dyDescent="0.35">
      <c r="A262" s="210"/>
      <c r="B262" s="208"/>
      <c r="C262" s="208" t="s">
        <v>362</v>
      </c>
      <c r="D262" s="208"/>
      <c r="E262" s="226"/>
      <c r="F262" s="209"/>
      <c r="G262" s="338"/>
    </row>
    <row r="263" spans="1:27" s="39" customFormat="1" x14ac:dyDescent="0.35">
      <c r="A263" s="210"/>
      <c r="B263" s="208"/>
      <c r="C263" s="208"/>
      <c r="D263" s="208"/>
      <c r="E263" s="226"/>
      <c r="F263" s="209"/>
      <c r="G263" s="338"/>
    </row>
    <row r="264" spans="1:27" s="39" customFormat="1" ht="14.5" thickBot="1" x14ac:dyDescent="0.4">
      <c r="A264" s="210" t="s">
        <v>1039</v>
      </c>
      <c r="B264" s="208"/>
      <c r="C264" s="208" t="s">
        <v>363</v>
      </c>
      <c r="D264" s="219" t="s">
        <v>155</v>
      </c>
      <c r="E264" s="226">
        <v>14</v>
      </c>
      <c r="F264" s="209"/>
      <c r="G264" s="338">
        <f>E264*F264</f>
        <v>0</v>
      </c>
    </row>
    <row r="265" spans="1:27" s="233" customFormat="1" ht="14.5" thickBot="1" x14ac:dyDescent="0.4">
      <c r="A265" s="559" t="s">
        <v>273</v>
      </c>
      <c r="B265" s="559"/>
      <c r="C265" s="559"/>
      <c r="D265" s="559"/>
      <c r="E265" s="559"/>
      <c r="F265" s="559"/>
      <c r="G265" s="340">
        <f>SUM(G232:G264)</f>
        <v>0</v>
      </c>
      <c r="H265" s="38"/>
      <c r="M265" s="39"/>
      <c r="N265" s="39"/>
      <c r="O265" s="39"/>
      <c r="P265" s="39"/>
      <c r="Q265" s="39"/>
      <c r="R265" s="39"/>
      <c r="S265" s="39"/>
      <c r="T265" s="39"/>
      <c r="U265" s="39"/>
      <c r="V265" s="39"/>
      <c r="W265" s="237"/>
      <c r="X265" s="237"/>
      <c r="Y265" s="237"/>
      <c r="Z265" s="237"/>
      <c r="AA265" s="237"/>
    </row>
    <row r="266" spans="1:27" s="183" customFormat="1" x14ac:dyDescent="0.3">
      <c r="A266" s="538">
        <f>A227+1</f>
        <v>60</v>
      </c>
      <c r="B266" s="539"/>
      <c r="C266" s="539"/>
      <c r="D266" s="539"/>
      <c r="E266" s="539"/>
      <c r="F266" s="539"/>
      <c r="G266" s="540"/>
      <c r="H266" s="38"/>
      <c r="M266" s="39"/>
      <c r="N266" s="39"/>
      <c r="O266" s="39"/>
      <c r="P266" s="39"/>
      <c r="Q266" s="39"/>
      <c r="R266" s="39"/>
      <c r="S266" s="39"/>
      <c r="T266" s="39"/>
      <c r="U266" s="39"/>
      <c r="V266" s="39"/>
      <c r="W266" s="237"/>
      <c r="X266" s="237"/>
      <c r="Y266" s="237"/>
      <c r="Z266" s="237"/>
      <c r="AA266" s="237"/>
    </row>
    <row r="267" spans="1:27" s="237" customFormat="1" x14ac:dyDescent="0.3">
      <c r="A267" s="198" t="str">
        <f>$A$2</f>
        <v>CONSTRUCTION OF AMERSFOORT SEWERS</v>
      </c>
      <c r="B267" s="172"/>
      <c r="C267" s="172"/>
      <c r="D267" s="172"/>
      <c r="E267" s="172"/>
      <c r="F267" s="172"/>
      <c r="G267" s="341"/>
      <c r="H267" s="38"/>
      <c r="M267" s="39"/>
      <c r="N267" s="39"/>
      <c r="O267" s="39"/>
      <c r="P267" s="39"/>
      <c r="Q267" s="39"/>
      <c r="R267" s="39"/>
      <c r="S267" s="39"/>
      <c r="T267" s="39"/>
      <c r="U267" s="39"/>
      <c r="V267" s="39"/>
    </row>
    <row r="268" spans="1:27" s="237" customFormat="1" x14ac:dyDescent="0.3">
      <c r="A268" s="198" t="str">
        <f>$A$3</f>
        <v>CONTRACT NO: T21/2025</v>
      </c>
      <c r="B268" s="172"/>
      <c r="C268" s="172"/>
      <c r="D268" s="172"/>
      <c r="E268" s="172"/>
      <c r="F268" s="172"/>
      <c r="G268" s="341"/>
      <c r="J268" s="405"/>
      <c r="O268" s="406"/>
      <c r="P268" s="405"/>
    </row>
    <row r="269" spans="1:27" s="237" customFormat="1" ht="14.5" thickBot="1" x14ac:dyDescent="0.35">
      <c r="A269" s="214" t="str">
        <f>$A$4</f>
        <v>SECTION 6:  ACCESS ROADS</v>
      </c>
      <c r="B269" s="238"/>
      <c r="C269" s="238"/>
      <c r="D269" s="238"/>
      <c r="E269" s="238"/>
      <c r="F269" s="238"/>
      <c r="G269" s="342"/>
      <c r="H269" s="233"/>
      <c r="I269" s="233"/>
      <c r="J269" s="233"/>
      <c r="K269" s="233"/>
      <c r="L269" s="233"/>
      <c r="M269" s="233"/>
      <c r="N269" s="233"/>
      <c r="O269" s="233"/>
      <c r="P269" s="233"/>
      <c r="Q269" s="233"/>
      <c r="R269" s="233"/>
      <c r="S269" s="233"/>
      <c r="T269" s="233"/>
      <c r="U269" s="233"/>
      <c r="V269" s="233"/>
    </row>
    <row r="270" spans="1:27" s="237" customFormat="1" ht="21.75" customHeight="1" thickBot="1" x14ac:dyDescent="0.35">
      <c r="A270" s="215" t="s">
        <v>256</v>
      </c>
      <c r="B270" s="216" t="s">
        <v>257</v>
      </c>
      <c r="C270" s="216" t="s">
        <v>2</v>
      </c>
      <c r="D270" s="216" t="s">
        <v>3</v>
      </c>
      <c r="E270" s="216" t="s">
        <v>4</v>
      </c>
      <c r="F270" s="217" t="s">
        <v>5</v>
      </c>
      <c r="G270" s="343" t="s">
        <v>6</v>
      </c>
      <c r="H270" s="183"/>
      <c r="I270" s="183"/>
      <c r="J270" s="183"/>
      <c r="K270" s="183"/>
      <c r="L270" s="183"/>
      <c r="M270" s="407"/>
      <c r="N270" s="183"/>
      <c r="O270" s="183"/>
      <c r="P270" s="183"/>
      <c r="Q270" s="183"/>
      <c r="R270" s="183"/>
      <c r="S270" s="183"/>
      <c r="T270" s="183"/>
      <c r="U270" s="183"/>
      <c r="V270" s="183"/>
      <c r="W270" s="39"/>
      <c r="X270" s="39"/>
      <c r="Y270" s="39"/>
      <c r="Z270" s="39"/>
      <c r="AA270" s="39"/>
    </row>
    <row r="271" spans="1:27" s="237" customFormat="1" ht="14.5" thickBot="1" x14ac:dyDescent="0.4">
      <c r="A271" s="559" t="s">
        <v>274</v>
      </c>
      <c r="B271" s="559"/>
      <c r="C271" s="559"/>
      <c r="D271" s="559"/>
      <c r="E271" s="559"/>
      <c r="F271" s="559"/>
      <c r="G271" s="340">
        <f>G265</f>
        <v>0</v>
      </c>
      <c r="O271" s="396"/>
      <c r="W271" s="39"/>
      <c r="X271" s="39"/>
      <c r="Y271" s="39"/>
      <c r="Z271" s="39"/>
      <c r="AA271" s="39"/>
    </row>
    <row r="272" spans="1:27" s="39" customFormat="1" ht="4.5" customHeight="1" x14ac:dyDescent="0.35">
      <c r="A272" s="210"/>
      <c r="B272" s="208"/>
      <c r="C272" s="208"/>
      <c r="D272" s="208"/>
      <c r="E272" s="208"/>
      <c r="F272" s="209"/>
      <c r="G272" s="338"/>
      <c r="H272" s="237"/>
      <c r="I272" s="237"/>
      <c r="J272" s="237"/>
      <c r="K272" s="237"/>
      <c r="L272" s="237"/>
      <c r="M272" s="237"/>
      <c r="N272" s="237"/>
      <c r="O272" s="396"/>
      <c r="P272" s="237"/>
      <c r="Q272" s="237"/>
      <c r="R272" s="237"/>
      <c r="S272" s="237"/>
      <c r="T272" s="237"/>
      <c r="U272" s="237"/>
      <c r="V272" s="237"/>
    </row>
    <row r="273" spans="1:27" s="39" customFormat="1" x14ac:dyDescent="0.35">
      <c r="A273" s="206" t="s">
        <v>1040</v>
      </c>
      <c r="B273" s="207"/>
      <c r="C273" s="218" t="s">
        <v>364</v>
      </c>
      <c r="D273" s="208"/>
      <c r="E273" s="208"/>
      <c r="F273" s="209"/>
      <c r="G273" s="338"/>
    </row>
    <row r="274" spans="1:27" s="39" customFormat="1" ht="70" x14ac:dyDescent="0.35">
      <c r="A274" s="206"/>
      <c r="B274" s="207"/>
      <c r="C274" s="207" t="s">
        <v>365</v>
      </c>
      <c r="D274" s="208"/>
      <c r="E274" s="208"/>
      <c r="F274" s="209"/>
      <c r="G274" s="338"/>
    </row>
    <row r="275" spans="1:27" s="39" customFormat="1" x14ac:dyDescent="0.35">
      <c r="A275" s="210"/>
      <c r="B275" s="208"/>
      <c r="C275" s="207" t="s">
        <v>366</v>
      </c>
      <c r="D275" s="211"/>
      <c r="E275" s="225"/>
      <c r="F275" s="213"/>
      <c r="G275" s="339"/>
      <c r="H275" s="38"/>
    </row>
    <row r="276" spans="1:27" s="39" customFormat="1" x14ac:dyDescent="0.35">
      <c r="A276" s="210"/>
      <c r="B276" s="208"/>
      <c r="C276" s="208"/>
      <c r="D276" s="208"/>
      <c r="E276" s="226"/>
      <c r="F276" s="209"/>
      <c r="G276" s="338"/>
      <c r="H276" s="38"/>
    </row>
    <row r="277" spans="1:27" s="39" customFormat="1" x14ac:dyDescent="0.35">
      <c r="A277" s="210" t="s">
        <v>1041</v>
      </c>
      <c r="B277" s="208"/>
      <c r="C277" s="207" t="s">
        <v>367</v>
      </c>
      <c r="D277" s="211" t="s">
        <v>161</v>
      </c>
      <c r="E277" s="225">
        <v>0.25</v>
      </c>
      <c r="F277" s="213"/>
      <c r="G277" s="339">
        <f>E277*F277</f>
        <v>0</v>
      </c>
      <c r="H277" s="38"/>
    </row>
    <row r="278" spans="1:27" s="39" customFormat="1" x14ac:dyDescent="0.35">
      <c r="A278" s="210"/>
      <c r="B278" s="208"/>
      <c r="C278" s="208"/>
      <c r="D278" s="208"/>
      <c r="E278" s="226"/>
      <c r="F278" s="209"/>
      <c r="G278" s="338"/>
      <c r="H278" s="38"/>
    </row>
    <row r="279" spans="1:27" s="39" customFormat="1" x14ac:dyDescent="0.35">
      <c r="A279" s="210" t="s">
        <v>1042</v>
      </c>
      <c r="B279" s="208"/>
      <c r="C279" s="208" t="s">
        <v>368</v>
      </c>
      <c r="D279" s="211" t="s">
        <v>161</v>
      </c>
      <c r="E279" s="226">
        <v>0.25</v>
      </c>
      <c r="F279" s="209"/>
      <c r="G279" s="338">
        <f>E279*F279</f>
        <v>0</v>
      </c>
      <c r="H279" s="38"/>
    </row>
    <row r="280" spans="1:27" s="39" customFormat="1" x14ac:dyDescent="0.35">
      <c r="A280" s="210"/>
      <c r="B280" s="208"/>
      <c r="C280" s="208"/>
      <c r="D280" s="208"/>
      <c r="E280" s="226"/>
      <c r="F280" s="209"/>
      <c r="G280" s="338"/>
      <c r="H280" s="38"/>
    </row>
    <row r="281" spans="1:27" s="39" customFormat="1" x14ac:dyDescent="0.35">
      <c r="A281" s="210"/>
      <c r="B281" s="208"/>
      <c r="C281" s="208" t="s">
        <v>369</v>
      </c>
      <c r="D281" s="208"/>
      <c r="E281" s="226"/>
      <c r="F281" s="209"/>
      <c r="G281" s="338"/>
      <c r="H281" s="38"/>
    </row>
    <row r="282" spans="1:27" s="39" customFormat="1" x14ac:dyDescent="0.35">
      <c r="A282" s="206" t="s">
        <v>1043</v>
      </c>
      <c r="B282" s="207"/>
      <c r="C282" s="207" t="s">
        <v>370</v>
      </c>
      <c r="D282" s="211" t="s">
        <v>155</v>
      </c>
      <c r="E282" s="225">
        <v>2</v>
      </c>
      <c r="F282" s="213"/>
      <c r="G282" s="339">
        <f>E282*F282</f>
        <v>0</v>
      </c>
      <c r="H282" s="38"/>
    </row>
    <row r="283" spans="1:27" s="39" customFormat="1" x14ac:dyDescent="0.35">
      <c r="A283" s="210"/>
      <c r="B283" s="208"/>
      <c r="C283" s="208"/>
      <c r="D283" s="208"/>
      <c r="E283" s="226"/>
      <c r="F283" s="209"/>
      <c r="G283" s="338"/>
      <c r="H283" s="38"/>
    </row>
    <row r="284" spans="1:27" s="39" customFormat="1" x14ac:dyDescent="0.35">
      <c r="A284" s="206"/>
      <c r="B284" s="207"/>
      <c r="C284" s="207" t="s">
        <v>371</v>
      </c>
      <c r="D284" s="211"/>
      <c r="E284" s="225"/>
      <c r="F284" s="213"/>
      <c r="G284" s="339"/>
      <c r="H284" s="38"/>
    </row>
    <row r="285" spans="1:27" s="39" customFormat="1" x14ac:dyDescent="0.35">
      <c r="A285" s="210"/>
      <c r="B285" s="208"/>
      <c r="C285" s="208"/>
      <c r="D285" s="208"/>
      <c r="E285" s="226"/>
      <c r="F285" s="209"/>
      <c r="G285" s="338"/>
      <c r="H285" s="38"/>
      <c r="W285" s="237"/>
      <c r="X285" s="237"/>
      <c r="Y285" s="237"/>
      <c r="Z285" s="237"/>
      <c r="AA285" s="237"/>
    </row>
    <row r="286" spans="1:27" s="39" customFormat="1" x14ac:dyDescent="0.35">
      <c r="A286" s="210" t="s">
        <v>1044</v>
      </c>
      <c r="B286" s="208"/>
      <c r="C286" s="208" t="s">
        <v>372</v>
      </c>
      <c r="D286" s="211" t="s">
        <v>155</v>
      </c>
      <c r="E286" s="226">
        <v>2</v>
      </c>
      <c r="F286" s="209"/>
      <c r="G286" s="338">
        <f>E286*F286</f>
        <v>0</v>
      </c>
      <c r="H286" s="38"/>
      <c r="W286" s="233"/>
      <c r="X286" s="233"/>
      <c r="Y286" s="233"/>
      <c r="Z286" s="233"/>
      <c r="AA286" s="233"/>
    </row>
    <row r="287" spans="1:27" s="237" customFormat="1" ht="9" customHeight="1" x14ac:dyDescent="0.3">
      <c r="A287" s="241"/>
      <c r="B287" s="235"/>
      <c r="C287" s="235"/>
      <c r="D287" s="235"/>
      <c r="E287" s="235"/>
      <c r="F287" s="236"/>
      <c r="G287" s="346"/>
      <c r="H287" s="38"/>
      <c r="I287" s="39"/>
      <c r="J287" s="39"/>
      <c r="K287" s="39"/>
      <c r="L287" s="39"/>
      <c r="M287" s="39"/>
      <c r="N287" s="39"/>
      <c r="O287" s="39"/>
      <c r="P287" s="39"/>
      <c r="Q287" s="39"/>
      <c r="R287" s="39"/>
      <c r="S287" s="39"/>
      <c r="T287" s="39"/>
      <c r="U287" s="39"/>
      <c r="V287" s="39"/>
      <c r="W287" s="183"/>
      <c r="X287" s="184"/>
      <c r="Y287" s="183"/>
      <c r="Z287" s="183"/>
      <c r="AA287" s="183"/>
    </row>
    <row r="288" spans="1:27" s="39" customFormat="1" x14ac:dyDescent="0.35">
      <c r="A288" s="210"/>
      <c r="B288" s="208"/>
      <c r="C288" s="208" t="s">
        <v>373</v>
      </c>
      <c r="D288" s="208"/>
      <c r="E288" s="208"/>
      <c r="F288" s="209"/>
      <c r="G288" s="338"/>
      <c r="H288" s="237"/>
      <c r="I288" s="237"/>
      <c r="J288" s="237"/>
      <c r="K288" s="237"/>
      <c r="L288" s="237"/>
      <c r="M288" s="237"/>
      <c r="N288" s="237"/>
      <c r="O288" s="396"/>
      <c r="P288" s="237"/>
      <c r="Q288" s="237"/>
      <c r="R288" s="237"/>
      <c r="S288" s="237"/>
      <c r="T288" s="237"/>
      <c r="U288" s="237"/>
      <c r="V288" s="237"/>
    </row>
    <row r="289" spans="1:22" s="39" customFormat="1" x14ac:dyDescent="0.35">
      <c r="A289" s="210"/>
      <c r="B289" s="208"/>
      <c r="C289" s="208" t="s">
        <v>374</v>
      </c>
      <c r="D289" s="208"/>
      <c r="E289" s="208"/>
      <c r="F289" s="209"/>
      <c r="G289" s="338"/>
      <c r="H289" s="239"/>
      <c r="I289" s="237"/>
      <c r="J289" s="237"/>
      <c r="K289" s="237"/>
      <c r="L289" s="237"/>
      <c r="M289" s="237"/>
      <c r="N289" s="237"/>
      <c r="O289" s="396"/>
      <c r="P289" s="237"/>
      <c r="Q289" s="237"/>
      <c r="R289" s="237"/>
      <c r="S289" s="237"/>
      <c r="T289" s="237"/>
      <c r="U289" s="237"/>
      <c r="V289" s="237"/>
    </row>
    <row r="290" spans="1:22" s="39" customFormat="1" ht="10.5" customHeight="1" x14ac:dyDescent="0.35">
      <c r="A290" s="210"/>
      <c r="B290" s="208"/>
      <c r="C290" s="208"/>
      <c r="D290" s="208"/>
      <c r="E290" s="208"/>
      <c r="F290" s="209"/>
      <c r="G290" s="338"/>
      <c r="H290" s="239"/>
      <c r="I290" s="237"/>
      <c r="J290" s="237"/>
      <c r="K290" s="237"/>
      <c r="L290" s="237"/>
      <c r="M290" s="237"/>
      <c r="N290" s="237"/>
      <c r="O290" s="396"/>
      <c r="P290" s="237"/>
      <c r="Q290" s="237"/>
      <c r="R290" s="237"/>
      <c r="S290" s="237"/>
      <c r="T290" s="237"/>
      <c r="U290" s="237"/>
      <c r="V290" s="237"/>
    </row>
    <row r="291" spans="1:22" s="39" customFormat="1" x14ac:dyDescent="0.35">
      <c r="A291" s="210" t="s">
        <v>1045</v>
      </c>
      <c r="B291" s="208"/>
      <c r="C291" s="208" t="s">
        <v>375</v>
      </c>
      <c r="D291" s="211" t="s">
        <v>161</v>
      </c>
      <c r="E291" s="208">
        <v>1</v>
      </c>
      <c r="F291" s="209"/>
      <c r="G291" s="338">
        <f>E291*F291</f>
        <v>0</v>
      </c>
      <c r="H291" s="38"/>
    </row>
    <row r="292" spans="1:22" s="39" customFormat="1" ht="10.5" customHeight="1" x14ac:dyDescent="0.35">
      <c r="A292" s="210"/>
      <c r="B292" s="208"/>
      <c r="C292" s="208"/>
      <c r="D292" s="208"/>
      <c r="E292" s="208"/>
      <c r="F292" s="209"/>
      <c r="G292" s="338"/>
      <c r="H292" s="38"/>
    </row>
    <row r="293" spans="1:22" s="39" customFormat="1" ht="28" x14ac:dyDescent="0.35">
      <c r="A293" s="210"/>
      <c r="B293" s="208"/>
      <c r="C293" s="208" t="s">
        <v>376</v>
      </c>
      <c r="D293" s="208"/>
      <c r="E293" s="208"/>
      <c r="F293" s="209"/>
      <c r="G293" s="338"/>
      <c r="H293" s="38"/>
    </row>
    <row r="294" spans="1:22" s="39" customFormat="1" ht="9.75" customHeight="1" x14ac:dyDescent="0.35">
      <c r="A294" s="210"/>
      <c r="B294" s="208"/>
      <c r="C294" s="208"/>
      <c r="D294" s="208"/>
      <c r="E294" s="208"/>
      <c r="F294" s="209"/>
      <c r="G294" s="338"/>
      <c r="H294" s="38"/>
    </row>
    <row r="295" spans="1:22" s="39" customFormat="1" x14ac:dyDescent="0.35">
      <c r="A295" s="210" t="s">
        <v>1047</v>
      </c>
      <c r="B295" s="208"/>
      <c r="C295" s="208" t="s">
        <v>377</v>
      </c>
      <c r="D295" s="211" t="s">
        <v>161</v>
      </c>
      <c r="E295" s="208">
        <v>1</v>
      </c>
      <c r="F295" s="209"/>
      <c r="G295" s="338">
        <f>E295*F295</f>
        <v>0</v>
      </c>
      <c r="H295" s="38"/>
    </row>
    <row r="296" spans="1:22" s="39" customFormat="1" ht="8.25" customHeight="1" x14ac:dyDescent="0.35">
      <c r="A296" s="210"/>
      <c r="B296" s="208"/>
      <c r="C296" s="208"/>
      <c r="D296" s="208"/>
      <c r="E296" s="208"/>
      <c r="F296" s="209"/>
      <c r="G296" s="338"/>
      <c r="H296" s="38"/>
    </row>
    <row r="297" spans="1:22" s="39" customFormat="1" ht="28" x14ac:dyDescent="0.35">
      <c r="A297" s="210"/>
      <c r="B297" s="208"/>
      <c r="C297" s="208" t="s">
        <v>378</v>
      </c>
      <c r="D297" s="208"/>
      <c r="E297" s="208"/>
      <c r="F297" s="209"/>
      <c r="G297" s="338"/>
      <c r="H297" s="38"/>
    </row>
    <row r="298" spans="1:22" s="39" customFormat="1" ht="8.25" customHeight="1" x14ac:dyDescent="0.35">
      <c r="A298" s="210"/>
      <c r="B298" s="208"/>
      <c r="C298" s="208"/>
      <c r="D298" s="208"/>
      <c r="E298" s="208"/>
      <c r="F298" s="209"/>
      <c r="G298" s="338"/>
      <c r="H298" s="38"/>
    </row>
    <row r="299" spans="1:22" s="39" customFormat="1" x14ac:dyDescent="0.35">
      <c r="A299" s="210" t="s">
        <v>1046</v>
      </c>
      <c r="B299" s="208"/>
      <c r="C299" s="207" t="s">
        <v>379</v>
      </c>
      <c r="D299" s="211" t="s">
        <v>17</v>
      </c>
      <c r="E299" s="225">
        <v>20</v>
      </c>
      <c r="F299" s="213"/>
      <c r="G299" s="339">
        <f>E299*F299</f>
        <v>0</v>
      </c>
      <c r="H299" s="38"/>
    </row>
    <row r="300" spans="1:22" s="39" customFormat="1" ht="11.25" customHeight="1" x14ac:dyDescent="0.35">
      <c r="A300" s="210"/>
      <c r="B300" s="208"/>
      <c r="C300" s="208"/>
      <c r="D300" s="208"/>
      <c r="E300" s="226"/>
      <c r="F300" s="209"/>
      <c r="G300" s="338"/>
      <c r="H300" s="38"/>
    </row>
    <row r="301" spans="1:22" s="39" customFormat="1" x14ac:dyDescent="0.35">
      <c r="A301" s="210"/>
      <c r="B301" s="208"/>
      <c r="C301" s="207" t="s">
        <v>380</v>
      </c>
      <c r="D301" s="211"/>
      <c r="E301" s="225"/>
      <c r="F301" s="213"/>
      <c r="G301" s="339"/>
      <c r="H301" s="38"/>
    </row>
    <row r="302" spans="1:22" s="39" customFormat="1" x14ac:dyDescent="0.35">
      <c r="A302" s="210"/>
      <c r="B302" s="208"/>
      <c r="C302" s="208"/>
      <c r="D302" s="208"/>
      <c r="E302" s="226"/>
      <c r="F302" s="209"/>
      <c r="G302" s="338"/>
    </row>
    <row r="303" spans="1:22" s="39" customFormat="1" ht="28" x14ac:dyDescent="0.35">
      <c r="A303" s="210" t="s">
        <v>1048</v>
      </c>
      <c r="B303" s="208"/>
      <c r="C303" s="208" t="s">
        <v>381</v>
      </c>
      <c r="D303" s="211" t="s">
        <v>155</v>
      </c>
      <c r="E303" s="226">
        <v>2</v>
      </c>
      <c r="F303" s="209"/>
      <c r="G303" s="338">
        <f>E303*F303</f>
        <v>0</v>
      </c>
    </row>
    <row r="304" spans="1:22" s="39" customFormat="1" x14ac:dyDescent="0.35">
      <c r="A304" s="210"/>
      <c r="B304" s="208"/>
      <c r="C304" s="208"/>
      <c r="D304" s="208"/>
      <c r="E304" s="226"/>
      <c r="F304" s="209"/>
      <c r="G304" s="338"/>
    </row>
    <row r="305" spans="1:27" s="39" customFormat="1" ht="28" x14ac:dyDescent="0.35">
      <c r="A305" s="206" t="s">
        <v>1049</v>
      </c>
      <c r="B305" s="207"/>
      <c r="C305" s="207" t="s">
        <v>382</v>
      </c>
      <c r="D305" s="208"/>
      <c r="E305" s="208"/>
      <c r="F305" s="209"/>
      <c r="G305" s="338"/>
    </row>
    <row r="306" spans="1:27" s="39" customFormat="1" x14ac:dyDescent="0.35">
      <c r="A306" s="206"/>
      <c r="B306" s="207"/>
      <c r="C306" s="207" t="s">
        <v>383</v>
      </c>
      <c r="D306" s="208"/>
      <c r="E306" s="208"/>
      <c r="F306" s="209"/>
      <c r="G306" s="338"/>
    </row>
    <row r="307" spans="1:27" s="39" customFormat="1" ht="7.5" customHeight="1" x14ac:dyDescent="0.35">
      <c r="A307" s="210"/>
      <c r="B307" s="208"/>
      <c r="C307" s="208"/>
      <c r="D307" s="208"/>
      <c r="E307" s="208"/>
      <c r="F307" s="209"/>
      <c r="G307" s="338"/>
    </row>
    <row r="308" spans="1:27" s="39" customFormat="1" x14ac:dyDescent="0.35">
      <c r="A308" s="210" t="s">
        <v>1050</v>
      </c>
      <c r="B308" s="208"/>
      <c r="C308" s="207" t="s">
        <v>384</v>
      </c>
      <c r="D308" s="211" t="s">
        <v>385</v>
      </c>
      <c r="E308" s="225">
        <v>0.6</v>
      </c>
      <c r="F308" s="213"/>
      <c r="G308" s="339">
        <f>E308*F308</f>
        <v>0</v>
      </c>
      <c r="H308" s="38"/>
    </row>
    <row r="309" spans="1:27" s="39" customFormat="1" ht="9.75" customHeight="1" x14ac:dyDescent="0.35">
      <c r="A309" s="210"/>
      <c r="B309" s="208"/>
      <c r="C309" s="208"/>
      <c r="D309" s="208"/>
      <c r="E309" s="208"/>
      <c r="F309" s="209"/>
      <c r="G309" s="338"/>
      <c r="H309" s="38"/>
    </row>
    <row r="310" spans="1:27" s="39" customFormat="1" ht="28" x14ac:dyDescent="0.35">
      <c r="A310" s="206" t="s">
        <v>1051</v>
      </c>
      <c r="B310" s="207"/>
      <c r="C310" s="207" t="s">
        <v>386</v>
      </c>
      <c r="D310" s="208"/>
      <c r="E310" s="208"/>
      <c r="F310" s="209"/>
      <c r="G310" s="338"/>
      <c r="H310" s="38"/>
    </row>
    <row r="311" spans="1:27" s="39" customFormat="1" ht="6.75" customHeight="1" x14ac:dyDescent="0.35">
      <c r="A311" s="210"/>
      <c r="B311" s="208"/>
      <c r="C311" s="208"/>
      <c r="D311" s="208"/>
      <c r="E311" s="208"/>
      <c r="F311" s="209"/>
      <c r="G311" s="338"/>
      <c r="H311" s="38"/>
    </row>
    <row r="312" spans="1:27" s="39" customFormat="1" ht="28" x14ac:dyDescent="0.35">
      <c r="A312" s="206" t="s">
        <v>1052</v>
      </c>
      <c r="B312" s="207"/>
      <c r="C312" s="207" t="s">
        <v>387</v>
      </c>
      <c r="D312" s="211" t="s">
        <v>388</v>
      </c>
      <c r="E312" s="212">
        <v>1</v>
      </c>
      <c r="F312" s="213">
        <v>15000</v>
      </c>
      <c r="G312" s="339">
        <f>E312*F312</f>
        <v>15000</v>
      </c>
      <c r="H312" s="38"/>
    </row>
    <row r="313" spans="1:27" s="39" customFormat="1" ht="10.5" customHeight="1" x14ac:dyDescent="0.35">
      <c r="A313" s="210"/>
      <c r="B313" s="208"/>
      <c r="C313" s="208"/>
      <c r="D313" s="208"/>
      <c r="E313" s="208"/>
      <c r="F313" s="209"/>
      <c r="G313" s="338"/>
      <c r="H313" s="38"/>
    </row>
    <row r="314" spans="1:27" s="39" customFormat="1" ht="28.5" thickBot="1" x14ac:dyDescent="0.4">
      <c r="A314" s="210" t="s">
        <v>1053</v>
      </c>
      <c r="B314" s="208"/>
      <c r="C314" s="207" t="s">
        <v>389</v>
      </c>
      <c r="D314" s="211" t="s">
        <v>88</v>
      </c>
      <c r="E314" s="348">
        <f>G312</f>
        <v>15000</v>
      </c>
      <c r="F314" s="213"/>
      <c r="G314" s="339">
        <f>E314*F314</f>
        <v>0</v>
      </c>
      <c r="H314" s="38"/>
    </row>
    <row r="315" spans="1:27" s="233" customFormat="1" ht="14.5" thickBot="1" x14ac:dyDescent="0.4">
      <c r="A315" s="514" t="s">
        <v>543</v>
      </c>
      <c r="B315" s="515"/>
      <c r="C315" s="515"/>
      <c r="D315" s="515"/>
      <c r="E315" s="515"/>
      <c r="F315" s="516"/>
      <c r="G315" s="340">
        <f>SUM(G271:G314)*'Sec 1 P&amp;G'!H201</f>
        <v>0</v>
      </c>
      <c r="H315" s="38"/>
      <c r="I315" s="38"/>
      <c r="J315" s="38"/>
      <c r="K315" s="38"/>
      <c r="L315" s="38"/>
      <c r="M315" s="38"/>
      <c r="N315" s="38"/>
      <c r="O315" s="38"/>
      <c r="P315" s="38"/>
      <c r="Q315" s="38"/>
      <c r="R315" s="38"/>
      <c r="S315" s="38"/>
      <c r="T315" s="38"/>
      <c r="U315" s="38"/>
      <c r="V315" s="38"/>
      <c r="W315" s="237"/>
      <c r="X315" s="237"/>
      <c r="Y315" s="237"/>
      <c r="Z315" s="237"/>
      <c r="AA315" s="237"/>
    </row>
    <row r="316" spans="1:27" x14ac:dyDescent="0.35">
      <c r="N316" s="39"/>
      <c r="O316" s="39"/>
      <c r="P316" s="39"/>
      <c r="Q316" s="39"/>
      <c r="R316" s="39"/>
      <c r="S316" s="39"/>
      <c r="T316" s="39"/>
      <c r="U316" s="39"/>
      <c r="V316" s="39"/>
    </row>
    <row r="317" spans="1:27" x14ac:dyDescent="0.35">
      <c r="N317" s="39"/>
      <c r="O317" s="39"/>
      <c r="P317" s="39"/>
      <c r="Q317" s="39"/>
      <c r="R317" s="39"/>
      <c r="S317" s="39"/>
      <c r="T317" s="39"/>
      <c r="U317" s="39"/>
      <c r="V317" s="39"/>
    </row>
    <row r="318" spans="1:27" x14ac:dyDescent="0.35">
      <c r="N318" s="39"/>
      <c r="O318" s="39"/>
      <c r="P318" s="39"/>
      <c r="Q318" s="39"/>
      <c r="R318" s="39"/>
      <c r="S318" s="39"/>
      <c r="T318" s="39"/>
      <c r="U318" s="39"/>
      <c r="V318" s="39"/>
    </row>
    <row r="319" spans="1:27" x14ac:dyDescent="0.35">
      <c r="N319" s="39"/>
      <c r="O319" s="39"/>
      <c r="P319" s="39"/>
      <c r="Q319" s="39"/>
      <c r="R319" s="39"/>
      <c r="S319" s="39"/>
      <c r="T319" s="39"/>
      <c r="U319" s="39"/>
      <c r="V319" s="39"/>
    </row>
  </sheetData>
  <mergeCells count="26">
    <mergeCell ref="A135:G135"/>
    <mergeCell ref="A140:F140"/>
    <mergeCell ref="A182:F182"/>
    <mergeCell ref="A183:G183"/>
    <mergeCell ref="A188:F188"/>
    <mergeCell ref="A1:G1"/>
    <mergeCell ref="A93:F93"/>
    <mergeCell ref="A94:G94"/>
    <mergeCell ref="A99:F99"/>
    <mergeCell ref="A134:F134"/>
    <mergeCell ref="L45:O45"/>
    <mergeCell ref="A271:F271"/>
    <mergeCell ref="A315:F315"/>
    <mergeCell ref="A48:F48"/>
    <mergeCell ref="A49:G49"/>
    <mergeCell ref="A54:F54"/>
    <mergeCell ref="A265:F265"/>
    <mergeCell ref="N166:P166"/>
    <mergeCell ref="O186:Q186"/>
    <mergeCell ref="O194:Q194"/>
    <mergeCell ref="A266:G266"/>
    <mergeCell ref="N203:Q203"/>
    <mergeCell ref="N220:P220"/>
    <mergeCell ref="A226:F226"/>
    <mergeCell ref="A227:G227"/>
    <mergeCell ref="A232:F232"/>
  </mergeCells>
  <phoneticPr fontId="18" type="noConversion"/>
  <pageMargins left="0.7" right="0.7" top="0.75" bottom="0.75" header="0.3" footer="0.3"/>
  <pageSetup paperSize="9" scale="81" fitToHeight="0" orientation="portrait" r:id="rId1"/>
  <rowBreaks count="6" manualBreakCount="6">
    <brk id="48" max="6" man="1"/>
    <brk id="93" max="6" man="1"/>
    <brk id="134" max="6" man="1"/>
    <brk id="182" max="6" man="1"/>
    <brk id="226" max="6" man="1"/>
    <brk id="265" max="6"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8"/>
  <sheetViews>
    <sheetView view="pageBreakPreview" topLeftCell="A2" zoomScale="80" zoomScaleNormal="100" zoomScaleSheetLayoutView="80" workbookViewId="0">
      <selection activeCell="H83" sqref="H83"/>
    </sheetView>
  </sheetViews>
  <sheetFormatPr defaultColWidth="8.81640625" defaultRowHeight="14.5" x14ac:dyDescent="0.35"/>
  <cols>
    <col min="1" max="1" width="8" customWidth="1"/>
    <col min="2" max="2" width="12.26953125" customWidth="1"/>
    <col min="3" max="3" width="65" customWidth="1"/>
    <col min="4" max="4" width="6.7265625" customWidth="1"/>
    <col min="5" max="5" width="15.54296875" customWidth="1"/>
    <col min="6" max="6" width="16.26953125" style="59" bestFit="1" customWidth="1"/>
    <col min="7" max="7" width="15.26953125" style="349" bestFit="1" customWidth="1"/>
    <col min="8" max="8" width="16.26953125" bestFit="1" customWidth="1"/>
    <col min="9" max="9" width="10.81640625" bestFit="1" customWidth="1"/>
    <col min="10" max="10" width="15.1796875" bestFit="1" customWidth="1"/>
    <col min="11" max="11" width="13.81640625" bestFit="1" customWidth="1"/>
    <col min="12" max="12" width="17" bestFit="1" customWidth="1"/>
    <col min="13" max="13" width="13.81640625" bestFit="1" customWidth="1"/>
    <col min="14" max="14" width="11.26953125" bestFit="1" customWidth="1"/>
    <col min="15" max="15" width="15.1796875" bestFit="1" customWidth="1"/>
    <col min="16" max="16" width="4.453125" bestFit="1" customWidth="1"/>
  </cols>
  <sheetData>
    <row r="1" spans="1:25" s="61" customFormat="1" ht="14" x14ac:dyDescent="0.3">
      <c r="A1" s="538">
        <f>'Sec 6 PS Acc Road'!A266+1</f>
        <v>61</v>
      </c>
      <c r="B1" s="539"/>
      <c r="C1" s="539"/>
      <c r="D1" s="539"/>
      <c r="E1" s="539"/>
      <c r="F1" s="539"/>
      <c r="G1" s="540"/>
      <c r="M1" s="62"/>
      <c r="X1" s="62"/>
    </row>
    <row r="2" spans="1:25" x14ac:dyDescent="0.35">
      <c r="A2" s="513" t="s">
        <v>142</v>
      </c>
      <c r="B2" s="513"/>
      <c r="C2" s="513"/>
      <c r="D2" s="513"/>
      <c r="E2" s="513"/>
      <c r="F2" s="513"/>
      <c r="G2" s="513"/>
    </row>
    <row r="3" spans="1:25" x14ac:dyDescent="0.35">
      <c r="A3" s="517" t="str">
        <f>'Sec 1 P&amp;G'!A3</f>
        <v>CONTRACT NO: T21/2025</v>
      </c>
      <c r="B3" s="517"/>
      <c r="C3" s="517"/>
      <c r="D3" s="518"/>
      <c r="E3" s="517"/>
      <c r="F3" s="517"/>
      <c r="G3" s="517"/>
    </row>
    <row r="4" spans="1:25" ht="15" thickBot="1" x14ac:dyDescent="0.4">
      <c r="A4" s="517" t="str">
        <f>C7</f>
        <v>SECTION 7: SMME WORK PACKAGES</v>
      </c>
      <c r="B4" s="517"/>
      <c r="C4" s="517"/>
      <c r="D4" s="517"/>
      <c r="E4" s="517"/>
      <c r="F4" s="517"/>
      <c r="G4" s="517"/>
    </row>
    <row r="5" spans="1:25" x14ac:dyDescent="0.35">
      <c r="A5" s="519" t="s">
        <v>0</v>
      </c>
      <c r="B5" s="519" t="s">
        <v>1</v>
      </c>
      <c r="C5" s="519" t="s">
        <v>2</v>
      </c>
      <c r="D5" s="521" t="s">
        <v>3</v>
      </c>
      <c r="E5" s="521" t="s">
        <v>4</v>
      </c>
      <c r="F5" s="556" t="s">
        <v>5</v>
      </c>
      <c r="G5" s="563" t="s">
        <v>6</v>
      </c>
    </row>
    <row r="6" spans="1:25" ht="15" thickBot="1" x14ac:dyDescent="0.4">
      <c r="A6" s="520"/>
      <c r="B6" s="520"/>
      <c r="C6" s="520"/>
      <c r="D6" s="522"/>
      <c r="E6" s="522"/>
      <c r="F6" s="557"/>
      <c r="G6" s="564"/>
    </row>
    <row r="7" spans="1:25" x14ac:dyDescent="0.35">
      <c r="A7" s="105">
        <v>7</v>
      </c>
      <c r="B7" s="96"/>
      <c r="C7" s="96" t="s">
        <v>1541</v>
      </c>
      <c r="D7" s="94"/>
      <c r="E7" s="94"/>
      <c r="F7" s="111"/>
      <c r="G7" s="368"/>
    </row>
    <row r="8" spans="1:25" x14ac:dyDescent="0.35">
      <c r="A8" s="105"/>
      <c r="B8" s="96"/>
      <c r="C8" s="95"/>
      <c r="D8" s="94"/>
      <c r="E8" s="94"/>
      <c r="F8" s="111"/>
      <c r="G8" s="368"/>
    </row>
    <row r="9" spans="1:25" x14ac:dyDescent="0.35">
      <c r="A9" s="105"/>
      <c r="B9" s="96"/>
      <c r="C9" s="95"/>
      <c r="D9" s="94"/>
      <c r="E9" s="94"/>
      <c r="F9" s="111"/>
      <c r="G9" s="368"/>
    </row>
    <row r="10" spans="1:25" s="44" customFormat="1" x14ac:dyDescent="0.35">
      <c r="A10" s="112">
        <v>7.1</v>
      </c>
      <c r="B10" s="113"/>
      <c r="C10" s="114" t="s">
        <v>1539</v>
      </c>
      <c r="D10" s="115"/>
      <c r="E10" s="115"/>
      <c r="F10" s="116"/>
      <c r="G10" s="374"/>
      <c r="H10" s="378"/>
      <c r="I10" s="117"/>
      <c r="J10" s="117"/>
      <c r="K10" s="117"/>
      <c r="L10" s="117"/>
      <c r="M10" s="379"/>
      <c r="N10" s="379"/>
      <c r="O10" s="379"/>
      <c r="P10" s="379"/>
      <c r="Q10" s="379"/>
      <c r="R10" s="379"/>
      <c r="S10" s="379"/>
      <c r="T10" s="379"/>
      <c r="U10" s="379"/>
      <c r="V10" s="379"/>
      <c r="W10" s="379"/>
      <c r="X10" s="379"/>
      <c r="Y10" s="379"/>
    </row>
    <row r="11" spans="1:25" s="44" customFormat="1" x14ac:dyDescent="0.35">
      <c r="A11" s="118"/>
      <c r="B11" s="113"/>
      <c r="C11" s="114"/>
      <c r="D11" s="115"/>
      <c r="E11" s="115"/>
      <c r="F11" s="116"/>
      <c r="G11" s="374"/>
      <c r="H11" s="378"/>
      <c r="I11" s="117"/>
      <c r="J11" s="117"/>
      <c r="K11" s="117"/>
      <c r="L11" s="117"/>
      <c r="M11" s="379"/>
      <c r="N11" s="379"/>
      <c r="O11" s="379"/>
      <c r="P11" s="379"/>
      <c r="Q11" s="379"/>
      <c r="R11" s="379"/>
      <c r="S11" s="379"/>
      <c r="T11" s="379"/>
      <c r="U11" s="379"/>
      <c r="V11" s="379"/>
      <c r="W11" s="379"/>
      <c r="X11" s="379"/>
      <c r="Y11" s="379"/>
    </row>
    <row r="12" spans="1:25" s="44" customFormat="1" ht="42.5" x14ac:dyDescent="0.35">
      <c r="A12" s="119" t="s">
        <v>1066</v>
      </c>
      <c r="B12" s="120"/>
      <c r="C12" s="121" t="s">
        <v>1063</v>
      </c>
      <c r="D12" s="122" t="s">
        <v>388</v>
      </c>
      <c r="E12" s="123">
        <v>1</v>
      </c>
      <c r="F12" s="124">
        <v>800000</v>
      </c>
      <c r="G12" s="375">
        <f>E12*F12</f>
        <v>800000</v>
      </c>
      <c r="H12" s="378"/>
      <c r="I12" s="117"/>
      <c r="J12" s="117"/>
      <c r="K12" s="117"/>
      <c r="L12" s="380"/>
      <c r="M12" s="379"/>
      <c r="N12" s="379"/>
      <c r="O12" s="379"/>
      <c r="P12" s="379"/>
      <c r="Q12" s="379"/>
      <c r="R12" s="379"/>
      <c r="S12" s="379"/>
      <c r="T12" s="379"/>
      <c r="U12" s="379"/>
      <c r="V12" s="379"/>
      <c r="W12" s="379"/>
      <c r="X12" s="379"/>
      <c r="Y12" s="379"/>
    </row>
    <row r="13" spans="1:25" s="44" customFormat="1" x14ac:dyDescent="0.35">
      <c r="A13" s="119"/>
      <c r="B13" s="125"/>
      <c r="C13" s="121"/>
      <c r="D13" s="115"/>
      <c r="E13" s="115"/>
      <c r="F13" s="116"/>
      <c r="G13" s="374"/>
      <c r="H13" s="378"/>
      <c r="I13" s="117"/>
      <c r="J13" s="117"/>
      <c r="K13" s="117"/>
      <c r="L13" s="380"/>
      <c r="M13" s="379"/>
      <c r="N13" s="379"/>
      <c r="O13" s="379"/>
      <c r="P13" s="379"/>
      <c r="Q13" s="379"/>
      <c r="R13" s="379"/>
      <c r="S13" s="379"/>
      <c r="T13" s="379"/>
      <c r="U13" s="379"/>
      <c r="V13" s="379"/>
      <c r="W13" s="379"/>
      <c r="X13" s="379"/>
      <c r="Y13" s="379"/>
    </row>
    <row r="14" spans="1:25" s="44" customFormat="1" x14ac:dyDescent="0.35">
      <c r="A14" s="119" t="s">
        <v>1067</v>
      </c>
      <c r="B14" s="125"/>
      <c r="C14" s="121" t="s">
        <v>570</v>
      </c>
      <c r="D14" s="115" t="s">
        <v>88</v>
      </c>
      <c r="E14" s="126">
        <f>G12</f>
        <v>800000</v>
      </c>
      <c r="F14" s="116"/>
      <c r="G14" s="374">
        <f>E14*F14</f>
        <v>0</v>
      </c>
      <c r="H14" s="378"/>
      <c r="I14" s="117"/>
      <c r="J14" s="117"/>
      <c r="K14" s="117"/>
      <c r="L14" s="380"/>
      <c r="M14" s="379"/>
      <c r="N14" s="379"/>
      <c r="O14" s="379"/>
      <c r="P14" s="379"/>
      <c r="Q14" s="379"/>
      <c r="R14" s="379"/>
      <c r="S14" s="379"/>
      <c r="T14" s="379"/>
      <c r="U14" s="379"/>
      <c r="V14" s="379"/>
      <c r="W14" s="379"/>
      <c r="X14" s="379"/>
      <c r="Y14" s="379"/>
    </row>
    <row r="15" spans="1:25" s="44" customFormat="1" x14ac:dyDescent="0.35">
      <c r="A15" s="119"/>
      <c r="B15" s="125"/>
      <c r="C15" s="121"/>
      <c r="D15" s="115"/>
      <c r="E15" s="126"/>
      <c r="F15" s="116"/>
      <c r="G15" s="374"/>
      <c r="H15" s="378"/>
      <c r="I15" s="117"/>
      <c r="J15" s="117"/>
      <c r="K15" s="117"/>
      <c r="L15" s="117"/>
      <c r="M15" s="379"/>
      <c r="N15" s="379"/>
      <c r="O15" s="379"/>
      <c r="P15" s="379"/>
      <c r="Q15" s="379"/>
      <c r="R15" s="379"/>
      <c r="S15" s="379"/>
      <c r="T15" s="379"/>
      <c r="U15" s="379"/>
      <c r="V15" s="379"/>
      <c r="W15" s="379"/>
      <c r="X15" s="379"/>
      <c r="Y15" s="379"/>
    </row>
    <row r="16" spans="1:25" x14ac:dyDescent="0.35">
      <c r="A16" s="106" t="s">
        <v>1076</v>
      </c>
      <c r="B16" s="96"/>
      <c r="C16" s="96" t="s">
        <v>884</v>
      </c>
      <c r="D16" s="94"/>
      <c r="E16" s="94"/>
      <c r="F16" s="111"/>
      <c r="G16" s="368"/>
    </row>
    <row r="17" spans="1:15" x14ac:dyDescent="0.35">
      <c r="A17" s="106"/>
      <c r="B17" s="96"/>
      <c r="C17" s="95"/>
      <c r="D17" s="94"/>
      <c r="E17" s="94"/>
      <c r="F17" s="111"/>
      <c r="G17" s="368"/>
    </row>
    <row r="18" spans="1:15" ht="39.75" customHeight="1" x14ac:dyDescent="0.35">
      <c r="A18" s="106"/>
      <c r="B18" s="96"/>
      <c r="C18" s="95" t="s">
        <v>1531</v>
      </c>
      <c r="D18" s="94"/>
      <c r="E18" s="94"/>
      <c r="F18" s="111"/>
      <c r="G18" s="368"/>
    </row>
    <row r="19" spans="1:15" x14ac:dyDescent="0.35">
      <c r="A19" s="106"/>
      <c r="B19" s="96"/>
      <c r="C19" s="95">
        <f>C60</f>
        <v>0</v>
      </c>
      <c r="D19" s="94"/>
      <c r="E19" s="94"/>
      <c r="F19" s="111"/>
      <c r="G19" s="368"/>
    </row>
    <row r="20" spans="1:15" x14ac:dyDescent="0.35">
      <c r="A20" s="106"/>
      <c r="B20" s="96"/>
      <c r="C20" s="95">
        <f>C62</f>
        <v>0</v>
      </c>
      <c r="D20" s="94"/>
      <c r="E20" s="94"/>
      <c r="F20" s="111"/>
      <c r="G20" s="368"/>
    </row>
    <row r="21" spans="1:15" x14ac:dyDescent="0.35">
      <c r="A21" s="106"/>
      <c r="B21" s="96"/>
      <c r="C21" s="95">
        <f>C64</f>
        <v>0</v>
      </c>
      <c r="D21" s="94"/>
      <c r="E21" s="94"/>
      <c r="F21" s="111"/>
      <c r="G21" s="368"/>
    </row>
    <row r="22" spans="1:15" x14ac:dyDescent="0.35">
      <c r="A22" s="106"/>
      <c r="B22" s="96"/>
      <c r="C22" s="95"/>
      <c r="D22" s="94"/>
      <c r="E22" s="94"/>
      <c r="F22" s="111"/>
      <c r="G22" s="368"/>
    </row>
    <row r="23" spans="1:15" ht="28" x14ac:dyDescent="0.35">
      <c r="A23" s="106" t="s">
        <v>1068</v>
      </c>
      <c r="B23" s="96"/>
      <c r="C23" s="95" t="s">
        <v>1075</v>
      </c>
      <c r="D23" s="94" t="s">
        <v>538</v>
      </c>
      <c r="E23" s="94">
        <v>1</v>
      </c>
      <c r="F23" s="111">
        <v>460000</v>
      </c>
      <c r="G23" s="368">
        <f>F23*E23</f>
        <v>460000</v>
      </c>
      <c r="H23" s="381"/>
      <c r="O23" s="381"/>
    </row>
    <row r="24" spans="1:15" x14ac:dyDescent="0.35">
      <c r="A24" s="106"/>
      <c r="B24" s="96"/>
      <c r="C24" s="95"/>
      <c r="D24" s="94"/>
      <c r="E24" s="94"/>
      <c r="F24" s="111"/>
      <c r="G24" s="368"/>
    </row>
    <row r="25" spans="1:15" x14ac:dyDescent="0.35">
      <c r="A25" s="106" t="s">
        <v>1077</v>
      </c>
      <c r="B25" s="96"/>
      <c r="C25" s="121" t="s">
        <v>570</v>
      </c>
      <c r="D25" s="115" t="s">
        <v>88</v>
      </c>
      <c r="E25" s="126">
        <f>G23</f>
        <v>460000</v>
      </c>
      <c r="F25" s="116"/>
      <c r="G25" s="374">
        <f>E25*F25</f>
        <v>0</v>
      </c>
    </row>
    <row r="26" spans="1:15" x14ac:dyDescent="0.35">
      <c r="A26" s="106"/>
      <c r="B26" s="96"/>
      <c r="C26" s="95"/>
      <c r="D26" s="94"/>
      <c r="E26" s="94"/>
      <c r="F26" s="111"/>
      <c r="G26" s="368"/>
    </row>
    <row r="27" spans="1:15" x14ac:dyDescent="0.35">
      <c r="A27" s="106" t="s">
        <v>1069</v>
      </c>
      <c r="B27" s="96"/>
      <c r="C27" s="96" t="s">
        <v>1538</v>
      </c>
      <c r="D27" s="94"/>
      <c r="E27" s="94"/>
      <c r="F27" s="111"/>
      <c r="G27" s="368"/>
    </row>
    <row r="28" spans="1:15" x14ac:dyDescent="0.35">
      <c r="A28" s="106"/>
      <c r="B28" s="96"/>
      <c r="C28" s="95"/>
      <c r="D28" s="94"/>
      <c r="E28" s="94"/>
      <c r="F28" s="111"/>
      <c r="G28" s="368"/>
    </row>
    <row r="29" spans="1:15" ht="42" x14ac:dyDescent="0.35">
      <c r="A29" s="106" t="s">
        <v>1070</v>
      </c>
      <c r="B29" s="96"/>
      <c r="C29" s="95" t="s">
        <v>1526</v>
      </c>
      <c r="D29" s="94" t="s">
        <v>538</v>
      </c>
      <c r="E29" s="94">
        <v>1</v>
      </c>
      <c r="F29" s="111">
        <v>740000</v>
      </c>
      <c r="G29" s="368">
        <f>F29*E29</f>
        <v>740000</v>
      </c>
      <c r="H29" s="381"/>
      <c r="J29" s="381"/>
      <c r="L29" s="127"/>
      <c r="M29" s="26"/>
      <c r="N29" s="381"/>
      <c r="O29" s="378"/>
    </row>
    <row r="30" spans="1:15" x14ac:dyDescent="0.35">
      <c r="A30" s="106"/>
      <c r="B30" s="96"/>
      <c r="C30" s="95"/>
      <c r="D30" s="94"/>
      <c r="E30" s="94"/>
      <c r="F30" s="111"/>
      <c r="G30" s="368"/>
    </row>
    <row r="31" spans="1:15" x14ac:dyDescent="0.35">
      <c r="A31" s="106" t="s">
        <v>1071</v>
      </c>
      <c r="B31" s="96"/>
      <c r="C31" s="121" t="s">
        <v>570</v>
      </c>
      <c r="D31" s="115" t="s">
        <v>88</v>
      </c>
      <c r="E31" s="126">
        <f>G29</f>
        <v>740000</v>
      </c>
      <c r="F31" s="116"/>
      <c r="G31" s="374">
        <f>E31*F31</f>
        <v>0</v>
      </c>
    </row>
    <row r="32" spans="1:15" x14ac:dyDescent="0.35">
      <c r="A32" s="106"/>
      <c r="B32" s="96"/>
      <c r="C32" s="95"/>
      <c r="D32" s="94"/>
      <c r="E32" s="94"/>
      <c r="F32" s="111"/>
      <c r="G32" s="368"/>
    </row>
    <row r="33" spans="1:25" s="44" customFormat="1" x14ac:dyDescent="0.35">
      <c r="A33" s="119" t="s">
        <v>1072</v>
      </c>
      <c r="B33" s="125"/>
      <c r="C33" s="114" t="s">
        <v>1065</v>
      </c>
      <c r="D33" s="115"/>
      <c r="E33" s="115"/>
      <c r="F33" s="116"/>
      <c r="G33" s="374"/>
      <c r="H33" s="378"/>
      <c r="I33" s="117"/>
      <c r="J33" s="117"/>
      <c r="K33" s="117"/>
      <c r="L33" s="117"/>
      <c r="M33" s="379"/>
      <c r="N33" s="379"/>
      <c r="O33" s="379"/>
      <c r="P33" s="379"/>
      <c r="Q33" s="379"/>
      <c r="R33" s="379"/>
      <c r="S33" s="379"/>
      <c r="T33" s="379"/>
      <c r="U33" s="379"/>
      <c r="V33" s="379"/>
      <c r="W33" s="379"/>
      <c r="X33" s="379"/>
      <c r="Y33" s="379"/>
    </row>
    <row r="34" spans="1:25" s="44" customFormat="1" x14ac:dyDescent="0.35">
      <c r="A34" s="119"/>
      <c r="B34" s="128"/>
      <c r="C34" s="129"/>
      <c r="D34" s="130"/>
      <c r="E34" s="130"/>
      <c r="F34" s="131"/>
      <c r="G34" s="366"/>
      <c r="H34" s="378"/>
      <c r="I34" s="117"/>
      <c r="J34" s="117"/>
      <c r="K34" s="117"/>
      <c r="L34" s="117"/>
      <c r="M34" s="379"/>
      <c r="N34" s="379"/>
      <c r="O34" s="379"/>
      <c r="P34" s="379"/>
      <c r="Q34" s="379"/>
      <c r="R34" s="379"/>
      <c r="S34" s="379"/>
      <c r="T34" s="379"/>
      <c r="U34" s="379"/>
      <c r="V34" s="379"/>
      <c r="W34" s="379"/>
      <c r="X34" s="379"/>
      <c r="Y34" s="379"/>
    </row>
    <row r="35" spans="1:25" ht="56" x14ac:dyDescent="0.35">
      <c r="A35" s="106" t="s">
        <v>1073</v>
      </c>
      <c r="B35" s="96"/>
      <c r="C35" s="95" t="s">
        <v>1064</v>
      </c>
      <c r="D35" s="94" t="s">
        <v>538</v>
      </c>
      <c r="E35" s="94">
        <v>1</v>
      </c>
      <c r="F35" s="111">
        <v>2600000</v>
      </c>
      <c r="G35" s="368">
        <f>E35*F35</f>
        <v>2600000</v>
      </c>
      <c r="H35" s="381"/>
      <c r="J35" s="381"/>
      <c r="K35" s="382"/>
      <c r="L35" s="381"/>
    </row>
    <row r="36" spans="1:25" x14ac:dyDescent="0.35">
      <c r="A36" s="106"/>
      <c r="B36" s="96"/>
      <c r="C36" s="95"/>
      <c r="D36" s="94"/>
      <c r="E36" s="94"/>
      <c r="F36" s="111"/>
      <c r="G36" s="368"/>
    </row>
    <row r="37" spans="1:25" x14ac:dyDescent="0.35">
      <c r="A37" s="106" t="s">
        <v>1071</v>
      </c>
      <c r="B37" s="96"/>
      <c r="C37" s="121" t="s">
        <v>570</v>
      </c>
      <c r="D37" s="115" t="s">
        <v>88</v>
      </c>
      <c r="E37" s="126">
        <f>G35</f>
        <v>2600000</v>
      </c>
      <c r="F37" s="116"/>
      <c r="G37" s="374">
        <f>E37*F37</f>
        <v>0</v>
      </c>
    </row>
    <row r="38" spans="1:25" x14ac:dyDescent="0.35">
      <c r="A38" s="106"/>
      <c r="B38" s="96"/>
      <c r="C38" s="95"/>
      <c r="D38" s="94"/>
      <c r="E38" s="94"/>
      <c r="F38" s="111"/>
      <c r="G38" s="368"/>
    </row>
    <row r="39" spans="1:25" x14ac:dyDescent="0.35">
      <c r="A39" s="106" t="s">
        <v>1074</v>
      </c>
      <c r="B39" s="96"/>
      <c r="C39" s="96" t="s">
        <v>189</v>
      </c>
      <c r="D39" s="94"/>
      <c r="E39" s="94"/>
      <c r="F39" s="111"/>
      <c r="G39" s="368"/>
    </row>
    <row r="40" spans="1:25" x14ac:dyDescent="0.35">
      <c r="A40" s="106"/>
      <c r="B40" s="96"/>
      <c r="C40" s="95"/>
      <c r="D40" s="94"/>
      <c r="E40" s="94"/>
      <c r="F40" s="111"/>
      <c r="G40" s="368"/>
    </row>
    <row r="41" spans="1:25" x14ac:dyDescent="0.35">
      <c r="A41" s="106" t="s">
        <v>1524</v>
      </c>
      <c r="B41" s="96"/>
      <c r="C41" s="95" t="s">
        <v>191</v>
      </c>
      <c r="D41" s="94" t="s">
        <v>131</v>
      </c>
      <c r="E41" s="94">
        <v>10</v>
      </c>
      <c r="F41" s="111"/>
      <c r="G41" s="368">
        <f t="shared" ref="G41:G43" si="0">E41*F41</f>
        <v>0</v>
      </c>
    </row>
    <row r="42" spans="1:25" x14ac:dyDescent="0.35">
      <c r="A42" s="106"/>
      <c r="B42" s="96"/>
      <c r="C42" s="95"/>
      <c r="D42" s="94"/>
      <c r="E42" s="94"/>
      <c r="F42" s="111"/>
      <c r="G42" s="368"/>
    </row>
    <row r="43" spans="1:25" ht="28" x14ac:dyDescent="0.35">
      <c r="A43" s="106" t="s">
        <v>1525</v>
      </c>
      <c r="B43" s="96"/>
      <c r="C43" s="95" t="s">
        <v>194</v>
      </c>
      <c r="D43" s="94" t="s">
        <v>161</v>
      </c>
      <c r="E43" s="94">
        <v>450</v>
      </c>
      <c r="F43" s="111"/>
      <c r="G43" s="368">
        <f t="shared" si="0"/>
        <v>0</v>
      </c>
    </row>
    <row r="44" spans="1:25" x14ac:dyDescent="0.35">
      <c r="A44" s="106"/>
      <c r="B44" s="96"/>
      <c r="C44" s="95"/>
      <c r="D44" s="94"/>
      <c r="E44" s="94"/>
      <c r="F44" s="111"/>
      <c r="G44" s="368"/>
    </row>
    <row r="45" spans="1:25" s="137" customFormat="1" ht="28" x14ac:dyDescent="0.25">
      <c r="A45" s="106" t="s">
        <v>529</v>
      </c>
      <c r="B45" s="96"/>
      <c r="C45" s="95" t="s">
        <v>1540</v>
      </c>
      <c r="D45" s="94" t="s">
        <v>388</v>
      </c>
      <c r="E45" s="94">
        <v>1</v>
      </c>
      <c r="F45" s="111">
        <v>540000</v>
      </c>
      <c r="G45" s="368">
        <f>E45*F45</f>
        <v>540000</v>
      </c>
      <c r="H45" s="383"/>
    </row>
    <row r="46" spans="1:25" s="137" customFormat="1" ht="14" x14ac:dyDescent="0.3">
      <c r="A46" s="106"/>
      <c r="B46" s="96"/>
      <c r="C46" s="95"/>
      <c r="D46" s="94"/>
      <c r="E46" s="94"/>
      <c r="F46" s="111"/>
      <c r="G46" s="368"/>
      <c r="H46" s="384"/>
      <c r="I46" s="157"/>
    </row>
    <row r="47" spans="1:25" s="137" customFormat="1" ht="14" x14ac:dyDescent="0.3">
      <c r="A47" s="106" t="s">
        <v>530</v>
      </c>
      <c r="B47" s="96"/>
      <c r="C47" s="95" t="s">
        <v>567</v>
      </c>
      <c r="D47" s="94" t="s">
        <v>88</v>
      </c>
      <c r="E47" s="94">
        <f>G45</f>
        <v>540000</v>
      </c>
      <c r="F47" s="111"/>
      <c r="G47" s="368">
        <f>E47*F47</f>
        <v>0</v>
      </c>
      <c r="H47" s="384"/>
    </row>
    <row r="48" spans="1:25" s="137" customFormat="1" ht="13" x14ac:dyDescent="0.3">
      <c r="A48" s="134"/>
      <c r="B48" s="133"/>
      <c r="C48" s="138"/>
      <c r="D48" s="134"/>
      <c r="E48" s="134"/>
      <c r="F48" s="135"/>
      <c r="G48" s="376"/>
      <c r="H48" s="384"/>
    </row>
    <row r="49" spans="1:9" x14ac:dyDescent="0.35">
      <c r="A49" s="106"/>
      <c r="B49" s="96"/>
      <c r="C49" s="95"/>
      <c r="D49" s="94"/>
      <c r="E49" s="94"/>
      <c r="F49" s="111"/>
      <c r="G49" s="368"/>
    </row>
    <row r="50" spans="1:9" x14ac:dyDescent="0.35">
      <c r="A50" s="106"/>
      <c r="B50" s="96"/>
      <c r="C50" s="95"/>
      <c r="D50" s="94"/>
      <c r="E50" s="94"/>
      <c r="F50" s="111"/>
      <c r="G50" s="368"/>
    </row>
    <row r="51" spans="1:9" x14ac:dyDescent="0.35">
      <c r="A51" s="106"/>
      <c r="B51" s="96"/>
      <c r="C51" s="95"/>
      <c r="D51" s="94"/>
      <c r="E51" s="94"/>
      <c r="F51" s="111"/>
      <c r="G51" s="368"/>
    </row>
    <row r="52" spans="1:9" x14ac:dyDescent="0.35">
      <c r="A52" s="106"/>
      <c r="B52" s="96"/>
      <c r="C52" s="95"/>
      <c r="D52" s="94"/>
      <c r="E52" s="94"/>
      <c r="F52" s="111"/>
      <c r="G52" s="368"/>
    </row>
    <row r="53" spans="1:9" x14ac:dyDescent="0.35">
      <c r="A53" s="93"/>
      <c r="B53" s="96"/>
      <c r="C53" s="96"/>
      <c r="D53" s="94"/>
      <c r="E53" s="94"/>
      <c r="F53" s="111"/>
      <c r="G53" s="368"/>
    </row>
    <row r="54" spans="1:9" ht="15" thickBot="1" x14ac:dyDescent="0.4">
      <c r="A54" s="93"/>
      <c r="B54" s="96"/>
      <c r="C54" s="95"/>
      <c r="D54" s="94"/>
      <c r="E54" s="94"/>
      <c r="F54" s="111"/>
      <c r="G54" s="368"/>
    </row>
    <row r="55" spans="1:9" ht="15" thickBot="1" x14ac:dyDescent="0.4">
      <c r="A55" s="514" t="s">
        <v>543</v>
      </c>
      <c r="B55" s="515"/>
      <c r="C55" s="515"/>
      <c r="D55" s="515"/>
      <c r="E55" s="515"/>
      <c r="F55" s="516"/>
      <c r="G55" s="377">
        <f>SUM(G12:G54)*'Sec 1 P&amp;G'!H201</f>
        <v>0</v>
      </c>
      <c r="H55" s="58"/>
      <c r="I55" s="26"/>
    </row>
    <row r="57" spans="1:9" x14ac:dyDescent="0.35">
      <c r="A57" s="353"/>
      <c r="B57" s="354"/>
      <c r="C57" s="354"/>
      <c r="D57" s="355"/>
      <c r="E57" s="355"/>
      <c r="F57" s="127"/>
      <c r="G57" s="356"/>
      <c r="H57" s="127"/>
      <c r="I57" s="26"/>
    </row>
    <row r="58" spans="1:9" x14ac:dyDescent="0.35">
      <c r="A58" s="353"/>
      <c r="B58" s="354"/>
      <c r="C58" s="357"/>
      <c r="D58" s="355"/>
      <c r="E58" s="355"/>
      <c r="F58" s="127"/>
      <c r="G58" s="356"/>
      <c r="H58" s="127"/>
      <c r="I58" s="26"/>
    </row>
    <row r="59" spans="1:9" x14ac:dyDescent="0.35">
      <c r="A59" s="353"/>
      <c r="B59" s="354"/>
      <c r="C59" s="357"/>
      <c r="D59" s="355"/>
      <c r="E59" s="355"/>
      <c r="F59" s="127"/>
      <c r="G59" s="356"/>
      <c r="H59" s="127"/>
      <c r="I59" s="26"/>
    </row>
    <row r="60" spans="1:9" x14ac:dyDescent="0.35">
      <c r="A60" s="358"/>
      <c r="B60" s="354"/>
      <c r="C60" s="357"/>
      <c r="D60" s="355"/>
      <c r="E60" s="355"/>
      <c r="F60" s="127"/>
      <c r="G60" s="356"/>
      <c r="H60" s="127"/>
      <c r="I60" s="26"/>
    </row>
    <row r="61" spans="1:9" x14ac:dyDescent="0.35">
      <c r="A61" s="358"/>
      <c r="B61" s="354"/>
      <c r="C61" s="357"/>
      <c r="D61" s="355"/>
      <c r="E61" s="355"/>
      <c r="F61" s="127"/>
      <c r="G61" s="356"/>
      <c r="H61" s="127"/>
      <c r="I61" s="26"/>
    </row>
    <row r="62" spans="1:9" x14ac:dyDescent="0.35">
      <c r="A62" s="358"/>
      <c r="B62" s="354"/>
      <c r="C62" s="357"/>
      <c r="D62" s="355"/>
      <c r="E62" s="355"/>
      <c r="F62" s="127"/>
      <c r="G62" s="356"/>
      <c r="H62" s="127"/>
      <c r="I62" s="26"/>
    </row>
    <row r="63" spans="1:9" x14ac:dyDescent="0.35">
      <c r="A63" s="358"/>
      <c r="B63" s="354"/>
      <c r="C63" s="357"/>
      <c r="D63" s="355"/>
      <c r="E63" s="355"/>
      <c r="F63" s="127"/>
      <c r="G63" s="356"/>
      <c r="H63" s="127"/>
      <c r="I63" s="26"/>
    </row>
    <row r="64" spans="1:9" x14ac:dyDescent="0.35">
      <c r="A64" s="358"/>
      <c r="B64" s="354"/>
      <c r="C64" s="357"/>
      <c r="D64" s="355"/>
      <c r="E64" s="355"/>
      <c r="F64" s="127"/>
      <c r="G64" s="356"/>
      <c r="H64" s="127"/>
      <c r="I64" s="26"/>
    </row>
    <row r="65" spans="1:9" x14ac:dyDescent="0.35">
      <c r="A65" s="358"/>
      <c r="B65" s="354"/>
      <c r="C65" s="357"/>
      <c r="D65" s="355"/>
      <c r="E65" s="355"/>
      <c r="F65" s="127"/>
      <c r="G65" s="356"/>
      <c r="H65" s="127"/>
      <c r="I65" s="26"/>
    </row>
    <row r="66" spans="1:9" x14ac:dyDescent="0.35">
      <c r="A66" s="562"/>
      <c r="B66" s="562"/>
      <c r="C66" s="562"/>
      <c r="D66" s="562"/>
      <c r="E66" s="562"/>
      <c r="F66" s="562"/>
      <c r="G66" s="359"/>
      <c r="H66" s="127"/>
      <c r="I66" s="26"/>
    </row>
    <row r="67" spans="1:9" x14ac:dyDescent="0.35">
      <c r="A67" s="358"/>
      <c r="B67" s="354"/>
      <c r="C67" s="354"/>
      <c r="D67" s="355"/>
      <c r="E67" s="355"/>
      <c r="F67" s="127"/>
      <c r="G67" s="356"/>
    </row>
    <row r="68" spans="1:9" x14ac:dyDescent="0.35">
      <c r="A68" s="358"/>
      <c r="B68" s="354"/>
      <c r="C68" s="357"/>
      <c r="D68" s="355"/>
      <c r="E68" s="355"/>
      <c r="F68" s="127"/>
      <c r="G68" s="356"/>
      <c r="H68" s="127"/>
      <c r="I68" s="26"/>
    </row>
    <row r="69" spans="1:9" x14ac:dyDescent="0.35">
      <c r="A69" s="358"/>
      <c r="B69" s="354"/>
      <c r="C69" s="357"/>
      <c r="D69" s="355"/>
      <c r="E69" s="355"/>
      <c r="F69" s="127"/>
      <c r="G69" s="356"/>
      <c r="H69" s="127"/>
      <c r="I69" s="26"/>
    </row>
    <row r="70" spans="1:9" x14ac:dyDescent="0.35">
      <c r="A70" s="358"/>
      <c r="B70" s="354"/>
      <c r="C70" s="357"/>
      <c r="D70" s="355"/>
      <c r="E70" s="355"/>
      <c r="F70" s="127"/>
      <c r="G70" s="356"/>
      <c r="H70" s="127"/>
      <c r="I70" s="26"/>
    </row>
    <row r="71" spans="1:9" x14ac:dyDescent="0.35">
      <c r="A71" s="360"/>
      <c r="B71" s="361"/>
      <c r="C71" s="362"/>
      <c r="D71" s="363"/>
      <c r="E71" s="364"/>
      <c r="F71" s="365"/>
      <c r="G71" s="366"/>
      <c r="H71" s="127"/>
      <c r="I71" s="26"/>
    </row>
    <row r="72" spans="1:9" x14ac:dyDescent="0.35">
      <c r="A72" s="358"/>
      <c r="B72" s="354"/>
      <c r="C72" s="354"/>
      <c r="D72" s="355"/>
      <c r="E72" s="355"/>
      <c r="F72" s="367"/>
      <c r="G72" s="368"/>
    </row>
    <row r="73" spans="1:9" x14ac:dyDescent="0.35">
      <c r="A73" s="369"/>
      <c r="B73" s="354"/>
      <c r="C73" s="354"/>
      <c r="D73" s="355"/>
      <c r="E73" s="355"/>
      <c r="F73" s="127"/>
      <c r="G73" s="356"/>
      <c r="H73" s="127"/>
      <c r="I73" s="355"/>
    </row>
    <row r="74" spans="1:9" x14ac:dyDescent="0.35">
      <c r="A74" s="369"/>
      <c r="B74" s="354"/>
      <c r="C74" s="357"/>
      <c r="D74" s="355"/>
      <c r="E74" s="355"/>
      <c r="F74" s="127"/>
      <c r="G74" s="356"/>
      <c r="H74" s="127"/>
      <c r="I74" s="355"/>
    </row>
    <row r="75" spans="1:9" x14ac:dyDescent="0.35">
      <c r="A75" s="369"/>
      <c r="B75" s="354"/>
      <c r="C75" s="357"/>
      <c r="D75" s="355"/>
      <c r="E75" s="355"/>
      <c r="F75" s="127"/>
      <c r="G75" s="356"/>
      <c r="H75" s="127"/>
      <c r="I75" s="355"/>
    </row>
    <row r="76" spans="1:9" x14ac:dyDescent="0.35">
      <c r="A76" s="369"/>
      <c r="B76" s="354"/>
      <c r="C76" s="357"/>
      <c r="D76" s="355"/>
      <c r="E76" s="355"/>
      <c r="F76" s="127"/>
      <c r="G76" s="356"/>
      <c r="H76" s="127"/>
      <c r="I76" s="355"/>
    </row>
    <row r="77" spans="1:9" x14ac:dyDescent="0.35">
      <c r="A77" s="369"/>
      <c r="B77" s="354"/>
      <c r="C77" s="354"/>
      <c r="D77" s="355"/>
      <c r="E77" s="355"/>
      <c r="F77" s="127"/>
      <c r="G77" s="356"/>
      <c r="H77" s="127"/>
      <c r="I77" s="355"/>
    </row>
    <row r="78" spans="1:9" x14ac:dyDescent="0.35">
      <c r="A78" s="369"/>
      <c r="B78" s="354"/>
      <c r="C78" s="354"/>
      <c r="D78" s="355"/>
      <c r="E78" s="355"/>
      <c r="F78" s="127"/>
      <c r="G78" s="356"/>
      <c r="H78" s="127"/>
      <c r="I78" s="355"/>
    </row>
    <row r="79" spans="1:9" x14ac:dyDescent="0.35">
      <c r="A79" s="369"/>
      <c r="B79" s="354"/>
      <c r="C79" s="357"/>
      <c r="D79" s="355"/>
      <c r="E79" s="355"/>
      <c r="F79" s="127"/>
      <c r="G79" s="356"/>
      <c r="H79" s="127"/>
      <c r="I79" s="355"/>
    </row>
    <row r="80" spans="1:9" x14ac:dyDescent="0.35">
      <c r="A80" s="369"/>
      <c r="B80" s="354"/>
      <c r="C80" s="357"/>
      <c r="D80" s="355"/>
      <c r="E80" s="355"/>
      <c r="F80" s="127"/>
      <c r="G80" s="356"/>
      <c r="H80" s="127"/>
      <c r="I80" s="355"/>
    </row>
    <row r="81" spans="1:10" x14ac:dyDescent="0.35">
      <c r="A81" s="370"/>
      <c r="B81" s="354"/>
      <c r="C81" s="357"/>
      <c r="D81" s="355"/>
      <c r="E81" s="355"/>
      <c r="F81" s="127"/>
      <c r="G81" s="356"/>
      <c r="H81" s="127"/>
      <c r="I81" s="355"/>
    </row>
    <row r="82" spans="1:10" x14ac:dyDescent="0.35">
      <c r="A82" s="369"/>
      <c r="B82" s="354"/>
      <c r="C82" s="357"/>
      <c r="D82" s="355"/>
      <c r="E82" s="355"/>
      <c r="F82" s="127"/>
      <c r="G82" s="356"/>
      <c r="H82" s="127"/>
      <c r="I82" s="355"/>
    </row>
    <row r="83" spans="1:10" x14ac:dyDescent="0.35">
      <c r="A83" s="369"/>
      <c r="B83" s="354"/>
      <c r="C83" s="357"/>
      <c r="D83" s="355"/>
      <c r="E83" s="355"/>
      <c r="F83" s="127"/>
      <c r="G83" s="356"/>
      <c r="H83" s="127"/>
      <c r="I83" s="355"/>
    </row>
    <row r="84" spans="1:10" x14ac:dyDescent="0.35">
      <c r="A84" s="369"/>
      <c r="B84" s="354"/>
      <c r="C84" s="357"/>
      <c r="D84" s="355"/>
      <c r="E84" s="355"/>
      <c r="F84" s="127"/>
      <c r="G84" s="356"/>
      <c r="H84" s="127"/>
      <c r="I84" s="355"/>
    </row>
    <row r="85" spans="1:10" x14ac:dyDescent="0.35">
      <c r="A85" s="369"/>
      <c r="B85" s="354"/>
      <c r="C85" s="354"/>
      <c r="D85" s="355"/>
      <c r="E85" s="355"/>
      <c r="F85" s="127"/>
      <c r="G85" s="356"/>
      <c r="H85" s="127"/>
      <c r="I85" s="355"/>
    </row>
    <row r="86" spans="1:10" x14ac:dyDescent="0.35">
      <c r="A86" s="369"/>
      <c r="B86" s="354"/>
      <c r="C86" s="357"/>
      <c r="D86" s="355"/>
      <c r="E86" s="355"/>
      <c r="F86" s="127"/>
      <c r="G86" s="356"/>
      <c r="H86" s="127"/>
      <c r="I86" s="355"/>
    </row>
    <row r="87" spans="1:10" x14ac:dyDescent="0.35">
      <c r="A87" s="369"/>
      <c r="B87" s="354"/>
      <c r="C87" s="357"/>
      <c r="D87" s="355"/>
      <c r="E87" s="355"/>
      <c r="F87" s="127"/>
      <c r="G87" s="356"/>
      <c r="H87" s="127"/>
      <c r="I87" s="355"/>
    </row>
    <row r="88" spans="1:10" x14ac:dyDescent="0.35">
      <c r="A88" s="370"/>
      <c r="B88" s="354"/>
      <c r="C88" s="357"/>
      <c r="D88" s="355"/>
      <c r="E88" s="355"/>
      <c r="F88" s="127"/>
      <c r="G88" s="356"/>
      <c r="H88" s="127"/>
      <c r="I88" s="355"/>
      <c r="J88" s="371"/>
    </row>
    <row r="89" spans="1:10" x14ac:dyDescent="0.35">
      <c r="A89" s="370"/>
      <c r="B89" s="354"/>
      <c r="C89" s="357"/>
      <c r="D89" s="355"/>
      <c r="E89" s="355"/>
      <c r="F89" s="127"/>
      <c r="G89" s="356"/>
      <c r="H89" s="127"/>
      <c r="I89" s="355"/>
    </row>
    <row r="90" spans="1:10" x14ac:dyDescent="0.35">
      <c r="A90" s="370"/>
      <c r="B90" s="354"/>
      <c r="C90" s="357"/>
      <c r="D90" s="355"/>
      <c r="E90" s="355"/>
      <c r="F90" s="127"/>
      <c r="G90" s="356"/>
      <c r="H90" s="127"/>
      <c r="I90" s="355"/>
    </row>
    <row r="91" spans="1:10" x14ac:dyDescent="0.35">
      <c r="A91" s="370"/>
      <c r="B91" s="354"/>
      <c r="C91" s="357"/>
      <c r="D91" s="355"/>
      <c r="E91" s="355"/>
      <c r="F91" s="127"/>
      <c r="G91" s="356"/>
      <c r="H91" s="127"/>
      <c r="I91" s="355"/>
    </row>
    <row r="92" spans="1:10" x14ac:dyDescent="0.35">
      <c r="A92" s="370"/>
      <c r="B92" s="354"/>
      <c r="C92" s="357"/>
      <c r="D92" s="355"/>
      <c r="E92" s="355"/>
      <c r="F92" s="127"/>
      <c r="G92" s="356"/>
      <c r="H92" s="127"/>
      <c r="I92" s="355"/>
    </row>
    <row r="93" spans="1:10" x14ac:dyDescent="0.35">
      <c r="A93" s="370"/>
      <c r="B93" s="354"/>
      <c r="C93" s="357"/>
      <c r="D93" s="355"/>
      <c r="E93" s="355"/>
      <c r="F93" s="127"/>
      <c r="G93" s="356"/>
      <c r="H93" s="127"/>
      <c r="I93" s="355"/>
    </row>
    <row r="94" spans="1:10" x14ac:dyDescent="0.35">
      <c r="A94" s="370"/>
      <c r="B94" s="354"/>
      <c r="C94" s="357"/>
      <c r="D94" s="355"/>
      <c r="E94" s="355"/>
      <c r="F94" s="127"/>
      <c r="G94" s="356"/>
      <c r="H94" s="127"/>
      <c r="I94" s="355"/>
    </row>
    <row r="95" spans="1:10" x14ac:dyDescent="0.35">
      <c r="A95" s="369"/>
      <c r="B95" s="354"/>
      <c r="C95" s="357"/>
      <c r="D95" s="355"/>
      <c r="E95" s="355"/>
      <c r="F95" s="127"/>
      <c r="G95" s="356"/>
      <c r="H95" s="127"/>
      <c r="I95" s="355"/>
    </row>
    <row r="96" spans="1:10" x14ac:dyDescent="0.35">
      <c r="A96" s="369"/>
      <c r="B96" s="354"/>
      <c r="C96" s="357"/>
      <c r="D96" s="355"/>
      <c r="E96" s="355"/>
      <c r="F96" s="127"/>
      <c r="G96" s="356"/>
      <c r="H96" s="127"/>
      <c r="I96" s="355"/>
    </row>
    <row r="97" spans="1:9" x14ac:dyDescent="0.35">
      <c r="A97" s="369"/>
      <c r="B97" s="354"/>
      <c r="C97" s="357"/>
      <c r="D97" s="355"/>
      <c r="E97" s="355"/>
      <c r="F97" s="127"/>
      <c r="G97" s="356"/>
      <c r="H97" s="127"/>
      <c r="I97" s="355"/>
    </row>
    <row r="98" spans="1:9" x14ac:dyDescent="0.35">
      <c r="A98" s="370"/>
      <c r="B98" s="354"/>
      <c r="C98" s="357"/>
      <c r="D98" s="355"/>
      <c r="E98" s="355"/>
      <c r="F98" s="127"/>
      <c r="G98" s="356"/>
      <c r="H98" s="127"/>
      <c r="I98" s="355"/>
    </row>
    <row r="99" spans="1:9" x14ac:dyDescent="0.35">
      <c r="A99" s="370"/>
      <c r="B99" s="354"/>
      <c r="C99" s="357"/>
      <c r="D99" s="355"/>
      <c r="E99" s="355"/>
      <c r="F99" s="127"/>
      <c r="G99" s="356"/>
      <c r="H99" s="127"/>
      <c r="I99" s="355"/>
    </row>
    <row r="100" spans="1:9" x14ac:dyDescent="0.35">
      <c r="A100" s="370"/>
      <c r="B100" s="354"/>
      <c r="C100" s="357"/>
      <c r="D100" s="355"/>
      <c r="E100" s="355"/>
      <c r="F100" s="127"/>
      <c r="G100" s="356"/>
      <c r="H100" s="127"/>
      <c r="I100" s="355"/>
    </row>
    <row r="101" spans="1:9" x14ac:dyDescent="0.35">
      <c r="A101" s="370"/>
      <c r="B101" s="354"/>
      <c r="C101" s="357"/>
      <c r="D101" s="355"/>
      <c r="E101" s="355"/>
      <c r="F101" s="127"/>
      <c r="G101" s="356"/>
      <c r="H101" s="127"/>
      <c r="I101" s="355"/>
    </row>
    <row r="102" spans="1:9" x14ac:dyDescent="0.35">
      <c r="A102" s="370"/>
      <c r="B102" s="354"/>
      <c r="C102" s="357"/>
      <c r="D102" s="355"/>
      <c r="E102" s="355"/>
      <c r="F102" s="127"/>
      <c r="G102" s="356"/>
      <c r="H102" s="127"/>
      <c r="I102" s="355"/>
    </row>
    <row r="103" spans="1:9" x14ac:dyDescent="0.35">
      <c r="A103" s="370"/>
      <c r="B103" s="354"/>
      <c r="C103" s="357"/>
      <c r="D103" s="355"/>
      <c r="E103" s="355"/>
      <c r="F103" s="127"/>
      <c r="G103" s="356"/>
      <c r="H103" s="127"/>
      <c r="I103" s="355"/>
    </row>
    <row r="104" spans="1:9" x14ac:dyDescent="0.35">
      <c r="A104" s="370"/>
      <c r="B104" s="354"/>
      <c r="C104" s="357"/>
      <c r="D104" s="355"/>
      <c r="E104" s="355"/>
      <c r="F104" s="127"/>
      <c r="G104" s="356"/>
      <c r="H104" s="127"/>
      <c r="I104" s="355"/>
    </row>
    <row r="105" spans="1:9" x14ac:dyDescent="0.35">
      <c r="A105" s="358"/>
      <c r="B105" s="354"/>
      <c r="C105" s="354"/>
      <c r="D105" s="355"/>
      <c r="E105" s="355"/>
      <c r="F105" s="367"/>
      <c r="G105" s="368"/>
    </row>
    <row r="106" spans="1:9" x14ac:dyDescent="0.35">
      <c r="A106" s="370"/>
      <c r="B106" s="354"/>
      <c r="C106" s="357"/>
      <c r="D106" s="355"/>
      <c r="E106" s="355"/>
      <c r="F106" s="127"/>
      <c r="G106" s="356"/>
      <c r="H106" s="127"/>
      <c r="I106" s="355"/>
    </row>
    <row r="107" spans="1:9" x14ac:dyDescent="0.35">
      <c r="A107" s="370"/>
      <c r="B107" s="354"/>
      <c r="C107" s="357"/>
      <c r="D107" s="355"/>
      <c r="E107" s="355"/>
      <c r="F107" s="127"/>
      <c r="G107" s="356"/>
      <c r="H107" s="127"/>
      <c r="I107" s="355"/>
    </row>
    <row r="108" spans="1:9" x14ac:dyDescent="0.35">
      <c r="A108" s="370"/>
      <c r="B108" s="354"/>
      <c r="C108" s="354"/>
      <c r="D108" s="355"/>
      <c r="E108" s="355"/>
      <c r="F108" s="127"/>
      <c r="G108" s="356"/>
      <c r="H108" s="127"/>
      <c r="I108" s="355"/>
    </row>
    <row r="109" spans="1:9" x14ac:dyDescent="0.35">
      <c r="A109" s="370"/>
      <c r="B109" s="354"/>
      <c r="C109" s="357"/>
      <c r="D109" s="355"/>
      <c r="E109" s="355"/>
      <c r="F109" s="127"/>
      <c r="G109" s="356"/>
      <c r="H109" s="127"/>
      <c r="I109" s="355"/>
    </row>
    <row r="110" spans="1:9" x14ac:dyDescent="0.35">
      <c r="A110" s="370"/>
      <c r="B110" s="354"/>
      <c r="C110" s="357"/>
      <c r="D110" s="355"/>
      <c r="E110" s="355"/>
      <c r="F110" s="127"/>
      <c r="G110" s="356"/>
      <c r="H110" s="127"/>
      <c r="I110" s="355"/>
    </row>
    <row r="111" spans="1:9" x14ac:dyDescent="0.35">
      <c r="A111" s="370"/>
      <c r="B111" s="354"/>
      <c r="C111" s="357"/>
      <c r="D111" s="355"/>
      <c r="E111" s="355"/>
      <c r="F111" s="127"/>
      <c r="G111" s="356"/>
      <c r="H111" s="127"/>
      <c r="I111" s="355"/>
    </row>
    <row r="112" spans="1:9" x14ac:dyDescent="0.35">
      <c r="A112" s="370"/>
      <c r="B112" s="354"/>
      <c r="C112" s="357"/>
      <c r="D112" s="355"/>
      <c r="E112" s="355"/>
      <c r="F112" s="127"/>
      <c r="G112" s="356"/>
      <c r="H112" s="127"/>
      <c r="I112" s="355"/>
    </row>
    <row r="113" spans="1:9" x14ac:dyDescent="0.35">
      <c r="A113" s="369"/>
      <c r="B113" s="354"/>
      <c r="C113" s="357"/>
      <c r="D113" s="355"/>
      <c r="E113" s="355"/>
      <c r="F113" s="127"/>
      <c r="G113" s="356"/>
      <c r="H113" s="127"/>
      <c r="I113" s="355"/>
    </row>
    <row r="114" spans="1:9" x14ac:dyDescent="0.35">
      <c r="A114" s="370"/>
      <c r="B114" s="354"/>
      <c r="C114" s="357"/>
      <c r="D114" s="355"/>
      <c r="E114" s="355"/>
      <c r="F114" s="127"/>
      <c r="G114" s="356"/>
      <c r="H114" s="127"/>
      <c r="I114" s="355"/>
    </row>
    <row r="115" spans="1:9" x14ac:dyDescent="0.35">
      <c r="A115" s="370"/>
      <c r="B115" s="354"/>
      <c r="C115" s="357"/>
      <c r="D115" s="355"/>
      <c r="E115" s="355"/>
      <c r="F115" s="127"/>
      <c r="G115" s="356"/>
      <c r="H115" s="127"/>
      <c r="I115" s="355"/>
    </row>
    <row r="116" spans="1:9" x14ac:dyDescent="0.35">
      <c r="A116" s="370"/>
      <c r="B116" s="354"/>
      <c r="C116" s="354"/>
      <c r="D116" s="355"/>
      <c r="E116" s="355"/>
      <c r="F116" s="127"/>
      <c r="G116" s="356"/>
      <c r="H116" s="127"/>
      <c r="I116" s="355"/>
    </row>
    <row r="117" spans="1:9" x14ac:dyDescent="0.35">
      <c r="A117" s="370"/>
      <c r="B117" s="354"/>
      <c r="C117" s="357"/>
      <c r="D117" s="355"/>
      <c r="E117" s="355"/>
      <c r="F117" s="127"/>
      <c r="G117" s="356"/>
      <c r="H117" s="127"/>
      <c r="I117" s="355"/>
    </row>
    <row r="118" spans="1:9" x14ac:dyDescent="0.35">
      <c r="A118" s="369"/>
      <c r="B118" s="354"/>
      <c r="C118" s="357"/>
      <c r="D118" s="355"/>
      <c r="E118" s="355"/>
      <c r="F118" s="127"/>
      <c r="G118" s="356"/>
      <c r="H118" s="127"/>
      <c r="I118" s="355"/>
    </row>
    <row r="119" spans="1:9" x14ac:dyDescent="0.35">
      <c r="A119" s="369"/>
      <c r="B119" s="354"/>
      <c r="C119" s="357"/>
      <c r="D119" s="355"/>
      <c r="E119" s="355"/>
      <c r="F119" s="127"/>
      <c r="G119" s="356"/>
      <c r="H119" s="127"/>
      <c r="I119" s="355"/>
    </row>
    <row r="120" spans="1:9" x14ac:dyDescent="0.35">
      <c r="A120" s="369"/>
      <c r="B120" s="354"/>
      <c r="C120" s="357"/>
      <c r="D120" s="355"/>
      <c r="E120" s="355"/>
      <c r="F120" s="127"/>
      <c r="G120" s="356"/>
      <c r="H120" s="127"/>
      <c r="I120" s="355"/>
    </row>
    <row r="121" spans="1:9" x14ac:dyDescent="0.35">
      <c r="A121" s="369"/>
      <c r="B121" s="354"/>
      <c r="C121" s="357"/>
      <c r="D121" s="355"/>
      <c r="E121" s="355"/>
      <c r="F121" s="127"/>
      <c r="G121" s="356"/>
      <c r="H121" s="127"/>
      <c r="I121" s="355"/>
    </row>
    <row r="122" spans="1:9" x14ac:dyDescent="0.35">
      <c r="A122" s="370"/>
      <c r="B122" s="354"/>
      <c r="C122" s="357"/>
      <c r="D122" s="355"/>
      <c r="E122" s="355"/>
      <c r="F122" s="127"/>
      <c r="G122" s="356"/>
      <c r="H122" s="127"/>
      <c r="I122" s="355"/>
    </row>
    <row r="123" spans="1:9" x14ac:dyDescent="0.35">
      <c r="A123" s="369"/>
      <c r="B123" s="354"/>
      <c r="C123" s="357"/>
      <c r="D123" s="355"/>
      <c r="E123" s="355"/>
      <c r="F123" s="127"/>
      <c r="G123" s="356"/>
      <c r="H123" s="127"/>
      <c r="I123" s="355"/>
    </row>
    <row r="124" spans="1:9" x14ac:dyDescent="0.35">
      <c r="A124" s="369"/>
      <c r="B124" s="354"/>
      <c r="C124" s="354"/>
      <c r="D124" s="355"/>
      <c r="E124" s="355"/>
      <c r="F124" s="127"/>
      <c r="G124" s="356"/>
      <c r="H124" s="127"/>
      <c r="I124" s="355"/>
    </row>
    <row r="125" spans="1:9" x14ac:dyDescent="0.35">
      <c r="A125" s="369"/>
      <c r="B125" s="354"/>
      <c r="C125" s="357"/>
      <c r="D125" s="355"/>
      <c r="E125" s="355"/>
      <c r="F125" s="127"/>
      <c r="G125" s="356"/>
      <c r="H125" s="127"/>
      <c r="I125" s="355"/>
    </row>
    <row r="126" spans="1:9" x14ac:dyDescent="0.35">
      <c r="A126" s="369"/>
      <c r="B126" s="354"/>
      <c r="C126" s="357"/>
      <c r="D126" s="355"/>
      <c r="E126" s="355"/>
      <c r="F126" s="127"/>
      <c r="G126" s="356"/>
      <c r="H126" s="127"/>
      <c r="I126" s="355"/>
    </row>
    <row r="127" spans="1:9" x14ac:dyDescent="0.35">
      <c r="A127" s="370"/>
      <c r="B127" s="354"/>
      <c r="C127" s="357"/>
      <c r="D127" s="355"/>
      <c r="E127" s="355"/>
      <c r="F127" s="127"/>
      <c r="G127" s="356"/>
      <c r="H127" s="127"/>
      <c r="I127" s="355"/>
    </row>
    <row r="128" spans="1:9" x14ac:dyDescent="0.35">
      <c r="A128" s="369"/>
      <c r="B128" s="354"/>
      <c r="C128" s="357"/>
      <c r="D128" s="355"/>
      <c r="E128" s="355"/>
      <c r="F128" s="127"/>
      <c r="G128" s="356"/>
      <c r="H128" s="127"/>
      <c r="I128" s="355"/>
    </row>
    <row r="129" spans="1:9" x14ac:dyDescent="0.35">
      <c r="A129" s="369"/>
      <c r="B129" s="354"/>
      <c r="C129" s="354"/>
      <c r="D129" s="355"/>
      <c r="E129" s="355"/>
      <c r="F129" s="127"/>
      <c r="G129" s="356"/>
      <c r="H129" s="127"/>
      <c r="I129" s="355"/>
    </row>
    <row r="130" spans="1:9" x14ac:dyDescent="0.35">
      <c r="A130" s="369"/>
      <c r="B130" s="354"/>
      <c r="C130" s="354"/>
      <c r="D130" s="355"/>
      <c r="E130" s="355"/>
      <c r="F130" s="127"/>
      <c r="G130" s="356"/>
      <c r="H130" s="127"/>
      <c r="I130" s="355"/>
    </row>
    <row r="131" spans="1:9" x14ac:dyDescent="0.35">
      <c r="A131" s="370"/>
      <c r="B131" s="354"/>
      <c r="C131" s="357"/>
      <c r="D131" s="355"/>
      <c r="E131" s="355"/>
      <c r="F131" s="127"/>
      <c r="G131" s="356"/>
      <c r="H131" s="127"/>
      <c r="I131" s="355"/>
    </row>
    <row r="132" spans="1:9" x14ac:dyDescent="0.35">
      <c r="F132" s="372"/>
      <c r="G132" s="373"/>
    </row>
    <row r="133" spans="1:9" x14ac:dyDescent="0.35">
      <c r="F133" s="372"/>
      <c r="G133" s="373"/>
    </row>
    <row r="134" spans="1:9" x14ac:dyDescent="0.35">
      <c r="F134" s="372"/>
      <c r="G134" s="373"/>
    </row>
    <row r="135" spans="1:9" x14ac:dyDescent="0.35">
      <c r="F135" s="372"/>
      <c r="G135" s="373"/>
    </row>
    <row r="136" spans="1:9" x14ac:dyDescent="0.35">
      <c r="F136" s="372"/>
      <c r="G136" s="373"/>
    </row>
    <row r="137" spans="1:9" x14ac:dyDescent="0.35">
      <c r="F137" s="372"/>
      <c r="G137" s="373"/>
    </row>
    <row r="138" spans="1:9" x14ac:dyDescent="0.35">
      <c r="F138" s="372"/>
      <c r="G138" s="373"/>
    </row>
  </sheetData>
  <mergeCells count="13">
    <mergeCell ref="A55:F55"/>
    <mergeCell ref="A66:F66"/>
    <mergeCell ref="A1:G1"/>
    <mergeCell ref="A2:G2"/>
    <mergeCell ref="A3:G3"/>
    <mergeCell ref="A4:G4"/>
    <mergeCell ref="A5:A6"/>
    <mergeCell ref="B5:B6"/>
    <mergeCell ref="C5:C6"/>
    <mergeCell ref="D5:D6"/>
    <mergeCell ref="E5:E6"/>
    <mergeCell ref="F5:F6"/>
    <mergeCell ref="G5:G6"/>
  </mergeCells>
  <pageMargins left="0.7" right="0.7" top="0.75" bottom="0.75" header="0.3" footer="0.3"/>
  <pageSetup paperSize="9" scale="6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
  <sheetViews>
    <sheetView view="pageBreakPreview" zoomScaleNormal="90" zoomScaleSheetLayoutView="100" workbookViewId="0">
      <selection activeCell="H8" sqref="H8"/>
    </sheetView>
  </sheetViews>
  <sheetFormatPr defaultRowHeight="14.5" x14ac:dyDescent="0.35"/>
  <cols>
    <col min="1" max="1" width="9.54296875" customWidth="1"/>
    <col min="6" max="6" width="8.81640625" customWidth="1"/>
    <col min="7" max="7" width="14.26953125" bestFit="1" customWidth="1"/>
    <col min="8" max="8" width="28.26953125" style="321" bestFit="1" customWidth="1"/>
    <col min="10" max="10" width="14.453125" bestFit="1" customWidth="1"/>
    <col min="11" max="12" width="14.453125" customWidth="1"/>
    <col min="13" max="13" width="12.1796875" customWidth="1"/>
    <col min="14" max="15" width="15.26953125" bestFit="1" customWidth="1"/>
    <col min="16" max="16" width="11.7265625" bestFit="1" customWidth="1"/>
  </cols>
  <sheetData>
    <row r="1" spans="1:24" s="61" customFormat="1" ht="14" x14ac:dyDescent="0.3">
      <c r="A1" s="538">
        <f>'Sec 7 SMMES '!A1+1</f>
        <v>62</v>
      </c>
      <c r="B1" s="538"/>
      <c r="C1" s="538"/>
      <c r="D1" s="538"/>
      <c r="E1" s="538"/>
      <c r="F1" s="538"/>
      <c r="G1" s="538"/>
      <c r="H1" s="538"/>
      <c r="I1" s="542"/>
      <c r="M1" s="62"/>
      <c r="X1" s="97"/>
    </row>
    <row r="2" spans="1:24" x14ac:dyDescent="0.35">
      <c r="A2" s="565" t="s">
        <v>142</v>
      </c>
      <c r="B2" s="566"/>
      <c r="C2" s="566"/>
      <c r="D2" s="566"/>
      <c r="E2" s="566"/>
      <c r="F2" s="566"/>
      <c r="G2" s="566"/>
      <c r="H2" s="314"/>
      <c r="P2" s="378"/>
    </row>
    <row r="3" spans="1:24" ht="15.5" x14ac:dyDescent="0.35">
      <c r="A3" s="567" t="str">
        <f>'Sec 1 P&amp;G'!A3</f>
        <v>CONTRACT NO: T21/2025</v>
      </c>
      <c r="B3" s="568"/>
      <c r="C3" s="568"/>
      <c r="D3" s="569"/>
      <c r="E3" s="568"/>
      <c r="F3" s="568"/>
      <c r="G3" s="568"/>
      <c r="H3" s="314"/>
      <c r="P3" s="378"/>
    </row>
    <row r="4" spans="1:24" ht="15.5" x14ac:dyDescent="0.35">
      <c r="A4" s="567" t="str">
        <f>A6</f>
        <v xml:space="preserve">SUMMARY OF PRICE SCHEDULE </v>
      </c>
      <c r="B4" s="568"/>
      <c r="C4" s="568"/>
      <c r="D4" s="568"/>
      <c r="E4" s="568"/>
      <c r="F4" s="568"/>
      <c r="G4" s="568"/>
      <c r="H4" s="314"/>
      <c r="P4" s="378"/>
    </row>
    <row r="5" spans="1:24" x14ac:dyDescent="0.35">
      <c r="A5" s="252"/>
      <c r="B5" s="252"/>
      <c r="C5" s="252"/>
      <c r="D5" s="252"/>
      <c r="E5" s="252"/>
      <c r="F5" s="252"/>
      <c r="G5" s="252"/>
      <c r="H5" s="315"/>
    </row>
    <row r="6" spans="1:24" ht="15" thickBot="1" x14ac:dyDescent="0.4">
      <c r="A6" s="253" t="s">
        <v>89</v>
      </c>
      <c r="B6" s="254"/>
      <c r="C6" s="254"/>
      <c r="D6" s="254"/>
      <c r="E6" s="254"/>
      <c r="F6" s="254"/>
      <c r="G6" s="254"/>
      <c r="H6" s="316"/>
      <c r="I6" s="13"/>
    </row>
    <row r="7" spans="1:24" x14ac:dyDescent="0.35">
      <c r="A7" s="255"/>
      <c r="B7" s="256"/>
      <c r="C7" s="256"/>
      <c r="D7" s="256"/>
      <c r="E7" s="256"/>
      <c r="F7" s="256"/>
      <c r="G7" s="256"/>
      <c r="H7" s="317"/>
      <c r="I7" s="15"/>
    </row>
    <row r="8" spans="1:24" x14ac:dyDescent="0.35">
      <c r="A8" s="257" t="str">
        <f>'Sec 1 P&amp;G'!C6</f>
        <v>SECTION 1 : PRELIMINARY AND GENERAL</v>
      </c>
      <c r="B8" s="253"/>
      <c r="C8" s="253"/>
      <c r="D8" s="253"/>
      <c r="E8" s="253"/>
      <c r="F8" s="253"/>
      <c r="G8" s="258" t="s">
        <v>90</v>
      </c>
      <c r="H8" s="318">
        <f>'Sec 1 P&amp;G'!G266</f>
        <v>0</v>
      </c>
      <c r="I8" s="385"/>
      <c r="N8" s="381"/>
      <c r="O8" s="381"/>
    </row>
    <row r="9" spans="1:24" x14ac:dyDescent="0.35">
      <c r="A9" s="257"/>
      <c r="B9" s="253"/>
      <c r="C9" s="253"/>
      <c r="D9" s="253"/>
      <c r="E9" s="253"/>
      <c r="F9" s="253"/>
      <c r="G9" s="253"/>
      <c r="H9" s="319"/>
      <c r="I9" s="14"/>
    </row>
    <row r="10" spans="1:24" x14ac:dyDescent="0.35">
      <c r="A10" s="257" t="str">
        <f>'Sec 2 Sewers'!C7</f>
        <v>SECTION 2: SEWER RETICULATION</v>
      </c>
      <c r="B10" s="253"/>
      <c r="C10" s="253"/>
      <c r="D10" s="253"/>
      <c r="E10" s="253"/>
      <c r="F10" s="253"/>
      <c r="G10" s="258" t="s">
        <v>90</v>
      </c>
      <c r="H10" s="318">
        <f>'Sec 2 Sewers'!G327</f>
        <v>0</v>
      </c>
      <c r="I10" s="385"/>
      <c r="K10" s="381"/>
      <c r="L10" s="381"/>
      <c r="N10" s="387"/>
      <c r="O10" s="387"/>
    </row>
    <row r="11" spans="1:24" x14ac:dyDescent="0.35">
      <c r="A11" s="257"/>
      <c r="B11" s="253"/>
      <c r="C11" s="253"/>
      <c r="D11" s="253"/>
      <c r="E11" s="253"/>
      <c r="F11" s="253"/>
      <c r="G11" s="253"/>
      <c r="H11" s="319"/>
      <c r="I11" s="14"/>
      <c r="L11" s="381"/>
      <c r="N11" s="387"/>
      <c r="O11" s="387"/>
    </row>
    <row r="12" spans="1:24" x14ac:dyDescent="0.35">
      <c r="A12" s="257" t="str">
        <f>'Sec 3 RM'!C7</f>
        <v>SECTION 3: OUTFALL SEWER PIPELINE</v>
      </c>
      <c r="B12" s="253"/>
      <c r="C12" s="253"/>
      <c r="D12" s="253"/>
      <c r="E12" s="253"/>
      <c r="F12" s="253"/>
      <c r="G12" s="258" t="s">
        <v>90</v>
      </c>
      <c r="H12" s="318">
        <f>'Sec 3 RM'!G223</f>
        <v>0</v>
      </c>
      <c r="I12" s="385"/>
      <c r="L12" s="381"/>
      <c r="N12" s="387"/>
      <c r="O12" s="387"/>
    </row>
    <row r="13" spans="1:24" x14ac:dyDescent="0.35">
      <c r="A13" s="257"/>
      <c r="B13" s="253"/>
      <c r="C13" s="253"/>
      <c r="D13" s="253"/>
      <c r="E13" s="253"/>
      <c r="F13" s="253"/>
      <c r="G13" s="253"/>
      <c r="H13" s="319"/>
      <c r="I13" s="14"/>
      <c r="N13" s="387"/>
      <c r="O13" s="387"/>
    </row>
    <row r="14" spans="1:24" x14ac:dyDescent="0.35">
      <c r="A14" s="257" t="str">
        <f>'Sec 4 PS Struct'!C7</f>
        <v>SECTION 4: PUMPSTATION CIVIL &amp; STRUCTURAL</v>
      </c>
      <c r="B14" s="253"/>
      <c r="C14" s="253"/>
      <c r="D14" s="253"/>
      <c r="E14" s="253"/>
      <c r="F14" s="253"/>
      <c r="G14" s="258" t="s">
        <v>90</v>
      </c>
      <c r="H14" s="318">
        <f>'Sec 4 PS Struct'!G391</f>
        <v>0</v>
      </c>
      <c r="I14" s="385"/>
      <c r="L14" s="381"/>
      <c r="N14" s="387"/>
      <c r="O14" s="387"/>
    </row>
    <row r="15" spans="1:24" x14ac:dyDescent="0.35">
      <c r="A15" s="257"/>
      <c r="B15" s="253"/>
      <c r="C15" s="253"/>
      <c r="D15" s="253"/>
      <c r="E15" s="253"/>
      <c r="F15" s="253"/>
      <c r="G15" s="253"/>
      <c r="H15" s="319"/>
      <c r="I15" s="14"/>
      <c r="N15" s="387"/>
      <c r="O15" s="387"/>
    </row>
    <row r="16" spans="1:24" x14ac:dyDescent="0.35">
      <c r="A16" s="257" t="str">
        <f>'Sec 5 PS Elec &amp; MEC'!C7</f>
        <v>SECTION 5: PUMPSTATION ELECTRICAL AND MECHANICAL</v>
      </c>
      <c r="B16" s="253"/>
      <c r="C16" s="253"/>
      <c r="D16" s="253"/>
      <c r="E16" s="253"/>
      <c r="F16" s="253"/>
      <c r="G16" s="258" t="s">
        <v>90</v>
      </c>
      <c r="H16" s="318">
        <f>'Sec 5 PS Elec &amp; MEC'!G767</f>
        <v>0</v>
      </c>
      <c r="I16" s="385"/>
      <c r="L16" s="381"/>
      <c r="N16" s="387"/>
      <c r="O16" s="387"/>
    </row>
    <row r="17" spans="1:19" x14ac:dyDescent="0.35">
      <c r="A17" s="257"/>
      <c r="B17" s="253"/>
      <c r="C17" s="253"/>
      <c r="D17" s="253"/>
      <c r="E17" s="253"/>
      <c r="F17" s="253"/>
      <c r="G17" s="253"/>
      <c r="H17" s="319"/>
      <c r="I17" s="14"/>
      <c r="N17" s="387"/>
      <c r="O17" s="387"/>
    </row>
    <row r="18" spans="1:19" x14ac:dyDescent="0.35">
      <c r="A18" s="257" t="str">
        <f>'Sec 6 PS Acc Road'!C6</f>
        <v>SECTION 6:  ACCESS ROADS</v>
      </c>
      <c r="B18" s="253"/>
      <c r="C18" s="253"/>
      <c r="D18" s="253"/>
      <c r="E18" s="253"/>
      <c r="F18" s="253"/>
      <c r="G18" s="258" t="s">
        <v>90</v>
      </c>
      <c r="H18" s="318">
        <f>'Sec 6 PS Acc Road'!G315</f>
        <v>0</v>
      </c>
      <c r="I18" s="385"/>
      <c r="L18" s="381"/>
      <c r="N18" s="387"/>
      <c r="O18" s="387"/>
    </row>
    <row r="19" spans="1:19" x14ac:dyDescent="0.35">
      <c r="A19" s="257"/>
      <c r="B19" s="253"/>
      <c r="C19" s="253"/>
      <c r="D19" s="253"/>
      <c r="E19" s="253"/>
      <c r="F19" s="253"/>
      <c r="G19" s="253"/>
      <c r="H19" s="319"/>
      <c r="I19" s="14"/>
      <c r="N19" s="387"/>
      <c r="O19" s="387"/>
    </row>
    <row r="20" spans="1:19" x14ac:dyDescent="0.35">
      <c r="A20" s="257" t="str">
        <f>'Sec 7 SMMES '!C7</f>
        <v>SECTION 7: SMME WORK PACKAGES</v>
      </c>
      <c r="B20" s="253"/>
      <c r="C20" s="253"/>
      <c r="D20" s="253"/>
      <c r="E20" s="253"/>
      <c r="F20" s="253"/>
      <c r="G20" s="258" t="s">
        <v>90</v>
      </c>
      <c r="H20" s="318">
        <f>'Sec 7 SMMES '!G55</f>
        <v>0</v>
      </c>
      <c r="I20" s="385"/>
      <c r="L20" s="381"/>
      <c r="N20" s="387"/>
      <c r="O20" s="387"/>
    </row>
    <row r="21" spans="1:19" ht="15" thickBot="1" x14ac:dyDescent="0.4">
      <c r="A21" s="257"/>
      <c r="B21" s="253"/>
      <c r="C21" s="253"/>
      <c r="D21" s="253"/>
      <c r="E21" s="253"/>
      <c r="F21" s="253"/>
      <c r="G21" s="253"/>
      <c r="H21" s="319"/>
      <c r="I21" s="14"/>
      <c r="N21" s="387"/>
      <c r="O21" s="387"/>
    </row>
    <row r="22" spans="1:19" x14ac:dyDescent="0.35">
      <c r="A22" s="255"/>
      <c r="B22" s="256"/>
      <c r="C22" s="256"/>
      <c r="D22" s="256"/>
      <c r="E22" s="256"/>
      <c r="F22" s="256"/>
      <c r="G22" s="256"/>
      <c r="H22" s="317"/>
      <c r="I22" s="15"/>
      <c r="N22" s="387"/>
      <c r="O22" s="387"/>
    </row>
    <row r="23" spans="1:19" x14ac:dyDescent="0.35">
      <c r="A23" s="257" t="s">
        <v>91</v>
      </c>
      <c r="B23" s="254"/>
      <c r="C23" s="254"/>
      <c r="D23" s="254"/>
      <c r="E23" s="254"/>
      <c r="F23" s="254"/>
      <c r="G23" s="258" t="s">
        <v>90</v>
      </c>
      <c r="H23" s="318">
        <f>SUM(H8:H20)</f>
        <v>0</v>
      </c>
      <c r="I23" s="385"/>
      <c r="N23" s="388"/>
      <c r="O23" s="388"/>
    </row>
    <row r="24" spans="1:19" x14ac:dyDescent="0.35">
      <c r="A24" s="257"/>
      <c r="B24" s="254"/>
      <c r="C24" s="254"/>
      <c r="D24" s="254"/>
      <c r="E24" s="254"/>
      <c r="F24" s="254"/>
      <c r="G24" s="254"/>
      <c r="H24" s="316"/>
      <c r="I24" s="13"/>
      <c r="N24" s="389"/>
      <c r="O24" s="389"/>
    </row>
    <row r="25" spans="1:19" x14ac:dyDescent="0.35">
      <c r="A25" s="257" t="s">
        <v>92</v>
      </c>
      <c r="B25" s="254"/>
      <c r="C25" s="254"/>
      <c r="D25" s="254"/>
      <c r="E25" s="254"/>
      <c r="F25" s="254"/>
      <c r="G25" s="258" t="s">
        <v>90</v>
      </c>
      <c r="H25" s="318">
        <f>H23*0.1</f>
        <v>0</v>
      </c>
      <c r="I25" s="385"/>
      <c r="N25" s="388"/>
      <c r="O25" s="388"/>
    </row>
    <row r="26" spans="1:19" x14ac:dyDescent="0.35">
      <c r="A26" s="257"/>
      <c r="B26" s="254"/>
      <c r="C26" s="254"/>
      <c r="D26" s="254"/>
      <c r="E26" s="254"/>
      <c r="F26" s="254"/>
      <c r="G26" s="254"/>
      <c r="H26" s="316"/>
      <c r="I26" s="13"/>
      <c r="K26" s="381"/>
      <c r="N26" s="389"/>
      <c r="O26" s="389"/>
    </row>
    <row r="27" spans="1:19" x14ac:dyDescent="0.35">
      <c r="A27" s="257" t="s">
        <v>93</v>
      </c>
      <c r="B27" s="254"/>
      <c r="C27" s="254"/>
      <c r="D27" s="254"/>
      <c r="E27" s="254"/>
      <c r="F27" s="254"/>
      <c r="G27" s="258" t="s">
        <v>90</v>
      </c>
      <c r="H27" s="318">
        <f>H23+H25</f>
        <v>0</v>
      </c>
      <c r="I27" s="385"/>
      <c r="M27" s="381"/>
      <c r="N27" s="388"/>
      <c r="O27" s="388"/>
    </row>
    <row r="28" spans="1:19" x14ac:dyDescent="0.35">
      <c r="A28" s="257"/>
      <c r="B28" s="254"/>
      <c r="C28" s="254"/>
      <c r="D28" s="254"/>
      <c r="E28" s="254"/>
      <c r="F28" s="254"/>
      <c r="G28" s="254"/>
      <c r="H28" s="316"/>
      <c r="I28" s="13"/>
      <c r="N28" s="389"/>
      <c r="O28" s="389"/>
      <c r="S28" s="381"/>
    </row>
    <row r="29" spans="1:19" x14ac:dyDescent="0.35">
      <c r="A29" s="257" t="s">
        <v>1054</v>
      </c>
      <c r="B29" s="254"/>
      <c r="C29" s="254"/>
      <c r="D29" s="254"/>
      <c r="E29" s="254"/>
      <c r="F29" s="254"/>
      <c r="G29" s="258" t="s">
        <v>90</v>
      </c>
      <c r="H29" s="318">
        <f>H27*0.05</f>
        <v>0</v>
      </c>
      <c r="I29" s="385"/>
      <c r="N29" s="388"/>
      <c r="O29" s="388"/>
    </row>
    <row r="30" spans="1:19" x14ac:dyDescent="0.35">
      <c r="A30" s="257"/>
      <c r="B30" s="254"/>
      <c r="C30" s="254"/>
      <c r="D30" s="254"/>
      <c r="E30" s="254"/>
      <c r="F30" s="254"/>
      <c r="G30" s="254"/>
      <c r="H30" s="316"/>
      <c r="I30" s="13"/>
      <c r="N30" s="389"/>
      <c r="O30" s="389"/>
    </row>
    <row r="31" spans="1:19" x14ac:dyDescent="0.35">
      <c r="A31" s="257" t="s">
        <v>93</v>
      </c>
      <c r="B31" s="254"/>
      <c r="C31" s="254"/>
      <c r="D31" s="254"/>
      <c r="E31" s="254"/>
      <c r="F31" s="254"/>
      <c r="G31" s="258" t="s">
        <v>90</v>
      </c>
      <c r="H31" s="318">
        <f>H27+H29</f>
        <v>0</v>
      </c>
      <c r="I31" s="385"/>
      <c r="N31" s="388"/>
      <c r="O31" s="388"/>
    </row>
    <row r="32" spans="1:19" x14ac:dyDescent="0.35">
      <c r="A32" s="257"/>
      <c r="B32" s="254"/>
      <c r="C32" s="254"/>
      <c r="D32" s="254"/>
      <c r="E32" s="254"/>
      <c r="F32" s="254"/>
      <c r="G32" s="254"/>
      <c r="H32" s="316"/>
      <c r="I32" s="13"/>
      <c r="N32" s="389"/>
      <c r="O32" s="389"/>
      <c r="S32" s="381"/>
    </row>
    <row r="33" spans="1:19" x14ac:dyDescent="0.35">
      <c r="A33" s="257" t="s">
        <v>1056</v>
      </c>
      <c r="B33" s="254"/>
      <c r="C33" s="254"/>
      <c r="D33" s="254"/>
      <c r="E33" s="254"/>
      <c r="F33" s="254"/>
      <c r="G33" s="258" t="s">
        <v>90</v>
      </c>
      <c r="H33" s="318">
        <f>0.15*H31</f>
        <v>0</v>
      </c>
      <c r="I33" s="385"/>
      <c r="N33" s="388"/>
      <c r="O33" s="388"/>
      <c r="S33" s="381"/>
    </row>
    <row r="34" spans="1:19" x14ac:dyDescent="0.35">
      <c r="A34" s="257"/>
      <c r="B34" s="254"/>
      <c r="C34" s="254"/>
      <c r="D34" s="254"/>
      <c r="E34" s="254"/>
      <c r="F34" s="254"/>
      <c r="G34" s="254"/>
      <c r="H34" s="316"/>
      <c r="I34" s="13"/>
      <c r="N34" s="389"/>
      <c r="O34" s="389"/>
      <c r="S34" s="381"/>
    </row>
    <row r="35" spans="1:19" x14ac:dyDescent="0.35">
      <c r="A35" s="257" t="s">
        <v>1055</v>
      </c>
      <c r="B35" s="254"/>
      <c r="C35" s="254"/>
      <c r="D35" s="254"/>
      <c r="E35" s="254"/>
      <c r="F35" s="254"/>
      <c r="G35" s="258" t="s">
        <v>90</v>
      </c>
      <c r="H35" s="318">
        <f>H31+H33</f>
        <v>0</v>
      </c>
      <c r="I35" s="385"/>
      <c r="J35" s="378"/>
      <c r="K35" s="378"/>
      <c r="L35" s="378"/>
      <c r="N35" s="388"/>
      <c r="O35" s="388"/>
    </row>
    <row r="36" spans="1:19" ht="23.25" customHeight="1" thickBot="1" x14ac:dyDescent="0.4">
      <c r="A36" s="17"/>
      <c r="B36" s="16"/>
      <c r="C36" s="16"/>
      <c r="D36" s="16"/>
      <c r="E36" s="16"/>
      <c r="F36" s="16"/>
      <c r="G36" s="18"/>
      <c r="H36" s="320"/>
      <c r="I36" s="386"/>
      <c r="N36" s="388"/>
      <c r="O36" s="388"/>
    </row>
    <row r="40" spans="1:19" x14ac:dyDescent="0.35">
      <c r="M40" s="381"/>
    </row>
  </sheetData>
  <mergeCells count="4">
    <mergeCell ref="A2:G2"/>
    <mergeCell ref="A3:G3"/>
    <mergeCell ref="A4:G4"/>
    <mergeCell ref="A1:I1"/>
  </mergeCells>
  <pageMargins left="0.7" right="0.7" top="0.75" bottom="0.75" header="0.3" footer="0.3"/>
  <pageSetup paperSize="9" scale="83"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Sec 1 P&amp;G</vt:lpstr>
      <vt:lpstr>Sec 2 Sewers</vt:lpstr>
      <vt:lpstr>Sec 3 RM</vt:lpstr>
      <vt:lpstr>Sec 4 PS Struct</vt:lpstr>
      <vt:lpstr>Sec 5 PS Elec &amp; MEC</vt:lpstr>
      <vt:lpstr>Sec 6 PS Acc Road</vt:lpstr>
      <vt:lpstr>Sec 7 SMMES </vt:lpstr>
      <vt:lpstr>SUMMARY</vt:lpstr>
      <vt:lpstr>'Sec 1 P&amp;G'!_Toc515864243</vt:lpstr>
      <vt:lpstr>'Sec 1 P&amp;G'!Print_Area</vt:lpstr>
      <vt:lpstr>'Sec 2 Sewers'!Print_Area</vt:lpstr>
      <vt:lpstr>'Sec 3 RM'!Print_Area</vt:lpstr>
      <vt:lpstr>'Sec 4 PS Struct'!Print_Area</vt:lpstr>
      <vt:lpstr>'Sec 5 PS Elec &amp; MEC'!Print_Area</vt:lpstr>
      <vt:lpstr>'Sec 6 PS Acc Road'!Print_Area</vt:lpstr>
      <vt:lpstr>'Sec 7 SMMES '!Print_Area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Thobeka Nyathikazi</dc:creator>
  <cp:lastModifiedBy>JABULILE</cp:lastModifiedBy>
  <cp:lastPrinted>2025-05-20T16:05:47Z</cp:lastPrinted>
  <dcterms:created xsi:type="dcterms:W3CDTF">2025-03-31T06:58:34Z</dcterms:created>
  <dcterms:modified xsi:type="dcterms:W3CDTF">2025-06-13T19:25:04Z</dcterms:modified>
</cp:coreProperties>
</file>