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codeName="{AE6600E7-7A62-396C-DE95-9942FA9DD81E}"/>
  <workbookPr codeName="ThisWorkbook"/>
  <mc:AlternateContent xmlns:mc="http://schemas.openxmlformats.org/markup-compatibility/2006">
    <mc:Choice Requires="x15">
      <x15ac:absPath xmlns:x15ac="http://schemas.microsoft.com/office/spreadsheetml/2010/11/ac" url="C:\Users\makungmo\Desktop\DESKTOP 2020\WORK\WORK BRAAM\1075395241 - connect and disconnet new pr 2023\"/>
    </mc:Choice>
  </mc:AlternateContent>
  <xr:revisionPtr revIDLastSave="0" documentId="13_ncr:1_{75D09110-FF07-46AF-8610-3D954AC2F5A9}" xr6:coauthVersionLast="47" xr6:coauthVersionMax="47" xr10:uidLastSave="{00000000-0000-0000-0000-000000000000}"/>
  <bookViews>
    <workbookView xWindow="-120" yWindow="-120" windowWidth="20730" windowHeight="11160" tabRatio="670" xr2:uid="{00000000-000D-0000-FFFF-FFFF00000000}"/>
  </bookViews>
  <sheets>
    <sheet name="Summary" sheetId="1" r:id="rId1"/>
    <sheet name="Respone Guidelines" sheetId="17" r:id="rId2"/>
    <sheet name="1.Gatekeepers" sheetId="18" r:id="rId3"/>
    <sheet name="Technical evaluation" sheetId="2" state="hidden" r:id="rId4"/>
    <sheet name="2.Desktop Assessment" sheetId="10" r:id="rId5"/>
    <sheet name="3.Site Assessment" sheetId="19" r:id="rId6"/>
    <sheet name="Priority Ratings" sheetId="5" state="hidden" r:id="rId7"/>
    <sheet name="Config" sheetId="12" r:id="rId8"/>
    <sheet name="Concerns and Recommendations" sheetId="9" state="hidden" r:id="rId9"/>
  </sheets>
  <externalReferences>
    <externalReference r:id="rId10"/>
  </externalReferences>
  <definedNames>
    <definedName name="_xlnm._FilterDatabase" localSheetId="4" hidden="1">'2.Desktop Assessment'!$A$8:$M$35</definedName>
    <definedName name="_xlnm._FilterDatabase" localSheetId="5" hidden="1">'3.Site Assessment'!$A$8:$M$17</definedName>
    <definedName name="_xlnm._FilterDatabase" localSheetId="3" hidden="1">'Technical evaluation'!$A$8:$M$24</definedName>
    <definedName name="category">Config!$G$3:$G$6</definedName>
    <definedName name="Excel_BuiltIn__FilterDatabase_5">#REF!</definedName>
    <definedName name="_xlnm.Print_Titles" localSheetId="4">'2.Desktop Assessment'!$1:$8</definedName>
    <definedName name="_xlnm.Print_Titles" localSheetId="5">'3.Site Assessment'!$1:$8</definedName>
    <definedName name="_xlnm.Print_Titles" localSheetId="3">'Technical evaluation'!$1:$8</definedName>
    <definedName name="Priority">Config!$E$3:$E$9</definedName>
    <definedName name="Solution">Config!$B$3:$B$5</definedName>
    <definedName name="Z_0B0F6DEC_D23F_4278_910B_F2780CC5E1BF_.wvu.PrintTitles" localSheetId="4" hidden="1">'2.Desktop Assessment'!$1:$8</definedName>
    <definedName name="Z_0B0F6DEC_D23F_4278_910B_F2780CC5E1BF_.wvu.PrintTitles" localSheetId="5" hidden="1">'3.Site Assessment'!$1:$8</definedName>
    <definedName name="Z_0B0F6DEC_D23F_4278_910B_F2780CC5E1BF_.wvu.PrintTitles" localSheetId="3" hidden="1">'Technical evaluation'!$1:$8</definedName>
  </definedNames>
  <calcPr calcId="191029"/>
  <customWorkbookViews>
    <customWorkbookView name="Herman Bisschoff - Personal View" guid="{0B0F6DEC-D23F-4278-910B-F2780CC5E1BF}" mergeInterval="0" personalView="1" maximized="1" windowWidth="1916" windowHeight="852" tabRatio="887"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6" i="1" l="1"/>
  <c r="M7" i="18"/>
  <c r="M8" i="18"/>
  <c r="M9" i="18"/>
  <c r="M10" i="18"/>
  <c r="M11" i="18"/>
  <c r="M6" i="18"/>
  <c r="M12" i="18" s="1"/>
  <c r="D12" i="1" s="1"/>
  <c r="J12" i="18"/>
  <c r="I17" i="19"/>
  <c r="I16" i="19"/>
  <c r="I15" i="19"/>
  <c r="I14" i="19"/>
  <c r="I13" i="19"/>
  <c r="I11" i="19"/>
  <c r="I9" i="19"/>
  <c r="I18" i="10"/>
  <c r="I22" i="10"/>
  <c r="I23" i="10"/>
  <c r="I24" i="10"/>
  <c r="I25" i="10"/>
  <c r="I26" i="10"/>
  <c r="I27" i="10"/>
  <c r="I28" i="10"/>
  <c r="I29" i="10"/>
  <c r="I30" i="10"/>
  <c r="I31" i="10"/>
  <c r="I32" i="10"/>
  <c r="I34" i="10"/>
  <c r="I35" i="10"/>
  <c r="I17" i="10"/>
  <c r="I19" i="10"/>
  <c r="I20" i="10"/>
  <c r="I21" i="10"/>
  <c r="I10" i="18"/>
  <c r="I9" i="18"/>
  <c r="I8" i="18"/>
  <c r="I7" i="18"/>
  <c r="I6" i="18"/>
  <c r="A3" i="1"/>
  <c r="I13" i="10"/>
  <c r="I19" i="19" l="1"/>
  <c r="J11" i="19" l="1"/>
  <c r="M11" i="19" s="1"/>
  <c r="J17" i="19"/>
  <c r="M17" i="19" s="1"/>
  <c r="J13" i="19"/>
  <c r="M13" i="19" s="1"/>
  <c r="J15" i="19"/>
  <c r="M15" i="19" s="1"/>
  <c r="J9" i="19"/>
  <c r="M9" i="19" s="1"/>
  <c r="J14" i="19"/>
  <c r="M14" i="19" s="1"/>
  <c r="J10" i="19"/>
  <c r="M10" i="19" s="1"/>
  <c r="J12" i="19"/>
  <c r="M12" i="19" s="1"/>
  <c r="J16" i="19"/>
  <c r="M16" i="19" s="1"/>
  <c r="I11" i="10"/>
  <c r="I12" i="10"/>
  <c r="I14" i="10"/>
  <c r="M19" i="19" l="1"/>
  <c r="J19" i="19"/>
  <c r="I22" i="2" l="1"/>
  <c r="I23" i="2" l="1"/>
  <c r="I24" i="2"/>
  <c r="I19" i="2" l="1"/>
  <c r="I12" i="2" l="1"/>
  <c r="I37" i="10"/>
  <c r="J15" i="10" s="1"/>
  <c r="M15" i="10" s="1"/>
  <c r="I10" i="2"/>
  <c r="I11" i="2"/>
  <c r="I13" i="2"/>
  <c r="I14" i="2"/>
  <c r="I15" i="2"/>
  <c r="I16" i="2"/>
  <c r="I18" i="2"/>
  <c r="I20" i="2"/>
  <c r="I21" i="2"/>
  <c r="I9" i="2"/>
  <c r="A4" i="1"/>
  <c r="J24" i="10" l="1"/>
  <c r="M24" i="10" s="1"/>
  <c r="J28" i="10"/>
  <c r="M28" i="10" s="1"/>
  <c r="J32" i="10"/>
  <c r="M32" i="10" s="1"/>
  <c r="J27" i="10"/>
  <c r="M27" i="10" s="1"/>
  <c r="J31" i="10"/>
  <c r="M31" i="10" s="1"/>
  <c r="J23" i="10"/>
  <c r="M23" i="10" s="1"/>
  <c r="J22" i="10"/>
  <c r="M22" i="10" s="1"/>
  <c r="J26" i="10"/>
  <c r="M26" i="10" s="1"/>
  <c r="J30" i="10"/>
  <c r="M30" i="10" s="1"/>
  <c r="J34" i="10"/>
  <c r="M34" i="10" s="1"/>
  <c r="J35" i="10"/>
  <c r="M35" i="10" s="1"/>
  <c r="J33" i="10"/>
  <c r="M33" i="10" s="1"/>
  <c r="J29" i="10"/>
  <c r="M29" i="10" s="1"/>
  <c r="J25" i="10"/>
  <c r="M25" i="10" s="1"/>
  <c r="J21" i="10"/>
  <c r="M21" i="10" s="1"/>
  <c r="J17" i="10"/>
  <c r="M17" i="10" s="1"/>
  <c r="J20" i="10"/>
  <c r="M20" i="10" s="1"/>
  <c r="J19" i="10"/>
  <c r="M19" i="10" s="1"/>
  <c r="J18" i="10"/>
  <c r="M18" i="10" s="1"/>
  <c r="J13" i="10"/>
  <c r="M13" i="10" s="1"/>
  <c r="J10" i="10"/>
  <c r="M10" i="10" s="1"/>
  <c r="I26" i="2"/>
  <c r="J11" i="10" l="1"/>
  <c r="M11" i="10" s="1"/>
  <c r="J12" i="10"/>
  <c r="M12" i="10" s="1"/>
  <c r="J16" i="10"/>
  <c r="M16" i="10" s="1"/>
  <c r="J9" i="10"/>
  <c r="M9" i="10" s="1"/>
  <c r="J14" i="10"/>
  <c r="M14" i="10" s="1"/>
  <c r="J17" i="2"/>
  <c r="J22" i="2"/>
  <c r="M22" i="2" s="1"/>
  <c r="J10" i="2"/>
  <c r="M10" i="2" s="1"/>
  <c r="J23" i="2"/>
  <c r="M23" i="2" s="1"/>
  <c r="J24" i="2"/>
  <c r="M24" i="2" s="1"/>
  <c r="J19" i="2"/>
  <c r="M19" i="2" s="1"/>
  <c r="J18" i="2"/>
  <c r="M18" i="2" s="1"/>
  <c r="J13" i="2"/>
  <c r="M13" i="2" s="1"/>
  <c r="J20" i="2"/>
  <c r="M20" i="2" s="1"/>
  <c r="J21" i="2"/>
  <c r="M21" i="2" s="1"/>
  <c r="J11" i="2"/>
  <c r="M11" i="2" s="1"/>
  <c r="J12" i="2"/>
  <c r="M12" i="2" s="1"/>
  <c r="J15" i="2"/>
  <c r="M15" i="2" s="1"/>
  <c r="J16" i="2"/>
  <c r="M16" i="2" s="1"/>
  <c r="J14" i="2"/>
  <c r="M14" i="2" s="1"/>
  <c r="J9" i="2"/>
  <c r="M9" i="2" s="1"/>
  <c r="M37" i="10" l="1"/>
  <c r="D14" i="1" s="1"/>
  <c r="J37" i="10"/>
  <c r="M26" i="2"/>
  <c r="J2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Thabo Mashegoane</author>
  </authors>
  <commentList>
    <comment ref="A7" authorId="0" shapeId="0" xr:uid="{00000000-0006-0000-0000-000001000000}">
      <text>
        <r>
          <rPr>
            <b/>
            <sz val="9"/>
            <color indexed="81"/>
            <rFont val="Tahoma"/>
            <family val="2"/>
          </rPr>
          <t>Thabo Mashegoane:</t>
        </r>
        <r>
          <rPr>
            <sz val="9"/>
            <color indexed="81"/>
            <rFont val="Tahoma"/>
            <family val="2"/>
          </rPr>
          <t xml:space="preserve">
Will we not have Gatekeepers for this project? E.g. certification in current Routemater to enable changes to happen.</t>
        </r>
      </text>
    </comment>
  </commentList>
</comments>
</file>

<file path=xl/sharedStrings.xml><?xml version="1.0" encoding="utf-8"?>
<sst xmlns="http://schemas.openxmlformats.org/spreadsheetml/2006/main" count="544" uniqueCount="209">
  <si>
    <t>Type</t>
  </si>
  <si>
    <t>Weighted Question</t>
  </si>
  <si>
    <t>Totals</t>
  </si>
  <si>
    <t>ID</t>
  </si>
  <si>
    <t>Scoring</t>
  </si>
  <si>
    <t>Criterion</t>
  </si>
  <si>
    <t>Evaluation Criteria</t>
  </si>
  <si>
    <t>Comments</t>
  </si>
  <si>
    <t>Weighted Answer</t>
  </si>
  <si>
    <t>Tenderer:</t>
  </si>
  <si>
    <t>Meeting the Scope of Work Required</t>
  </si>
  <si>
    <t xml:space="preserve">Tenderer Disqualified? </t>
  </si>
  <si>
    <r>
      <t xml:space="preserve">Weight
</t>
    </r>
    <r>
      <rPr>
        <sz val="10"/>
        <color indexed="8"/>
        <rFont val="Arial"/>
        <family val="2"/>
      </rPr>
      <t>(agreed by evaluation team members)</t>
    </r>
  </si>
  <si>
    <r>
      <t xml:space="preserve">Score
</t>
    </r>
    <r>
      <rPr>
        <sz val="10"/>
        <color indexed="8"/>
        <rFont val="Arial"/>
        <family val="2"/>
      </rPr>
      <t>(determined by each evaluation team member during evaluation. Will be averaged for final scores)</t>
    </r>
  </si>
  <si>
    <t>Evaluated by:</t>
  </si>
  <si>
    <t>CORP xxxx Tender</t>
  </si>
  <si>
    <t>Requirement description</t>
  </si>
  <si>
    <t xml:space="preserve">Priority
</t>
  </si>
  <si>
    <t>Functional Requirement</t>
  </si>
  <si>
    <t>Answer
(0,50,100%)</t>
  </si>
  <si>
    <t>No interest</t>
  </si>
  <si>
    <t>Nice to have</t>
  </si>
  <si>
    <t>Useful</t>
  </si>
  <si>
    <t>Important</t>
  </si>
  <si>
    <t>Very important</t>
  </si>
  <si>
    <t>Critical</t>
  </si>
  <si>
    <t>Show stopper</t>
  </si>
  <si>
    <t>Priority Description</t>
  </si>
  <si>
    <t>Priority rating</t>
  </si>
  <si>
    <t>Score Ratings</t>
  </si>
  <si>
    <t>Score Description</t>
  </si>
  <si>
    <t>25% Compliance</t>
  </si>
  <si>
    <t>50% Compliance</t>
  </si>
  <si>
    <t>75% Compliance</t>
  </si>
  <si>
    <t>100% Compliance</t>
  </si>
  <si>
    <t>0% Compliance</t>
  </si>
  <si>
    <t>100%: Fully comply with requirement
50%:   Partially comply will require development/ customisation
0%:     No compliance</t>
  </si>
  <si>
    <t>Information Security</t>
  </si>
  <si>
    <t>Compatibility Certificate from Microsoft AD or Azure</t>
  </si>
  <si>
    <t xml:space="preserve">Certificate from the OEM or Reputable Authority </t>
  </si>
  <si>
    <t>Substantiate by providing details of standards that are supported and ensure that these Capabilities are detailed in the proposal</t>
  </si>
  <si>
    <t>Audit Trail</t>
  </si>
  <si>
    <t>Monitoring and Reporting 
Does the proposed solution provide Audit trail in terms of :
Logs that support recording user activities
System faults, exceptions, and 
Information security events that are kept for an agreed period to assist in future investigations and access control monitoring.</t>
  </si>
  <si>
    <t>Please provide us with a Sample of the Report (Unmodified)</t>
  </si>
  <si>
    <t>Network Deployment</t>
  </si>
  <si>
    <t xml:space="preserve">Near realtime response times below 3 seconds, network performance certificate as proof. </t>
  </si>
  <si>
    <t>Track Record</t>
  </si>
  <si>
    <t>Please substantiate by listing details of completed projects of a similar extent, complexity, time scales and technology base
Please include a list of reference sites giving details of the client’s name, location, industry, number of users, and contact details.</t>
  </si>
  <si>
    <t>Research and Development Commitment</t>
  </si>
  <si>
    <t>Please provide details of the investment in research and development of your product, in absolute terms (Rand or Dollars) or percentage of revenue</t>
  </si>
  <si>
    <t>Recommendation</t>
  </si>
  <si>
    <t>Concerns</t>
  </si>
  <si>
    <t>Core Infrastructure</t>
  </si>
  <si>
    <t xml:space="preserve">Information Security Threat Management 
Please advise to what extend is your Solution Compatible 
1. Malware
2. Cyber Attack
3. Anti-Virus
</t>
  </si>
  <si>
    <t>Solution</t>
  </si>
  <si>
    <t>Chatbot and Social Media API</t>
  </si>
  <si>
    <t>Chatbot</t>
  </si>
  <si>
    <t>Social Media API</t>
  </si>
  <si>
    <t>Category</t>
  </si>
  <si>
    <t>End to end encryption of messages at rest and transit. Logs etc.</t>
  </si>
  <si>
    <t>Network Security and 3rd Party Access</t>
  </si>
  <si>
    <t>How would the proposed solution protect Data and Facilitate 3rd Party Access, please specify the tools if any 
Also for provision of support.
How is the access to the data managed.Manage access to backend systems to address possible access to information to unauthorised people.</t>
  </si>
  <si>
    <t>Mintenance/ Availability</t>
  </si>
  <si>
    <t>Business Continuity plan &amp; Maintenance Plan</t>
  </si>
  <si>
    <t>Scalability 
Bidder to provide Detail Design that comprises the full set of functional and non-functional elements.</t>
  </si>
  <si>
    <t>Flexibility</t>
  </si>
  <si>
    <t>High Availability Configuration 
Indicate how the Solution is Configurable for High Availability, with a Business Requirement of 98% uptime  
High Availability Design – Hot Standby. Please describe and provide the proposed High Availability Deployment Design</t>
  </si>
  <si>
    <t xml:space="preserve">Demonstrate how High Availability  will be achieved for your proposed Solution </t>
  </si>
  <si>
    <t>If this Solution is to be accessed by the End Point Devices(i.e. Laptops and Desktops), please advise if the Solution is accessable  via the Approved minimum Internet Browser(s) . Indicate the technologies available.</t>
  </si>
  <si>
    <t xml:space="preserve">What is your Planned maintenance policy to ensure high availability.
Will there be expected downtime. Service interuptions during changes/upgrades? 
Is there a Business Continuity (DR)
If the main site is down, will there be a recovery / backup site.
</t>
  </si>
  <si>
    <t>End Point Devices access</t>
  </si>
  <si>
    <t>Bidders must have a well-established track record for the development and implementation of Social Media Channel API (e.g. WhatsApp Business AP</t>
  </si>
  <si>
    <r>
      <rPr>
        <b/>
        <sz val="11"/>
        <color rgb="FFFF0000"/>
        <rFont val="Calibri"/>
        <family val="2"/>
      </rPr>
      <t>Note:</t>
    </r>
    <r>
      <rPr>
        <sz val="11"/>
        <color rgb="FFFF0000"/>
        <rFont val="Calibri"/>
        <family val="2"/>
      </rPr>
      <t xml:space="preserve"> Not applicable for the vendors / Tenderers / respondents. This sheet is not needed for issuing the Tendor. Useful for making recommendatins after evaluation.</t>
    </r>
  </si>
  <si>
    <t>Functional</t>
  </si>
  <si>
    <t>Technical Evaluation</t>
  </si>
  <si>
    <t>Integration and Testing</t>
  </si>
  <si>
    <t>Cloud</t>
  </si>
  <si>
    <t xml:space="preserve">Business Continuity </t>
  </si>
  <si>
    <t>Provide a message queing strategy for all trafic bound to Eskom internal services in case of Eskom internal backend issues.</t>
  </si>
  <si>
    <t>Technical Support Team
Access Control and User Account Management 
Does your Proposed Solution comply and is Compatible with Microsoft Active Directory,Azure, SAML2, OAUTH</t>
  </si>
  <si>
    <t>Network Optimizing 
Please advise how the Network will be optimised to cater for the near real time transaction performance. Please advise on the Network shaping tools you will deploy (if any) and performance of the solution over the cloud network.
What monitoring provided outside of Eskom network</t>
  </si>
  <si>
    <t>Maintenance/ Availability</t>
  </si>
  <si>
    <t xml:space="preserve">Scalability 
Please advise how scalable is the proposed solution in terms of deployment methodology
Provide capability to add more resources to scale
</t>
  </si>
  <si>
    <t>Mechanism for flexible deployment. Should not be restricted i.e. Changes only allowed donce a month. 
If integration is down, functionality to report faults is down. Ability/flexibility  to quickly respond and inform customers accordingly. Even at an API level. How quick can we get the changes to go live.</t>
  </si>
  <si>
    <t>Service evolution.</t>
  </si>
  <si>
    <t>Research and evolution roadmap</t>
  </si>
  <si>
    <t xml:space="preserve">Is there an roadmap with audit trails provided about how the service will evolve over time (i.e. migration and/or emulation activities)? </t>
  </si>
  <si>
    <r>
      <t xml:space="preserve">Commitment of the vendor in developing their service offering.
Aligned to version strategy. Plans to manage versions,upgrades, maintenance. Futuristic view of product. Is there an explanation provided about how the service will evolve over time (i.e. migration and/or emulation activities) Note: </t>
    </r>
    <r>
      <rPr>
        <i/>
        <sz val="10"/>
        <color theme="1"/>
        <rFont val="Arial"/>
        <family val="2"/>
      </rPr>
      <t>(0-20%= low implementation, 20-60%=medium implementation, 60-100% = high implementation)</t>
    </r>
  </si>
  <si>
    <t>Please do NOT delete this sheet. The items are used in the drop down lists</t>
  </si>
  <si>
    <t xml:space="preserve">Please do NOT delete this sheet. </t>
  </si>
  <si>
    <r>
      <t xml:space="preserve">Please do </t>
    </r>
    <r>
      <rPr>
        <b/>
        <sz val="11"/>
        <color rgb="FFFF0000"/>
        <rFont val="Calibri"/>
        <family val="2"/>
      </rPr>
      <t>NOT</t>
    </r>
    <r>
      <rPr>
        <sz val="11"/>
        <color rgb="FFFF0000"/>
        <rFont val="Calibri"/>
        <family val="2"/>
      </rPr>
      <t xml:space="preserve"> delete this sheet. </t>
    </r>
  </si>
  <si>
    <r>
      <t>User and System to System Authentication 
What Authentication Tools or Model will be deployed as part of the proposed solution, this should include compatibility with</t>
    </r>
    <r>
      <rPr>
        <sz val="10"/>
        <rFont val="Arial"/>
        <family val="2"/>
      </rPr>
      <t xml:space="preserve"> LDAP, OASIS SAML v2.0, Open SSO TLS and WSS, OAUTH.
</t>
    </r>
  </si>
  <si>
    <t>100% - Fully compliant</t>
  </si>
  <si>
    <t>50%-Partially compliant</t>
  </si>
  <si>
    <t>0%-Non compliance</t>
  </si>
  <si>
    <t>Scoring (Sliding scale)</t>
  </si>
  <si>
    <t>Score</t>
  </si>
  <si>
    <t>Integrated Prepaid Electricity Vending System</t>
  </si>
  <si>
    <t>Stage</t>
  </si>
  <si>
    <t xml:space="preserve">Please Note: </t>
  </si>
  <si>
    <t>Please indicate location of answers to the criteria and where required answer yes or no. To be included in Comments tab per sheet.</t>
  </si>
  <si>
    <t>Vendor Compliance</t>
  </si>
  <si>
    <t>Vendor Response</t>
  </si>
  <si>
    <t>Comments (Internal) for scorer</t>
  </si>
  <si>
    <r>
      <t xml:space="preserve">Vendor Compliance
</t>
    </r>
    <r>
      <rPr>
        <sz val="10"/>
        <color rgb="FF000000"/>
        <rFont val="Arial"/>
        <family val="2"/>
      </rPr>
      <t>Full Compliance</t>
    </r>
    <r>
      <rPr>
        <b/>
        <sz val="10"/>
        <color indexed="8"/>
        <rFont val="Arial"/>
        <family val="2"/>
      </rPr>
      <t xml:space="preserve"> - Y
</t>
    </r>
    <r>
      <rPr>
        <sz val="10"/>
        <color rgb="FF000000"/>
        <rFont val="Arial"/>
        <family val="2"/>
      </rPr>
      <t>Partial Compliance</t>
    </r>
    <r>
      <rPr>
        <b/>
        <sz val="10"/>
        <color indexed="8"/>
        <rFont val="Arial"/>
        <family val="2"/>
      </rPr>
      <t xml:space="preserve"> - P
</t>
    </r>
    <r>
      <rPr>
        <sz val="10"/>
        <color rgb="FF000000"/>
        <rFont val="Arial"/>
        <family val="2"/>
      </rPr>
      <t>Non</t>
    </r>
    <r>
      <rPr>
        <b/>
        <sz val="10"/>
        <color indexed="8"/>
        <rFont val="Arial"/>
        <family val="2"/>
      </rPr>
      <t xml:space="preserve"> </t>
    </r>
    <r>
      <rPr>
        <sz val="10"/>
        <color rgb="FF000000"/>
        <rFont val="Arial"/>
        <family val="2"/>
      </rPr>
      <t>Compliance</t>
    </r>
    <r>
      <rPr>
        <b/>
        <sz val="10"/>
        <color indexed="8"/>
        <rFont val="Arial"/>
        <family val="2"/>
      </rPr>
      <t xml:space="preserve"> - N</t>
    </r>
  </si>
  <si>
    <t xml:space="preserve">Partial Compliance </t>
  </si>
  <si>
    <t xml:space="preserve">Non Compliance </t>
  </si>
  <si>
    <t xml:space="preserve">Full Compliance </t>
  </si>
  <si>
    <t>Y</t>
  </si>
  <si>
    <t>P</t>
  </si>
  <si>
    <t>N</t>
  </si>
  <si>
    <t>Vendor to indicate any applicable response based on Compliance</t>
  </si>
  <si>
    <r>
      <t xml:space="preserve">Priority
</t>
    </r>
    <r>
      <rPr>
        <sz val="10"/>
        <color rgb="FF000000"/>
        <rFont val="Arial"/>
        <family val="2"/>
      </rPr>
      <t>Requirement priority as determined by Eskom</t>
    </r>
  </si>
  <si>
    <t>Then complete the following  2 colums:</t>
  </si>
  <si>
    <r>
      <rPr>
        <b/>
        <sz val="11"/>
        <color rgb="FF000000"/>
        <rFont val="Calibri"/>
        <family val="2"/>
      </rPr>
      <t xml:space="preserve">Vendor Compliance: </t>
    </r>
    <r>
      <rPr>
        <sz val="11"/>
        <color indexed="8"/>
        <rFont val="Calibri"/>
        <family val="2"/>
      </rPr>
      <t>Select the most appropriate response from the drop down list</t>
    </r>
  </si>
  <si>
    <t>Full Compliance - Y
Partial Compliance - P
Non Compliance - N</t>
  </si>
  <si>
    <r>
      <rPr>
        <b/>
        <sz val="11"/>
        <color rgb="FF000000"/>
        <rFont val="Calibri"/>
        <family val="2"/>
      </rPr>
      <t xml:space="preserve">Vendor Response: </t>
    </r>
    <r>
      <rPr>
        <sz val="11"/>
        <color indexed="8"/>
        <rFont val="Calibri"/>
        <family val="2"/>
      </rPr>
      <t>Vendor to indicate any applicable response feedback based on Compliance selected</t>
    </r>
  </si>
  <si>
    <r>
      <t xml:space="preserve">Please ensure that you complete </t>
    </r>
    <r>
      <rPr>
        <b/>
        <sz val="11"/>
        <color rgb="FF000000"/>
        <rFont val="Calibri"/>
        <family val="2"/>
      </rPr>
      <t>ALL</t>
    </r>
    <r>
      <rPr>
        <sz val="11"/>
        <color indexed="8"/>
        <rFont val="Calibri"/>
        <family val="2"/>
      </rPr>
      <t xml:space="preserve"> the requirements per Sheet</t>
    </r>
  </si>
  <si>
    <t xml:space="preserve">Guidelines to complete the Technical Evaluation Questionaire for The Routmaster Modernisation </t>
  </si>
  <si>
    <t>1. Gatekeeper</t>
  </si>
  <si>
    <t>Gatekeepers</t>
  </si>
  <si>
    <t>Desktop Assessment</t>
  </si>
  <si>
    <t>Site Assessment</t>
  </si>
  <si>
    <t>100% - Fully compliant
&gt;0%&lt;100%-Partially compliant
0%-Non compliance</t>
  </si>
  <si>
    <t>Subcontracting</t>
  </si>
  <si>
    <t>Vehicles</t>
  </si>
  <si>
    <t>Requirement</t>
  </si>
  <si>
    <t>People</t>
  </si>
  <si>
    <t>Reference</t>
  </si>
  <si>
    <t>Declaration/Undertaking</t>
  </si>
  <si>
    <t>Provide a committement that employees offered in the tender returns: 
- are available to start on 01 Nov 2023
- have at least an Matric/N3 qualification
- have LV authorisation and/or ORHVS (where stipulated) from a centre that is accpetable by Eskom accreditation department.</t>
  </si>
  <si>
    <t>Provide an undertaking that all vehicles that are offered at the tender stage of this tender for use in this tender: 
- are roadworthy and not older than 10 years old.
- will be used for work on this contract that is being tendered for. 
- will be branded by the tenderer to align to Eskom Branding requirements
- will not be changed without approval from the contract manager. 
Any replacement vehicle that is offered when a vehicle is withdrawn from this contract must be evaluated, inspected and approved by the Contract manager</t>
  </si>
  <si>
    <t>Structure</t>
  </si>
  <si>
    <t>Organogram</t>
  </si>
  <si>
    <t>Gatekeeper</t>
  </si>
  <si>
    <r>
      <t xml:space="preserve">Provide an undertaking that any part of the work will </t>
    </r>
    <r>
      <rPr>
        <b/>
        <sz val="10"/>
        <color rgb="FF000000"/>
        <rFont val="Arial"/>
        <family val="2"/>
      </rPr>
      <t>NOT</t>
    </r>
    <r>
      <rPr>
        <sz val="10"/>
        <color indexed="8"/>
        <rFont val="Arial"/>
        <family val="2"/>
      </rPr>
      <t xml:space="preserve"> be subcontracted</t>
    </r>
  </si>
  <si>
    <t>Declaration</t>
  </si>
  <si>
    <r>
      <t xml:space="preserve">Please read the details in the </t>
    </r>
    <r>
      <rPr>
        <b/>
        <sz val="11"/>
        <color rgb="FF000000"/>
        <rFont val="Calibri"/>
        <family val="2"/>
      </rPr>
      <t>Criterion, Requirement Description</t>
    </r>
    <r>
      <rPr>
        <sz val="11"/>
        <color indexed="8"/>
        <rFont val="Calibri"/>
        <family val="2"/>
      </rPr>
      <t xml:space="preserve"> to determine what is required</t>
    </r>
  </si>
  <si>
    <t>Provide an undertaking that any part of the work will NOT be subcontracted</t>
  </si>
  <si>
    <t xml:space="preserve">Vehicles should be registered in the name of the tendering company. 
Rental vehicles will be considered as partially compliant. Where vehicles will be rented, the supplier should provide rental agreement which is not older than two month which confirms fleet to be rented and duration of such rental. 
Intention to rent is considered as Non-compliant as the fleet is not available and there is no guarantee that those vehicles will be available for use on the contract </t>
  </si>
  <si>
    <t>When scoring a sliding scale will be applied, thus if the contract requires 5 vehicles and only 3 is available, then the scoring shall be 3/5 (which is 60%) of the score</t>
  </si>
  <si>
    <t xml:space="preserve">Tenderer should have at least five vehicles available for this contract. 
Provide the registration papers of each of the vehicles that will be used on this contract. </t>
  </si>
  <si>
    <t>Quantity</t>
  </si>
  <si>
    <t>Ownership</t>
  </si>
  <si>
    <t xml:space="preserve">Vehicles </t>
  </si>
  <si>
    <t>Roadworthiness</t>
  </si>
  <si>
    <t>Technical Team - Team Leader</t>
  </si>
  <si>
    <t>Qualification</t>
  </si>
  <si>
    <t xml:space="preserve">Supplier should have at least 5 Team leaders who will be authorised to possess keys.
Provide certified copies of ID's of each of the candidates that will wotrk on this contract. </t>
  </si>
  <si>
    <t>Contract</t>
  </si>
  <si>
    <t>Team leaders  should have at least a N3 technical (electrical) qualification and  LV authoristion and/or ORHVS
Provide certified copies of qualifications of each of the candidates that will wotrk on this contract</t>
  </si>
  <si>
    <t>Technical Team - Additional Team Member</t>
  </si>
  <si>
    <t>Team leaders  should have at least a N3 / Matric qualification.
Provide certified copies of qualifications of each of the candidates that will wotrk on this contract</t>
  </si>
  <si>
    <t>Administrative Resource</t>
  </si>
  <si>
    <t>Project Manager</t>
  </si>
  <si>
    <t>SHEQ Officer</t>
  </si>
  <si>
    <t>The Administrative resource  should have at least a N3 / Matric qualification, with at least  a computer literacy qualification (Microsoft Office). 
Provide certified copies of qualifications of the Administrative Resource that will wotrk on this contract</t>
  </si>
  <si>
    <t xml:space="preserve">Supplier should have a SHEQ officer that will ensure the Tenderers compliance with Eskoms SHEQs processes..
Provide certified copies of ID's of the SHEQs Officer. </t>
  </si>
  <si>
    <t>Provide appointment letter of the SHEQs Officer.</t>
  </si>
  <si>
    <t>SHEQ's Officers must be qualified and trained to perform these duties.
Provide certified copies of qualifications and Training of the SHEQs Officer.</t>
  </si>
  <si>
    <t>Provide Appointment Letter for the Project Manager</t>
  </si>
  <si>
    <t>Provide Appointment for each of the Team Leaders</t>
  </si>
  <si>
    <t>Provide Appointment Letter for each of the Additional Team members of the team</t>
  </si>
  <si>
    <t>Provide Appointment Letter for each of the Administrative Resource</t>
  </si>
  <si>
    <t>Digital Camera</t>
  </si>
  <si>
    <t>The supplier should possess at least 5 digital camera's which will be used on this contract. The cameras must be able to supply date and time stamped photo's of at least 2MP.
Provide the Barcodes of at least 5 Digital Camera that will be used on this project</t>
  </si>
  <si>
    <t>Provide a declaration of which current contract/s the tenderer is currently busy with, both internal and external to Eskom</t>
  </si>
  <si>
    <t>Provide the organogram of the company with the position of the relevant persons thereon as found on the date of submission of the tender returnables.</t>
  </si>
  <si>
    <t>Letter</t>
  </si>
  <si>
    <t>Experience</t>
  </si>
  <si>
    <t>Provide details of all previous contracts and scope and duration thereof.</t>
  </si>
  <si>
    <t>Provide positive reference letter from current contracts, or at least the last two contract which was worked on.</t>
  </si>
  <si>
    <t>Show Stopper</t>
  </si>
  <si>
    <t>100% - Fully compliant
&gt;0%&lt;100% - Partially compliant
0%-Non compliance</t>
  </si>
  <si>
    <r>
      <t xml:space="preserve">Tenderer should have at least five vehicles available for this contract. 
</t>
    </r>
    <r>
      <rPr>
        <b/>
        <sz val="10"/>
        <color rgb="FF000000"/>
        <rFont val="Arial"/>
        <family val="2"/>
      </rPr>
      <t xml:space="preserve">- Confirm the existance of the vehices as per the registration documents supplied in the tender documents.
</t>
    </r>
    <r>
      <rPr>
        <sz val="10"/>
        <color indexed="8"/>
        <rFont val="Arial"/>
        <family val="2"/>
      </rPr>
      <t xml:space="preserve"> </t>
    </r>
    <r>
      <rPr>
        <b/>
        <sz val="10"/>
        <color rgb="FF000000"/>
        <rFont val="Arial"/>
        <family val="2"/>
      </rPr>
      <t xml:space="preserve">
- Confirm that each of the vehicles have valid license disk</t>
    </r>
    <r>
      <rPr>
        <sz val="10"/>
        <color indexed="8"/>
        <rFont val="Arial"/>
        <family val="2"/>
      </rPr>
      <t>s</t>
    </r>
  </si>
  <si>
    <r>
      <t xml:space="preserve">Supplier should have at least 5 Team leaders who will be authorised to possess keys.
All Team leaderrs need to be present at the site evaluation.
</t>
    </r>
    <r>
      <rPr>
        <b/>
        <sz val="10"/>
        <color rgb="FF000000"/>
        <rFont val="Arial"/>
        <family val="2"/>
      </rPr>
      <t>- Verify the Team leader against the ID provided in the tender submission</t>
    </r>
  </si>
  <si>
    <r>
      <t xml:space="preserve">Supplier should have at least 5 Additional Team members who will form part of the meter reading team.
All Additional Team members need to be present at the Site Assessment
</t>
    </r>
    <r>
      <rPr>
        <b/>
        <sz val="10"/>
        <color rgb="FF000000"/>
        <rFont val="Arial"/>
        <family val="2"/>
      </rPr>
      <t>- Verify the Additional Team Members against the ID provided in the tender submission</t>
    </r>
  </si>
  <si>
    <r>
      <t xml:space="preserve">Supplier should have a SHEQ officer that will ensure the Tenderers compliance with Eskoms SHEQs processes.
The SHEQ Officer needs to be present at the Site Assessment
</t>
    </r>
    <r>
      <rPr>
        <b/>
        <sz val="10"/>
        <color rgb="FF000000"/>
        <rFont val="Arial"/>
        <family val="2"/>
      </rPr>
      <t>- Verify the SHEQ Officer against the ID provided in the tender submission</t>
    </r>
  </si>
  <si>
    <t>The supplier should possess at least 5 digital camera's which will be used on this contract. The cameras must be able to supply date and time stamped photo's of at least 2MP.
Verify the existence of the camera by cross referencing against the barcode supplied in the tender</t>
  </si>
  <si>
    <r>
      <t xml:space="preserve">Check the condition of the vehicles
- </t>
    </r>
    <r>
      <rPr>
        <b/>
        <sz val="10"/>
        <rFont val="Arial"/>
        <family val="2"/>
      </rPr>
      <t>Check that the vehicles are free from damage
- Check that the windows and mirrors are not cracked or damaged
- Check that the lights are working and not damaged
- Check that the Tyres are free from damage and have sufficient thread
- Check that the doors are operational</t>
    </r>
  </si>
  <si>
    <t>very Important</t>
  </si>
  <si>
    <r>
      <t xml:space="preserve">Supplier should have a Project Manager who will work on this contract. </t>
    </r>
    <r>
      <rPr>
        <b/>
        <sz val="10"/>
        <color rgb="FFFF0000"/>
        <rFont val="Arial"/>
        <family val="2"/>
      </rPr>
      <t>NB Project Manager cannot be part of the technical team</t>
    </r>
    <r>
      <rPr>
        <sz val="10"/>
        <color indexed="8"/>
        <rFont val="Arial"/>
        <family val="2"/>
      </rPr>
      <t xml:space="preserve">
The Project Manager needs to be present at the Site Assessment
</t>
    </r>
    <r>
      <rPr>
        <b/>
        <sz val="10"/>
        <color rgb="FF000000"/>
        <rFont val="Arial"/>
        <family val="2"/>
      </rPr>
      <t>- Verify the Project Manager against the ID provided in the tender submission</t>
    </r>
  </si>
  <si>
    <r>
      <t>Supplier should have an Administrative resource that will be supporting the Technical Team from the Eskom Offices. 
This resource will also be providing the Eskom Teams with all the reports and photo's recived from the Meter reading technical teams</t>
    </r>
    <r>
      <rPr>
        <sz val="10"/>
        <color rgb="FFFF0000"/>
        <rFont val="Arial"/>
        <family val="2"/>
      </rPr>
      <t>.</t>
    </r>
    <r>
      <rPr>
        <b/>
        <sz val="10"/>
        <color rgb="FFFF0000"/>
        <rFont val="Arial"/>
        <family val="2"/>
      </rPr>
      <t>NB Administrative Resource cannot be part of the technical team</t>
    </r>
    <r>
      <rPr>
        <sz val="10"/>
        <color indexed="8"/>
        <rFont val="Arial"/>
        <family val="2"/>
      </rPr>
      <t xml:space="preserve">
The Administrative Resource needs to be present at the Site Assessment
</t>
    </r>
    <r>
      <rPr>
        <b/>
        <sz val="10"/>
        <color rgb="FF000000"/>
        <rFont val="Arial"/>
        <family val="2"/>
      </rPr>
      <t>- Verify the Administrative Resource against the ID provided in the tender submission</t>
    </r>
  </si>
  <si>
    <r>
      <t xml:space="preserve">Supplier should have a Project Manager who will work on this contract.
Provide certified copies of ID's of each of the Project Manager that will wotrk on this contract. 
</t>
    </r>
    <r>
      <rPr>
        <b/>
        <sz val="10"/>
        <color rgb="FFFF0000"/>
        <rFont val="Arial"/>
        <family val="2"/>
      </rPr>
      <t>NB Project Manager cannot be part of the technical team</t>
    </r>
  </si>
  <si>
    <t>GC Meter Reading</t>
  </si>
  <si>
    <t>Dx Tender</t>
  </si>
  <si>
    <t>DX Tender</t>
  </si>
  <si>
    <t>Threshold</t>
  </si>
  <si>
    <t>Documentation</t>
  </si>
  <si>
    <t>Electronic Copy</t>
  </si>
  <si>
    <t>Provide an electronic copy of the Tender submission</t>
  </si>
  <si>
    <t>TOTAL SCORE</t>
  </si>
  <si>
    <t>Total</t>
  </si>
  <si>
    <t>Tenderer must achieve 80% at this stage to move to next stage</t>
  </si>
  <si>
    <t>Tenderer must achieve 75% at this stage to move to Site Assessment stage</t>
  </si>
  <si>
    <t>Tenderer must achieve 100% at this stage to move to Desktop Assessment stage</t>
  </si>
  <si>
    <r>
      <t xml:space="preserve">Complete </t>
    </r>
    <r>
      <rPr>
        <b/>
        <sz val="11"/>
        <color rgb="FF000000"/>
        <rFont val="Calibri"/>
        <family val="2"/>
      </rPr>
      <t xml:space="preserve">ALL </t>
    </r>
    <r>
      <rPr>
        <b/>
        <sz val="11"/>
        <color indexed="8"/>
        <rFont val="Calibri"/>
        <family val="2"/>
      </rPr>
      <t>the Sheets/Tabs at the bottom of the book. There areThree(3</t>
    </r>
    <r>
      <rPr>
        <b/>
        <sz val="11"/>
        <color rgb="FF000000"/>
        <rFont val="Calibri"/>
        <family val="2"/>
      </rPr>
      <t>)</t>
    </r>
    <r>
      <rPr>
        <b/>
        <sz val="11"/>
        <color indexed="8"/>
        <rFont val="Calibri"/>
        <family val="2"/>
      </rPr>
      <t xml:space="preserve"> Tabs including:</t>
    </r>
  </si>
  <si>
    <t>Assessment
(Sliding Scale of 0% - 100%)</t>
  </si>
  <si>
    <t>One of the vehicles must be a 4x4. 
The supplier must specify which of the vehicles are 4x4 . 
 Standard Sedan SUV, hatchback and light utility vehicle( non-luxury.)</t>
  </si>
  <si>
    <t>Provide roadworthy certificate for all vehicles</t>
  </si>
  <si>
    <t>Provide a committment that employees offered in the tender returns: 
- are available to start on 01 April 2024
- have at least an Matric/N3 qualification
- have LV authorisation and/or ORHVS (where stipulated) from a centre that is accpetable by Eskom accreditation department.</t>
  </si>
  <si>
    <t xml:space="preserve">Supplier should have at least 5 Additional Team members who will form part of the disconnection team.
Provide certified copies of ID's of each of the candidates that will wotrk on this contract. </t>
  </si>
  <si>
    <r>
      <t xml:space="preserve">Supplier should have an Administrative resource that will be supporting the Technical Team from the Eskom Offices. 
This resource will also be providing the Eskom Teams with all the reports and photo's recived from the disconnection technical teams.
Provide certified copies of ID's of each of the candidates that will wotrk on this contract. 
</t>
    </r>
    <r>
      <rPr>
        <b/>
        <sz val="10"/>
        <color rgb="FFFF0000"/>
        <rFont val="Arial"/>
        <family val="2"/>
      </rPr>
      <t>NB Administrative Resource cannot be part of the technical team</t>
    </r>
  </si>
  <si>
    <t>The Project anager will be required to manager the activities of the suppliers teams, ensure the Tenders compliance to all Eskom Processes, and manage the interaction between Eskom and Tenderer. 
The Project Manager should have the required skill and qualifications to perform the said functions.
Provide certified copies of qualifications of the Project Manager that will work on this contract.</t>
  </si>
  <si>
    <r>
      <t xml:space="preserve">One of the vehicles must be a 4x4. 
The supplier must specify which of the vehicles are 4x4 . 
</t>
    </r>
    <r>
      <rPr>
        <b/>
        <sz val="10"/>
        <rFont val="Arial"/>
        <family val="2"/>
      </rPr>
      <t>- Confirm that the 4x4 vehicle submitted is indeed a 4x4
- Ensure that the vehicles are fit for purpose and align to the "Eskom image"  .Standard Sedan SUV, hatchback and light utility vehicle( non-luxury.)</t>
    </r>
  </si>
  <si>
    <t>GC Disconnection /Reconnection</t>
  </si>
  <si>
    <t>GC Disconnection/Reconnection</t>
  </si>
  <si>
    <t>2. Desktop Assessment</t>
  </si>
  <si>
    <t>3. Site Assessment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</si>
</sst>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 ;[Red]\-0\ "/>
  </numFmts>
  <fonts count="47" x14ac:knownFonts="1">
    <font>
      <sz val="11"/>
      <color indexed="8"/>
      <name val="Calibri"/>
      <family val="2"/>
    </font>
    <font>
      <sz val="10"/>
      <name val="Arial"/>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Arial"/>
      <family val="2"/>
    </font>
    <font>
      <b/>
      <sz val="10"/>
      <color indexed="8"/>
      <name val="Arial"/>
      <family val="2"/>
    </font>
    <font>
      <sz val="10"/>
      <color indexed="62"/>
      <name val="Arial"/>
      <family val="2"/>
    </font>
    <font>
      <b/>
      <sz val="10"/>
      <color indexed="62"/>
      <name val="Arial"/>
      <family val="2"/>
    </font>
    <font>
      <sz val="11"/>
      <color indexed="8"/>
      <name val="Calibri"/>
      <family val="2"/>
    </font>
    <font>
      <sz val="10"/>
      <name val="Arial"/>
      <family val="2"/>
    </font>
    <font>
      <b/>
      <sz val="10"/>
      <name val="Arial"/>
      <family val="2"/>
    </font>
    <font>
      <b/>
      <sz val="10"/>
      <color rgb="FF002060"/>
      <name val="Arial"/>
      <family val="2"/>
    </font>
    <font>
      <sz val="10"/>
      <color rgb="FFFF0000"/>
      <name val="Arial"/>
      <family val="2"/>
    </font>
    <font>
      <sz val="10"/>
      <color theme="1"/>
      <name val="Arial"/>
      <family val="2"/>
    </font>
    <font>
      <sz val="11"/>
      <color rgb="FFFF0000"/>
      <name val="Calibri"/>
      <family val="2"/>
    </font>
    <font>
      <b/>
      <sz val="11"/>
      <color rgb="FFFF0000"/>
      <name val="Calibri"/>
      <family val="2"/>
    </font>
    <font>
      <sz val="8"/>
      <color indexed="8"/>
      <name val="Arial"/>
      <family val="2"/>
    </font>
    <font>
      <i/>
      <sz val="10"/>
      <color theme="1"/>
      <name val="Arial"/>
      <family val="2"/>
    </font>
    <font>
      <b/>
      <u/>
      <sz val="10"/>
      <color indexed="8"/>
      <name val="Arial"/>
      <family val="2"/>
    </font>
    <font>
      <b/>
      <sz val="8"/>
      <color indexed="8"/>
      <name val="Arial"/>
      <family val="2"/>
    </font>
    <font>
      <b/>
      <sz val="9"/>
      <color indexed="8"/>
      <name val="Arial"/>
      <family val="2"/>
    </font>
    <font>
      <b/>
      <sz val="12"/>
      <color indexed="8"/>
      <name val="Arial"/>
      <family val="2"/>
    </font>
    <font>
      <b/>
      <sz val="14"/>
      <color indexed="8"/>
      <name val="Arial"/>
      <family val="2"/>
    </font>
    <font>
      <sz val="10"/>
      <color rgb="FF000000"/>
      <name val="Arial"/>
      <family val="2"/>
    </font>
    <font>
      <b/>
      <sz val="11"/>
      <color rgb="FF000000"/>
      <name val="Calibri"/>
      <family val="2"/>
    </font>
    <font>
      <sz val="9"/>
      <color indexed="81"/>
      <name val="Tahoma"/>
      <family val="2"/>
    </font>
    <font>
      <b/>
      <sz val="9"/>
      <color indexed="81"/>
      <name val="Tahoma"/>
      <family val="2"/>
    </font>
    <font>
      <b/>
      <sz val="10"/>
      <color rgb="FF000000"/>
      <name val="Arial"/>
      <family val="2"/>
    </font>
    <font>
      <b/>
      <sz val="10"/>
      <color rgb="FFFF0000"/>
      <name val="Arial"/>
      <family val="2"/>
    </font>
    <font>
      <b/>
      <sz val="11"/>
      <color indexed="8"/>
      <name val="Arial"/>
      <family val="2"/>
    </font>
    <font>
      <b/>
      <sz val="20"/>
      <color indexed="8"/>
      <name val="Calibri"/>
      <family val="2"/>
    </font>
    <font>
      <b/>
      <sz val="11"/>
      <color indexed="62"/>
      <name val="Arial"/>
      <family val="2"/>
    </font>
    <font>
      <b/>
      <sz val="14"/>
      <name val="Arial"/>
      <family val="2"/>
    </font>
  </fonts>
  <fills count="36">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2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0" tint="-0.14999847407452621"/>
        <bgColor indexed="23"/>
      </patternFill>
    </fill>
    <fill>
      <patternFill patternType="solid">
        <fgColor theme="0" tint="-0.14999847407452621"/>
        <bgColor indexed="64"/>
      </patternFill>
    </fill>
    <fill>
      <patternFill patternType="solid">
        <fgColor theme="9" tint="0.59999389629810485"/>
        <bgColor indexed="51"/>
      </patternFill>
    </fill>
    <fill>
      <patternFill patternType="solid">
        <fgColor theme="8" tint="0.59999389629810485"/>
        <bgColor indexed="40"/>
      </patternFill>
    </fill>
    <fill>
      <patternFill patternType="solid">
        <fgColor theme="9" tint="0.79998168889431442"/>
        <bgColor indexed="22"/>
      </patternFill>
    </fill>
    <fill>
      <patternFill patternType="solid">
        <fgColor theme="6" tint="0.7999816888943144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0000"/>
        <bgColor indexed="64"/>
      </patternFill>
    </fill>
  </fills>
  <borders count="5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999999"/>
      </left>
      <right/>
      <top style="thin">
        <color rgb="FF999999"/>
      </top>
      <bottom/>
      <diagonal/>
    </border>
    <border>
      <left style="thin">
        <color rgb="FF999999"/>
      </left>
      <right/>
      <top style="thin">
        <color rgb="FF999999"/>
      </top>
      <bottom style="thin">
        <color rgb="FF999999"/>
      </bottom>
      <diagonal/>
    </border>
    <border>
      <left style="thin">
        <color rgb="FF999999"/>
      </left>
      <right/>
      <top/>
      <bottom/>
      <diagonal/>
    </border>
    <border>
      <left style="thin">
        <color indexed="8"/>
      </left>
      <right style="thin">
        <color indexed="8"/>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8"/>
      </left>
      <right/>
      <top/>
      <bottom/>
      <diagonal/>
    </border>
    <border>
      <left/>
      <right style="thin">
        <color indexed="8"/>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8"/>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3">
    <xf numFmtId="0" fontId="0" fillId="0" borderId="0"/>
    <xf numFmtId="0" fontId="22" fillId="2" borderId="0" applyNumberFormat="0" applyBorder="0" applyAlignment="0" applyProtection="0"/>
    <xf numFmtId="0" fontId="22" fillId="3" borderId="0" applyNumberFormat="0" applyBorder="0" applyAlignment="0" applyProtection="0"/>
    <xf numFmtId="0" fontId="22" fillId="4" borderId="0" applyNumberFormat="0" applyBorder="0" applyAlignment="0" applyProtection="0"/>
    <xf numFmtId="0" fontId="22" fillId="5" borderId="0" applyNumberFormat="0" applyBorder="0" applyAlignment="0" applyProtection="0"/>
    <xf numFmtId="0" fontId="22" fillId="6" borderId="0" applyNumberFormat="0" applyBorder="0" applyAlignment="0" applyProtection="0"/>
    <xf numFmtId="0" fontId="22" fillId="7" borderId="0" applyNumberFormat="0" applyBorder="0" applyAlignment="0" applyProtection="0"/>
    <xf numFmtId="0" fontId="22" fillId="8"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8" borderId="0" applyNumberFormat="0" applyBorder="0" applyAlignment="0" applyProtection="0"/>
    <xf numFmtId="0" fontId="22"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0" fontId="6" fillId="0" borderId="0" applyNumberFormat="0" applyFill="0" applyBorder="0" applyAlignment="0" applyProtection="0"/>
    <xf numFmtId="0" fontId="7" fillId="4" borderId="0" applyNumberFormat="0" applyBorder="0" applyAlignment="0" applyProtection="0"/>
    <xf numFmtId="0" fontId="8" fillId="0" borderId="3" applyNumberFormat="0" applyFill="0" applyAlignment="0" applyProtection="0"/>
    <xf numFmtId="0" fontId="9" fillId="0" borderId="4" applyNumberFormat="0" applyFill="0" applyAlignment="0" applyProtection="0"/>
    <xf numFmtId="0" fontId="10" fillId="0" borderId="5"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6" applyNumberFormat="0" applyFill="0" applyAlignment="0" applyProtection="0"/>
    <xf numFmtId="0" fontId="13" fillId="22" borderId="0" applyNumberFormat="0" applyBorder="0" applyAlignment="0" applyProtection="0"/>
    <xf numFmtId="0" fontId="22" fillId="23" borderId="7" applyNumberFormat="0" applyAlignment="0" applyProtection="0"/>
    <xf numFmtId="0" fontId="14" fillId="20" borderId="8" applyNumberFormat="0" applyAlignment="0" applyProtection="0"/>
    <xf numFmtId="9" fontId="1" fillId="0" borderId="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0" borderId="0" applyNumberFormat="0" applyFill="0" applyBorder="0" applyAlignment="0" applyProtection="0"/>
  </cellStyleXfs>
  <cellXfs count="206">
    <xf numFmtId="0" fontId="0" fillId="0" borderId="0" xfId="0"/>
    <xf numFmtId="0" fontId="18" fillId="0" borderId="0" xfId="0" applyFont="1"/>
    <xf numFmtId="0" fontId="19" fillId="0" borderId="0" xfId="0" applyFont="1"/>
    <xf numFmtId="0" fontId="18" fillId="0" borderId="0" xfId="0" applyFont="1" applyAlignment="1">
      <alignment horizontal="center" vertical="center"/>
    </xf>
    <xf numFmtId="0" fontId="24" fillId="25" borderId="10" xfId="0" applyFont="1" applyFill="1" applyBorder="1"/>
    <xf numFmtId="0" fontId="18" fillId="0" borderId="0" xfId="0" applyFont="1" applyAlignment="1">
      <alignment horizontal="center" vertical="center" wrapText="1"/>
    </xf>
    <xf numFmtId="9" fontId="19" fillId="0" borderId="0" xfId="0" applyNumberFormat="1" applyFont="1" applyAlignment="1">
      <alignment horizontal="center" vertical="center"/>
    </xf>
    <xf numFmtId="0" fontId="19" fillId="0" borderId="0" xfId="0" applyFont="1" applyAlignment="1">
      <alignment horizontal="center" vertical="center" wrapText="1"/>
    </xf>
    <xf numFmtId="0" fontId="23" fillId="25" borderId="10" xfId="0" applyFont="1" applyFill="1" applyBorder="1" applyAlignment="1">
      <alignment horizontal="left" vertical="center"/>
    </xf>
    <xf numFmtId="0" fontId="24" fillId="25" borderId="10" xfId="0" applyFont="1" applyFill="1" applyBorder="1" applyAlignment="1" applyProtection="1">
      <alignment horizontal="left" vertical="center"/>
      <protection locked="0"/>
    </xf>
    <xf numFmtId="0" fontId="19" fillId="0" borderId="0" xfId="0" applyFont="1" applyAlignment="1">
      <alignment horizontal="left" vertical="center"/>
    </xf>
    <xf numFmtId="0" fontId="18" fillId="0" borderId="12" xfId="0" applyFont="1" applyBorder="1" applyAlignment="1">
      <alignment horizontal="left" vertical="center" wrapText="1"/>
    </xf>
    <xf numFmtId="0" fontId="18" fillId="0" borderId="0" xfId="0" applyFont="1" applyAlignment="1">
      <alignment horizontal="left" vertical="center" wrapText="1"/>
    </xf>
    <xf numFmtId="0" fontId="18" fillId="0" borderId="0" xfId="0" applyFont="1" applyAlignment="1">
      <alignment horizontal="left" vertical="center"/>
    </xf>
    <xf numFmtId="0" fontId="19" fillId="0" borderId="0" xfId="0" applyFont="1" applyAlignment="1">
      <alignment horizontal="center" vertical="center"/>
    </xf>
    <xf numFmtId="49" fontId="23" fillId="0" borderId="10" xfId="0" applyNumberFormat="1" applyFont="1" applyBorder="1" applyAlignment="1">
      <alignment horizontal="left" vertical="top" wrapText="1"/>
    </xf>
    <xf numFmtId="0" fontId="24" fillId="25" borderId="0" xfId="0" applyFont="1" applyFill="1" applyAlignment="1">
      <alignment horizontal="left" vertical="center"/>
    </xf>
    <xf numFmtId="0" fontId="23" fillId="25" borderId="0" xfId="0" applyFont="1" applyFill="1" applyAlignment="1">
      <alignment horizontal="left" vertical="center"/>
    </xf>
    <xf numFmtId="0" fontId="24" fillId="25" borderId="0" xfId="0" applyFont="1" applyFill="1" applyAlignment="1" applyProtection="1">
      <alignment horizontal="left" vertical="center"/>
      <protection locked="0"/>
    </xf>
    <xf numFmtId="0" fontId="19" fillId="25" borderId="0" xfId="0" applyFont="1" applyFill="1" applyAlignment="1">
      <alignment horizontal="left" vertical="center"/>
    </xf>
    <xf numFmtId="0" fontId="19" fillId="27" borderId="14" xfId="0" applyFont="1" applyFill="1" applyBorder="1" applyAlignment="1">
      <alignment horizontal="center" vertical="center" wrapText="1"/>
    </xf>
    <xf numFmtId="0" fontId="19" fillId="27" borderId="14" xfId="0" applyFont="1" applyFill="1" applyBorder="1" applyAlignment="1">
      <alignment horizontal="left" vertical="center" wrapText="1"/>
    </xf>
    <xf numFmtId="0" fontId="19" fillId="28" borderId="15" xfId="0" applyFont="1" applyFill="1" applyBorder="1" applyAlignment="1">
      <alignment horizontal="left" vertical="top"/>
    </xf>
    <xf numFmtId="0" fontId="18" fillId="0" borderId="10" xfId="0" quotePrefix="1" applyFont="1" applyBorder="1" applyAlignment="1">
      <alignment horizontal="center" vertical="center" wrapText="1"/>
    </xf>
    <xf numFmtId="0" fontId="18" fillId="0" borderId="10" xfId="0" applyFont="1" applyBorder="1" applyAlignment="1">
      <alignment horizontal="left" vertical="center" wrapText="1"/>
    </xf>
    <xf numFmtId="0" fontId="18" fillId="31" borderId="10" xfId="0" applyFont="1" applyFill="1" applyBorder="1" applyAlignment="1" applyProtection="1">
      <alignment horizontal="center" vertical="center" wrapText="1"/>
      <protection locked="0"/>
    </xf>
    <xf numFmtId="9" fontId="18" fillId="31" borderId="10" xfId="0" applyNumberFormat="1" applyFont="1" applyFill="1" applyBorder="1" applyAlignment="1" applyProtection="1">
      <alignment horizontal="center" vertical="center" wrapText="1"/>
      <protection locked="0"/>
    </xf>
    <xf numFmtId="0" fontId="0" fillId="0" borderId="10" xfId="0" applyBorder="1"/>
    <xf numFmtId="0" fontId="19" fillId="27" borderId="10" xfId="0" applyFont="1" applyFill="1" applyBorder="1" applyAlignment="1">
      <alignment horizontal="center" vertical="center" wrapText="1"/>
    </xf>
    <xf numFmtId="0" fontId="18" fillId="0" borderId="17" xfId="0" applyFont="1" applyBorder="1" applyAlignment="1">
      <alignment horizontal="left" vertical="center" wrapText="1"/>
    </xf>
    <xf numFmtId="0" fontId="23" fillId="0" borderId="17" xfId="0" applyFont="1" applyBorder="1" applyAlignment="1">
      <alignment horizontal="left" vertical="center" wrapText="1"/>
    </xf>
    <xf numFmtId="0" fontId="24" fillId="0" borderId="0" xfId="0" applyFont="1" applyAlignment="1">
      <alignment horizontal="left" vertical="center"/>
    </xf>
    <xf numFmtId="0" fontId="23" fillId="0" borderId="0" xfId="0" applyFont="1" applyAlignment="1">
      <alignment horizontal="left" vertical="center"/>
    </xf>
    <xf numFmtId="0" fontId="24" fillId="0" borderId="0" xfId="0" applyFont="1" applyAlignment="1" applyProtection="1">
      <alignment horizontal="left" vertical="center"/>
      <protection locked="0"/>
    </xf>
    <xf numFmtId="9" fontId="0" fillId="0" borderId="0" xfId="0" applyNumberFormat="1"/>
    <xf numFmtId="9" fontId="0" fillId="0" borderId="10" xfId="0" applyNumberFormat="1" applyBorder="1"/>
    <xf numFmtId="0" fontId="16" fillId="0" borderId="10" xfId="0" applyFont="1" applyBorder="1"/>
    <xf numFmtId="49" fontId="1" fillId="0" borderId="10" xfId="0" applyNumberFormat="1" applyFont="1" applyBorder="1" applyAlignment="1">
      <alignment horizontal="left" vertical="top" wrapText="1"/>
    </xf>
    <xf numFmtId="0" fontId="18" fillId="26" borderId="10" xfId="0" applyFont="1" applyFill="1" applyBorder="1" applyAlignment="1" applyProtection="1">
      <alignment horizontal="center" vertical="center" wrapText="1"/>
      <protection locked="0"/>
    </xf>
    <xf numFmtId="0" fontId="18" fillId="0" borderId="16" xfId="0" applyFont="1" applyBorder="1" applyAlignment="1">
      <alignment horizontal="left" vertical="center" wrapText="1"/>
    </xf>
    <xf numFmtId="0" fontId="28" fillId="0" borderId="0" xfId="0" applyFont="1"/>
    <xf numFmtId="0" fontId="26" fillId="0" borderId="0" xfId="0" applyFont="1"/>
    <xf numFmtId="0" fontId="26" fillId="0" borderId="0" xfId="0" applyFont="1" applyAlignment="1">
      <alignment horizontal="center" vertical="center"/>
    </xf>
    <xf numFmtId="0" fontId="30" fillId="0" borderId="0" xfId="0" applyFont="1"/>
    <xf numFmtId="0" fontId="1" fillId="0" borderId="10" xfId="0" applyFont="1" applyBorder="1" applyAlignment="1">
      <alignment horizontal="left" vertical="top" wrapText="1"/>
    </xf>
    <xf numFmtId="0" fontId="0" fillId="0" borderId="33" xfId="0" applyBorder="1"/>
    <xf numFmtId="0" fontId="29" fillId="0" borderId="0" xfId="0" applyFont="1"/>
    <xf numFmtId="0" fontId="32" fillId="0" borderId="0" xfId="0" applyFont="1"/>
    <xf numFmtId="9" fontId="34" fillId="0" borderId="0" xfId="0" applyNumberFormat="1" applyFont="1" applyAlignment="1">
      <alignment horizontal="center" vertical="center" wrapText="1"/>
    </xf>
    <xf numFmtId="0" fontId="24" fillId="25" borderId="20" xfId="0" applyFont="1" applyFill="1" applyBorder="1" applyAlignment="1">
      <alignment horizontal="left" vertical="center"/>
    </xf>
    <xf numFmtId="0" fontId="24" fillId="25" borderId="19" xfId="0" applyFont="1" applyFill="1" applyBorder="1" applyAlignment="1">
      <alignment horizontal="left" vertical="center"/>
    </xf>
    <xf numFmtId="0" fontId="18" fillId="25" borderId="10" xfId="0" applyFont="1" applyFill="1" applyBorder="1" applyAlignment="1">
      <alignment horizontal="center" vertical="center"/>
    </xf>
    <xf numFmtId="0" fontId="24" fillId="25" borderId="10" xfId="0" applyFont="1" applyFill="1" applyBorder="1" applyAlignment="1">
      <alignment horizontal="left" vertical="center"/>
    </xf>
    <xf numFmtId="0" fontId="19" fillId="25" borderId="20" xfId="0" applyFont="1" applyFill="1" applyBorder="1" applyAlignment="1">
      <alignment horizontal="left" vertical="center"/>
    </xf>
    <xf numFmtId="0" fontId="19" fillId="25" borderId="21" xfId="0" applyFont="1" applyFill="1" applyBorder="1" applyAlignment="1">
      <alignment horizontal="left" vertical="center"/>
    </xf>
    <xf numFmtId="0" fontId="19" fillId="25" borderId="19" xfId="0" applyFont="1" applyFill="1" applyBorder="1" applyAlignment="1">
      <alignment horizontal="left" vertical="center"/>
    </xf>
    <xf numFmtId="0" fontId="18" fillId="0" borderId="0" xfId="0" applyFont="1" applyAlignment="1" applyProtection="1">
      <alignment horizontal="center" vertical="center"/>
      <protection locked="0"/>
    </xf>
    <xf numFmtId="0" fontId="25" fillId="0" borderId="0" xfId="0" applyFont="1" applyAlignment="1">
      <alignment horizontal="center" vertical="center"/>
    </xf>
    <xf numFmtId="0" fontId="18" fillId="0" borderId="0" xfId="0" applyFont="1" applyAlignment="1" applyProtection="1">
      <alignment horizontal="center" vertical="center"/>
      <protection hidden="1"/>
    </xf>
    <xf numFmtId="0" fontId="18" fillId="0" borderId="11" xfId="0" applyFont="1" applyBorder="1" applyAlignment="1" applyProtection="1">
      <alignment horizontal="center" vertical="center"/>
      <protection hidden="1"/>
    </xf>
    <xf numFmtId="0" fontId="19" fillId="27" borderId="16" xfId="0" applyFont="1" applyFill="1" applyBorder="1" applyAlignment="1" applyProtection="1">
      <alignment horizontal="center" vertical="center" wrapText="1"/>
      <protection hidden="1"/>
    </xf>
    <xf numFmtId="0" fontId="18" fillId="0" borderId="10" xfId="0" applyFont="1" applyBorder="1" applyAlignment="1" applyProtection="1">
      <alignment horizontal="center" vertical="center" wrapText="1"/>
      <protection locked="0" hidden="1"/>
    </xf>
    <xf numFmtId="0" fontId="19" fillId="0" borderId="0" xfId="0" applyFont="1" applyAlignment="1" applyProtection="1">
      <alignment horizontal="center" vertical="center" wrapText="1"/>
      <protection hidden="1"/>
    </xf>
    <xf numFmtId="0" fontId="30" fillId="0" borderId="0" xfId="0" applyFont="1" applyAlignment="1">
      <alignment horizontal="center" vertical="center"/>
    </xf>
    <xf numFmtId="0" fontId="33" fillId="0" borderId="0" xfId="0" applyFont="1" applyAlignment="1">
      <alignment horizontal="center" vertical="center"/>
    </xf>
    <xf numFmtId="0" fontId="19" fillId="30" borderId="36" xfId="0" applyFont="1" applyFill="1" applyBorder="1" applyAlignment="1">
      <alignment horizontal="center" vertical="center" wrapText="1"/>
    </xf>
    <xf numFmtId="0" fontId="19" fillId="29" borderId="20" xfId="0" applyFont="1" applyFill="1" applyBorder="1" applyAlignment="1" applyProtection="1">
      <alignment vertical="center" wrapText="1"/>
      <protection hidden="1"/>
    </xf>
    <xf numFmtId="0" fontId="19" fillId="29" borderId="36" xfId="0" applyFont="1" applyFill="1" applyBorder="1" applyAlignment="1" applyProtection="1">
      <alignment horizontal="center" vertical="center" wrapText="1"/>
      <protection hidden="1"/>
    </xf>
    <xf numFmtId="165" fontId="18" fillId="26" borderId="10" xfId="0" applyNumberFormat="1" applyFont="1" applyFill="1" applyBorder="1" applyAlignment="1" applyProtection="1">
      <alignment horizontal="center" vertical="center" wrapText="1"/>
      <protection hidden="1"/>
    </xf>
    <xf numFmtId="0" fontId="18" fillId="25" borderId="10" xfId="0" applyFont="1" applyFill="1" applyBorder="1" applyAlignment="1" applyProtection="1">
      <alignment horizontal="center" vertical="center"/>
      <protection hidden="1"/>
    </xf>
    <xf numFmtId="165" fontId="21" fillId="0" borderId="13" xfId="0" applyNumberFormat="1" applyFont="1" applyBorder="1" applyAlignment="1" applyProtection="1">
      <alignment horizontal="center" vertical="center"/>
      <protection hidden="1"/>
    </xf>
    <xf numFmtId="0" fontId="19" fillId="29" borderId="21" xfId="0" applyFont="1" applyFill="1" applyBorder="1" applyAlignment="1" applyProtection="1">
      <alignment vertical="center"/>
      <protection hidden="1"/>
    </xf>
    <xf numFmtId="10" fontId="20" fillId="0" borderId="10" xfId="0" applyNumberFormat="1" applyFont="1" applyBorder="1" applyAlignment="1" applyProtection="1">
      <alignment horizontal="center" vertical="center" wrapText="1"/>
      <protection hidden="1"/>
    </xf>
    <xf numFmtId="9" fontId="1" fillId="0" borderId="13" xfId="39" applyBorder="1" applyAlignment="1" applyProtection="1">
      <alignment horizontal="center" vertical="center"/>
      <protection hidden="1"/>
    </xf>
    <xf numFmtId="0" fontId="18" fillId="0" borderId="0" xfId="0" applyFont="1" applyAlignment="1" applyProtection="1">
      <alignment horizontal="center" vertical="center" wrapText="1"/>
      <protection hidden="1"/>
    </xf>
    <xf numFmtId="0" fontId="19" fillId="30" borderId="36" xfId="0" applyFont="1" applyFill="1" applyBorder="1" applyAlignment="1" applyProtection="1">
      <alignment horizontal="center" vertical="center" wrapText="1"/>
      <protection hidden="1"/>
    </xf>
    <xf numFmtId="10" fontId="23" fillId="0" borderId="10" xfId="0" applyNumberFormat="1" applyFont="1" applyBorder="1" applyAlignment="1" applyProtection="1">
      <alignment horizontal="center" vertical="center" wrapText="1"/>
      <protection hidden="1"/>
    </xf>
    <xf numFmtId="10" fontId="1" fillId="0" borderId="10" xfId="0" applyNumberFormat="1" applyFont="1" applyBorder="1" applyAlignment="1" applyProtection="1">
      <alignment horizontal="center" vertical="center" wrapText="1"/>
      <protection hidden="1"/>
    </xf>
    <xf numFmtId="10" fontId="21" fillId="0" borderId="0" xfId="0" applyNumberFormat="1" applyFont="1" applyAlignment="1" applyProtection="1">
      <alignment horizontal="center" vertical="center" wrapText="1"/>
      <protection hidden="1"/>
    </xf>
    <xf numFmtId="10" fontId="20" fillId="0" borderId="17" xfId="0" applyNumberFormat="1" applyFont="1" applyBorder="1" applyAlignment="1" applyProtection="1">
      <alignment horizontal="center" vertical="center"/>
      <protection hidden="1"/>
    </xf>
    <xf numFmtId="10" fontId="21" fillId="0" borderId="13" xfId="0" applyNumberFormat="1" applyFont="1" applyBorder="1" applyAlignment="1" applyProtection="1">
      <alignment horizontal="center" vertical="center"/>
      <protection hidden="1"/>
    </xf>
    <xf numFmtId="0" fontId="19" fillId="30" borderId="10" xfId="0" applyFont="1" applyFill="1" applyBorder="1" applyAlignment="1" applyProtection="1">
      <alignment vertical="center" wrapText="1"/>
      <protection hidden="1"/>
    </xf>
    <xf numFmtId="0" fontId="19" fillId="30" borderId="10" xfId="0" applyFont="1" applyFill="1" applyBorder="1" applyAlignment="1">
      <alignment vertical="center" wrapText="1"/>
    </xf>
    <xf numFmtId="0" fontId="19" fillId="29" borderId="17" xfId="0" applyFont="1" applyFill="1" applyBorder="1" applyAlignment="1" applyProtection="1">
      <alignment vertical="center" wrapText="1"/>
      <protection hidden="1"/>
    </xf>
    <xf numFmtId="0" fontId="19" fillId="29" borderId="14" xfId="0" applyFont="1" applyFill="1" applyBorder="1" applyAlignment="1" applyProtection="1">
      <alignment horizontal="center" vertical="center" wrapText="1"/>
      <protection hidden="1"/>
    </xf>
    <xf numFmtId="0" fontId="19" fillId="29" borderId="18" xfId="0" applyFont="1" applyFill="1" applyBorder="1" applyAlignment="1" applyProtection="1">
      <alignment vertical="center"/>
      <protection hidden="1"/>
    </xf>
    <xf numFmtId="0" fontId="19" fillId="30" borderId="10" xfId="0" applyFont="1" applyFill="1" applyBorder="1" applyAlignment="1">
      <alignment vertical="center"/>
    </xf>
    <xf numFmtId="0" fontId="19" fillId="30" borderId="10" xfId="0" applyFont="1" applyFill="1" applyBorder="1" applyAlignment="1" applyProtection="1">
      <alignment vertical="center"/>
      <protection hidden="1"/>
    </xf>
    <xf numFmtId="0" fontId="0" fillId="0" borderId="22" xfId="0" applyBorder="1" applyAlignment="1">
      <alignment wrapText="1"/>
    </xf>
    <xf numFmtId="0" fontId="0" fillId="0" borderId="0" xfId="0" applyAlignment="1">
      <alignment wrapText="1"/>
    </xf>
    <xf numFmtId="0" fontId="23" fillId="0" borderId="10" xfId="0" applyFont="1" applyBorder="1" applyAlignment="1">
      <alignment horizontal="center"/>
    </xf>
    <xf numFmtId="0" fontId="18" fillId="25" borderId="10" xfId="0" applyFont="1" applyFill="1" applyBorder="1" applyAlignment="1">
      <alignment horizontal="center" vertical="center" wrapText="1"/>
    </xf>
    <xf numFmtId="0" fontId="23" fillId="0" borderId="22" xfId="0" applyFont="1" applyBorder="1" applyAlignment="1">
      <alignment horizontal="center"/>
    </xf>
    <xf numFmtId="164" fontId="1" fillId="0" borderId="33" xfId="0" applyNumberFormat="1" applyFont="1" applyBorder="1"/>
    <xf numFmtId="164" fontId="1" fillId="0" borderId="35" xfId="0" applyNumberFormat="1" applyFont="1" applyBorder="1"/>
    <xf numFmtId="164" fontId="1" fillId="0" borderId="34" xfId="0" applyNumberFormat="1" applyFont="1" applyBorder="1"/>
    <xf numFmtId="9" fontId="0" fillId="0" borderId="33" xfId="0" applyNumberFormat="1" applyBorder="1"/>
    <xf numFmtId="9" fontId="0" fillId="0" borderId="35" xfId="0" applyNumberFormat="1" applyBorder="1"/>
    <xf numFmtId="9" fontId="0" fillId="0" borderId="34" xfId="0" applyNumberFormat="1" applyBorder="1"/>
    <xf numFmtId="0" fontId="19" fillId="0" borderId="0" xfId="0" applyFont="1" applyAlignment="1" applyProtection="1">
      <alignment horizontal="center" vertical="center"/>
      <protection locked="0"/>
    </xf>
    <xf numFmtId="0" fontId="19" fillId="0" borderId="0" xfId="0" applyFont="1" applyAlignment="1">
      <alignment horizontal="center"/>
    </xf>
    <xf numFmtId="9" fontId="1" fillId="0" borderId="0" xfId="39" applyFill="1" applyBorder="1"/>
    <xf numFmtId="10" fontId="1" fillId="0" borderId="0" xfId="39" applyNumberFormat="1" applyFill="1" applyBorder="1"/>
    <xf numFmtId="10" fontId="1" fillId="0" borderId="0" xfId="39" applyNumberFormat="1" applyFill="1" applyBorder="1" applyAlignment="1">
      <alignment horizontal="center" vertical="center"/>
    </xf>
    <xf numFmtId="10" fontId="19" fillId="0" borderId="0" xfId="0" applyNumberFormat="1" applyFont="1"/>
    <xf numFmtId="0" fontId="32" fillId="0" borderId="0" xfId="0" applyFont="1" applyAlignment="1">
      <alignment vertical="top" wrapText="1"/>
    </xf>
    <xf numFmtId="49" fontId="1" fillId="0" borderId="20" xfId="0" applyNumberFormat="1" applyFont="1" applyBorder="1" applyAlignment="1">
      <alignment horizontal="left" vertical="top" wrapText="1"/>
    </xf>
    <xf numFmtId="0" fontId="18" fillId="31" borderId="19" xfId="0" applyFont="1" applyFill="1" applyBorder="1" applyAlignment="1" applyProtection="1">
      <alignment horizontal="center" vertical="center" wrapText="1"/>
      <protection locked="0"/>
    </xf>
    <xf numFmtId="0" fontId="18" fillId="29" borderId="20" xfId="0" applyFont="1" applyFill="1" applyBorder="1" applyAlignment="1" applyProtection="1">
      <alignment vertical="top" wrapText="1"/>
      <protection hidden="1"/>
    </xf>
    <xf numFmtId="0" fontId="19" fillId="30" borderId="20" xfId="0" applyFont="1" applyFill="1" applyBorder="1" applyAlignment="1" applyProtection="1">
      <alignment vertical="center" wrapText="1"/>
      <protection hidden="1"/>
    </xf>
    <xf numFmtId="0" fontId="19" fillId="30" borderId="39" xfId="0" applyFont="1" applyFill="1" applyBorder="1" applyAlignment="1" applyProtection="1">
      <alignment horizontal="center" vertical="center" wrapText="1"/>
      <protection hidden="1"/>
    </xf>
    <xf numFmtId="10" fontId="20" fillId="0" borderId="20" xfId="0" applyNumberFormat="1" applyFont="1" applyBorder="1" applyAlignment="1" applyProtection="1">
      <alignment horizontal="center" vertical="center" wrapText="1"/>
      <protection hidden="1"/>
    </xf>
    <xf numFmtId="0" fontId="18" fillId="25" borderId="20" xfId="0" applyFont="1" applyFill="1" applyBorder="1" applyAlignment="1" applyProtection="1">
      <alignment horizontal="center" vertical="center"/>
      <protection hidden="1"/>
    </xf>
    <xf numFmtId="0" fontId="18" fillId="0" borderId="10" xfId="0" applyFont="1" applyBorder="1"/>
    <xf numFmtId="0" fontId="19" fillId="27" borderId="40" xfId="0" applyFont="1" applyFill="1" applyBorder="1" applyAlignment="1" applyProtection="1">
      <alignment horizontal="center" vertical="center" wrapText="1"/>
      <protection hidden="1"/>
    </xf>
    <xf numFmtId="0" fontId="18" fillId="0" borderId="30" xfId="0" applyFont="1" applyBorder="1" applyAlignment="1">
      <alignment vertical="center" wrapText="1"/>
    </xf>
    <xf numFmtId="0" fontId="19" fillId="29" borderId="20" xfId="0" applyFont="1" applyFill="1" applyBorder="1" applyAlignment="1" applyProtection="1">
      <alignment vertical="top" wrapText="1"/>
      <protection hidden="1"/>
    </xf>
    <xf numFmtId="0" fontId="35" fillId="0" borderId="10" xfId="0" applyFont="1" applyBorder="1" applyAlignment="1" applyProtection="1">
      <alignment horizontal="center" vertical="center"/>
      <protection locked="0"/>
    </xf>
    <xf numFmtId="0" fontId="16" fillId="0" borderId="0" xfId="0" applyFont="1"/>
    <xf numFmtId="0" fontId="24" fillId="25" borderId="0" xfId="0" applyFont="1" applyFill="1"/>
    <xf numFmtId="0" fontId="23" fillId="0" borderId="0" xfId="0" applyFont="1" applyAlignment="1">
      <alignment horizontal="center"/>
    </xf>
    <xf numFmtId="0" fontId="16" fillId="0" borderId="41" xfId="0" applyFont="1" applyBorder="1"/>
    <xf numFmtId="0" fontId="0" fillId="0" borderId="42" xfId="0" applyBorder="1" applyAlignment="1">
      <alignment wrapText="1"/>
    </xf>
    <xf numFmtId="49" fontId="1" fillId="0" borderId="10" xfId="0" applyNumberFormat="1" applyFont="1" applyBorder="1" applyAlignment="1">
      <alignment horizontal="center" vertical="center" wrapText="1"/>
    </xf>
    <xf numFmtId="0" fontId="19" fillId="28" borderId="15" xfId="0" applyFont="1" applyFill="1" applyBorder="1" applyAlignment="1">
      <alignment horizontal="center" vertical="center" wrapText="1"/>
    </xf>
    <xf numFmtId="0" fontId="19" fillId="28" borderId="15" xfId="0" applyFont="1" applyFill="1" applyBorder="1" applyAlignment="1">
      <alignment horizontal="center" vertical="center"/>
    </xf>
    <xf numFmtId="0" fontId="24" fillId="25" borderId="10" xfId="0" applyFont="1" applyFill="1" applyBorder="1" applyAlignment="1">
      <alignment horizontal="center" vertical="center"/>
    </xf>
    <xf numFmtId="0" fontId="24" fillId="0" borderId="0" xfId="0" applyFont="1" applyAlignment="1">
      <alignment horizontal="center" vertical="center" wrapText="1"/>
    </xf>
    <xf numFmtId="0" fontId="23" fillId="25" borderId="10" xfId="0" applyFont="1" applyFill="1" applyBorder="1" applyAlignment="1">
      <alignment horizontal="center" vertical="center"/>
    </xf>
    <xf numFmtId="0" fontId="23" fillId="0" borderId="0" xfId="0" applyFont="1" applyAlignment="1">
      <alignment horizontal="center" vertical="center" wrapText="1"/>
    </xf>
    <xf numFmtId="0" fontId="24" fillId="25" borderId="10" xfId="0" applyFont="1" applyFill="1" applyBorder="1" applyAlignment="1" applyProtection="1">
      <alignment horizontal="center" vertical="center"/>
      <protection locked="0"/>
    </xf>
    <xf numFmtId="0" fontId="24" fillId="0" borderId="0" xfId="0" applyFont="1" applyAlignment="1" applyProtection="1">
      <alignment horizontal="center" vertical="center" wrapText="1"/>
      <protection locked="0"/>
    </xf>
    <xf numFmtId="0" fontId="19" fillId="25" borderId="19" xfId="0" applyFont="1" applyFill="1" applyBorder="1" applyAlignment="1">
      <alignment horizontal="center" vertical="center"/>
    </xf>
    <xf numFmtId="0" fontId="18" fillId="0" borderId="12"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38" xfId="0" applyFont="1" applyBorder="1" applyAlignment="1">
      <alignment horizontal="center" vertical="center" wrapText="1"/>
    </xf>
    <xf numFmtId="49" fontId="1" fillId="0" borderId="38" xfId="0" applyNumberFormat="1" applyFont="1" applyBorder="1" applyAlignment="1">
      <alignment horizontal="center" vertical="center" wrapText="1"/>
    </xf>
    <xf numFmtId="0" fontId="18" fillId="0" borderId="30" xfId="0" applyFont="1" applyBorder="1" applyAlignment="1">
      <alignment horizontal="left" vertical="center" wrapText="1"/>
    </xf>
    <xf numFmtId="0" fontId="19" fillId="28" borderId="15" xfId="0" applyFont="1" applyFill="1" applyBorder="1" applyAlignment="1">
      <alignment horizontal="left" vertical="center"/>
    </xf>
    <xf numFmtId="49" fontId="1" fillId="0" borderId="20" xfId="0" applyNumberFormat="1" applyFont="1" applyBorder="1" applyAlignment="1">
      <alignment horizontal="left" vertical="center" wrapText="1"/>
    </xf>
    <xf numFmtId="49" fontId="1" fillId="0" borderId="19" xfId="0" applyNumberFormat="1" applyFont="1" applyBorder="1" applyAlignment="1">
      <alignment horizontal="left" vertical="center" wrapText="1"/>
    </xf>
    <xf numFmtId="0" fontId="18" fillId="25" borderId="10" xfId="0" applyFont="1" applyFill="1" applyBorder="1" applyAlignment="1">
      <alignment horizontal="left" vertical="center"/>
    </xf>
    <xf numFmtId="165" fontId="0" fillId="0" borderId="0" xfId="0" applyNumberFormat="1"/>
    <xf numFmtId="10" fontId="20" fillId="0" borderId="15" xfId="0" applyNumberFormat="1" applyFont="1" applyBorder="1" applyAlignment="1" applyProtection="1">
      <alignment horizontal="center" vertical="center" wrapText="1"/>
      <protection hidden="1"/>
    </xf>
    <xf numFmtId="10" fontId="20" fillId="0" borderId="44" xfId="0" applyNumberFormat="1" applyFont="1" applyBorder="1" applyAlignment="1" applyProtection="1">
      <alignment horizontal="center" vertical="center" wrapText="1"/>
      <protection hidden="1"/>
    </xf>
    <xf numFmtId="10" fontId="16" fillId="0" borderId="43" xfId="0" applyNumberFormat="1" applyFont="1" applyBorder="1" applyAlignment="1">
      <alignment horizontal="center" vertical="center"/>
    </xf>
    <xf numFmtId="0" fontId="0" fillId="0" borderId="0" xfId="0" applyAlignment="1">
      <alignment vertical="center"/>
    </xf>
    <xf numFmtId="10" fontId="44" fillId="0" borderId="24" xfId="0" applyNumberFormat="1" applyFont="1" applyBorder="1" applyAlignment="1">
      <alignment horizontal="center" vertical="center"/>
    </xf>
    <xf numFmtId="0" fontId="44" fillId="0" borderId="43" xfId="0" applyFont="1" applyBorder="1" applyAlignment="1">
      <alignment horizontal="center" vertical="center"/>
    </xf>
    <xf numFmtId="0" fontId="18" fillId="25" borderId="15" xfId="0" applyFont="1" applyFill="1" applyBorder="1" applyAlignment="1">
      <alignment horizontal="center" vertical="center"/>
    </xf>
    <xf numFmtId="0" fontId="18" fillId="25" borderId="44" xfId="0" applyFont="1" applyFill="1" applyBorder="1" applyAlignment="1" applyProtection="1">
      <alignment horizontal="center" vertical="center"/>
      <protection hidden="1"/>
    </xf>
    <xf numFmtId="9" fontId="43" fillId="0" borderId="23" xfId="0" applyNumberFormat="1" applyFont="1" applyBorder="1" applyAlignment="1">
      <alignment horizontal="center" vertical="center"/>
    </xf>
    <xf numFmtId="10" fontId="45" fillId="0" borderId="45" xfId="0" applyNumberFormat="1" applyFont="1" applyBorder="1" applyAlignment="1" applyProtection="1">
      <alignment horizontal="center" vertical="center"/>
      <protection hidden="1"/>
    </xf>
    <xf numFmtId="0" fontId="46" fillId="0" borderId="15" xfId="0" applyFont="1" applyBorder="1" applyAlignment="1">
      <alignment horizontal="center" vertical="center" wrapText="1"/>
    </xf>
    <xf numFmtId="0" fontId="24" fillId="0" borderId="15" xfId="0" applyFont="1" applyBorder="1" applyAlignment="1">
      <alignment horizontal="center" vertical="center" wrapText="1"/>
    </xf>
    <xf numFmtId="0" fontId="36" fillId="32" borderId="46" xfId="0" applyFont="1" applyFill="1" applyBorder="1" applyAlignment="1">
      <alignment vertical="center" wrapText="1"/>
    </xf>
    <xf numFmtId="10" fontId="1" fillId="32" borderId="47" xfId="39" applyNumberFormat="1" applyFill="1" applyBorder="1" applyAlignment="1">
      <alignment horizontal="center" vertical="center"/>
    </xf>
    <xf numFmtId="9" fontId="1" fillId="32" borderId="47" xfId="39" applyFill="1" applyBorder="1" applyAlignment="1">
      <alignment horizontal="center" vertical="center"/>
    </xf>
    <xf numFmtId="10" fontId="1" fillId="32" borderId="48" xfId="39" applyNumberFormat="1" applyFill="1" applyBorder="1" applyAlignment="1">
      <alignment horizontal="center" vertical="center"/>
    </xf>
    <xf numFmtId="0" fontId="33" fillId="32" borderId="49" xfId="0" applyFont="1" applyFill="1" applyBorder="1" applyAlignment="1">
      <alignment vertical="center" wrapText="1"/>
    </xf>
    <xf numFmtId="10" fontId="1" fillId="32" borderId="50" xfId="39" applyNumberFormat="1" applyFill="1" applyBorder="1" applyAlignment="1">
      <alignment horizontal="center" vertical="center"/>
    </xf>
    <xf numFmtId="9" fontId="1" fillId="32" borderId="50" xfId="39" applyFill="1" applyBorder="1" applyAlignment="1">
      <alignment horizontal="center" vertical="center"/>
    </xf>
    <xf numFmtId="10" fontId="1" fillId="32" borderId="51" xfId="39" applyNumberFormat="1" applyFill="1" applyBorder="1" applyAlignment="1">
      <alignment horizontal="center" vertical="center"/>
    </xf>
    <xf numFmtId="0" fontId="36" fillId="33" borderId="46" xfId="0" applyFont="1" applyFill="1" applyBorder="1" applyAlignment="1">
      <alignment vertical="center" wrapText="1"/>
    </xf>
    <xf numFmtId="10" fontId="1" fillId="33" borderId="47" xfId="39" applyNumberFormat="1" applyFill="1" applyBorder="1" applyAlignment="1">
      <alignment horizontal="center" vertical="center"/>
    </xf>
    <xf numFmtId="9" fontId="1" fillId="33" borderId="47" xfId="39" applyFill="1" applyBorder="1" applyAlignment="1">
      <alignment horizontal="center" vertical="center"/>
    </xf>
    <xf numFmtId="10" fontId="1" fillId="33" borderId="48" xfId="39" applyNumberFormat="1" applyFill="1" applyBorder="1" applyAlignment="1">
      <alignment horizontal="center" vertical="center"/>
    </xf>
    <xf numFmtId="0" fontId="33" fillId="33" borderId="49" xfId="0" applyFont="1" applyFill="1" applyBorder="1" applyAlignment="1">
      <alignment vertical="center" wrapText="1"/>
    </xf>
    <xf numFmtId="10" fontId="1" fillId="33" borderId="50" xfId="39" applyNumberFormat="1" applyFill="1" applyBorder="1" applyAlignment="1">
      <alignment horizontal="center" vertical="center"/>
    </xf>
    <xf numFmtId="9" fontId="1" fillId="33" borderId="50" xfId="39" applyFill="1" applyBorder="1" applyAlignment="1">
      <alignment horizontal="center" vertical="center"/>
    </xf>
    <xf numFmtId="10" fontId="1" fillId="33" borderId="51" xfId="39" applyNumberFormat="1" applyFill="1" applyBorder="1" applyAlignment="1">
      <alignment horizontal="center" vertical="center"/>
    </xf>
    <xf numFmtId="0" fontId="36" fillId="34" borderId="46" xfId="0" applyFont="1" applyFill="1" applyBorder="1" applyAlignment="1">
      <alignment vertical="center" wrapText="1"/>
    </xf>
    <xf numFmtId="10" fontId="1" fillId="34" borderId="47" xfId="39" applyNumberFormat="1" applyFill="1" applyBorder="1" applyAlignment="1">
      <alignment horizontal="center" vertical="center"/>
    </xf>
    <xf numFmtId="9" fontId="1" fillId="34" borderId="47" xfId="39" applyFill="1" applyBorder="1" applyAlignment="1">
      <alignment horizontal="center" vertical="center"/>
    </xf>
    <xf numFmtId="10" fontId="1" fillId="34" borderId="48" xfId="39" applyNumberFormat="1" applyFill="1" applyBorder="1" applyAlignment="1">
      <alignment horizontal="center" vertical="center"/>
    </xf>
    <xf numFmtId="0" fontId="33" fillId="34" borderId="49" xfId="0" applyFont="1" applyFill="1" applyBorder="1" applyAlignment="1">
      <alignment vertical="center" wrapText="1"/>
    </xf>
    <xf numFmtId="10" fontId="1" fillId="34" borderId="50" xfId="39" applyNumberFormat="1" applyFill="1" applyBorder="1" applyAlignment="1">
      <alignment horizontal="center" vertical="center"/>
    </xf>
    <xf numFmtId="9" fontId="1" fillId="34" borderId="50" xfId="39" applyFill="1" applyBorder="1" applyAlignment="1">
      <alignment horizontal="center" vertical="center"/>
    </xf>
    <xf numFmtId="0" fontId="19" fillId="30" borderId="10" xfId="0" applyFont="1" applyFill="1" applyBorder="1" applyAlignment="1">
      <alignment horizontal="center" vertical="center" wrapText="1"/>
    </xf>
    <xf numFmtId="0" fontId="19" fillId="30" borderId="20" xfId="0" applyFont="1" applyFill="1" applyBorder="1" applyAlignment="1" applyProtection="1">
      <alignment horizontal="center" vertical="center" wrapText="1"/>
      <protection hidden="1"/>
    </xf>
    <xf numFmtId="10" fontId="1" fillId="35" borderId="51" xfId="39" applyNumberFormat="1" applyFill="1" applyBorder="1" applyAlignment="1">
      <alignment horizontal="center" vertical="center"/>
    </xf>
    <xf numFmtId="0" fontId="18" fillId="0" borderId="0" xfId="0" applyFont="1" applyAlignment="1">
      <alignment horizontal="left"/>
    </xf>
    <xf numFmtId="0" fontId="18" fillId="0" borderId="0" xfId="0" applyFont="1" applyAlignment="1">
      <alignment horizontal="center" vertical="center"/>
    </xf>
    <xf numFmtId="0" fontId="0" fillId="0" borderId="22" xfId="0" applyBorder="1" applyAlignment="1">
      <alignment horizontal="left" wrapText="1"/>
    </xf>
    <xf numFmtId="0" fontId="0" fillId="0" borderId="0" xfId="0" applyAlignment="1">
      <alignment horizontal="left" wrapText="1"/>
    </xf>
    <xf numFmtId="0" fontId="27" fillId="0" borderId="37" xfId="0" applyFont="1" applyBorder="1" applyAlignment="1">
      <alignment horizontal="left" wrapText="1"/>
    </xf>
    <xf numFmtId="0" fontId="24" fillId="25" borderId="22" xfId="0" applyFont="1" applyFill="1" applyBorder="1" applyAlignment="1">
      <alignment horizontal="left" vertical="center"/>
    </xf>
    <xf numFmtId="0" fontId="24" fillId="25" borderId="0" xfId="0" applyFont="1" applyFill="1" applyAlignment="1">
      <alignment horizontal="left" vertical="center"/>
    </xf>
    <xf numFmtId="10" fontId="19" fillId="0" borderId="0" xfId="0" applyNumberFormat="1" applyFont="1" applyAlignment="1">
      <alignment horizontal="center" vertical="center"/>
    </xf>
    <xf numFmtId="0" fontId="19" fillId="0" borderId="22" xfId="0" applyFont="1" applyBorder="1" applyAlignment="1">
      <alignment horizontal="left"/>
    </xf>
    <xf numFmtId="0" fontId="19" fillId="0" borderId="0" xfId="0" applyFont="1" applyAlignment="1">
      <alignment horizontal="left"/>
    </xf>
    <xf numFmtId="0" fontId="19" fillId="0" borderId="0" xfId="0" applyFont="1" applyAlignment="1">
      <alignment horizontal="center"/>
    </xf>
    <xf numFmtId="10" fontId="1" fillId="0" borderId="0" xfId="39" applyNumberFormat="1" applyFill="1" applyBorder="1" applyAlignment="1">
      <alignment horizontal="center" vertical="center"/>
    </xf>
    <xf numFmtId="0" fontId="19" fillId="30" borderId="10" xfId="0" applyFont="1" applyFill="1" applyBorder="1" applyAlignment="1" applyProtection="1">
      <alignment horizontal="center" vertical="center" wrapText="1"/>
      <protection hidden="1"/>
    </xf>
    <xf numFmtId="0" fontId="16" fillId="0" borderId="10" xfId="0" applyFont="1" applyBorder="1" applyAlignment="1">
      <alignment horizontal="center"/>
    </xf>
    <xf numFmtId="0" fontId="24" fillId="24" borderId="23" xfId="0" applyFont="1" applyFill="1" applyBorder="1"/>
    <xf numFmtId="0" fontId="24" fillId="24" borderId="24" xfId="0" applyFont="1" applyFill="1" applyBorder="1"/>
    <xf numFmtId="0" fontId="0" fillId="0" borderId="25" xfId="0" applyBorder="1" applyAlignment="1">
      <alignment horizontal="center"/>
    </xf>
    <xf numFmtId="0" fontId="0" fillId="0" borderId="26" xfId="0"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0" xfId="0"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cellXfs>
  <cellStyles count="43">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Percent" xfId="39" builtinId="5"/>
    <cellStyle name="Title" xfId="40" builtinId="15" customBuiltin="1"/>
    <cellStyle name="Total" xfId="41" builtinId="25" customBuiltin="1"/>
    <cellStyle name="Warning Text" xfId="42" builtinId="11" customBuiltin="1"/>
  </cellStyles>
  <dxfs count="1">
    <dxf>
      <fill>
        <patternFill>
          <bgColor rgb="FF00B05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2" Type="http://schemas.openxmlformats.org/officeDocument/2006/relationships/image" Target="cid:image001.png@01D5534D.81522850" TargetMode="External"/><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xdr:col>
      <xdr:colOff>268431</xdr:colOff>
      <xdr:row>12</xdr:row>
      <xdr:rowOff>34636</xdr:rowOff>
    </xdr:from>
    <xdr:to>
      <xdr:col>1</xdr:col>
      <xdr:colOff>606136</xdr:colOff>
      <xdr:row>12</xdr:row>
      <xdr:rowOff>346364</xdr:rowOff>
    </xdr:to>
    <xdr:sp macro="" textlink="">
      <xdr:nvSpPr>
        <xdr:cNvPr id="2" name="Arrow: Down 1">
          <a:extLst>
            <a:ext uri="{FF2B5EF4-FFF2-40B4-BE49-F238E27FC236}">
              <a16:creationId xmlns:a16="http://schemas.microsoft.com/office/drawing/2014/main" id="{5A06AA16-3D57-A048-89F0-B76127A5FC22}"/>
            </a:ext>
          </a:extLst>
        </xdr:cNvPr>
        <xdr:cNvSpPr/>
      </xdr:nvSpPr>
      <xdr:spPr bwMode="auto">
        <a:xfrm>
          <a:off x="3377045" y="2519795"/>
          <a:ext cx="337705" cy="311728"/>
        </a:xfrm>
        <a:prstGeom prst="downArrow">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ZA" sz="1100"/>
        </a:p>
      </xdr:txBody>
    </xdr:sp>
    <xdr:clientData/>
  </xdr:twoCellAnchor>
  <xdr:twoCellAnchor>
    <xdr:from>
      <xdr:col>1</xdr:col>
      <xdr:colOff>230331</xdr:colOff>
      <xdr:row>14</xdr:row>
      <xdr:rowOff>31172</xdr:rowOff>
    </xdr:from>
    <xdr:to>
      <xdr:col>1</xdr:col>
      <xdr:colOff>568036</xdr:colOff>
      <xdr:row>14</xdr:row>
      <xdr:rowOff>342900</xdr:rowOff>
    </xdr:to>
    <xdr:sp macro="" textlink="">
      <xdr:nvSpPr>
        <xdr:cNvPr id="3" name="Arrow: Down 2">
          <a:extLst>
            <a:ext uri="{FF2B5EF4-FFF2-40B4-BE49-F238E27FC236}">
              <a16:creationId xmlns:a16="http://schemas.microsoft.com/office/drawing/2014/main" id="{39654F11-B113-487C-8360-282631F72019}"/>
            </a:ext>
          </a:extLst>
        </xdr:cNvPr>
        <xdr:cNvSpPr/>
      </xdr:nvSpPr>
      <xdr:spPr bwMode="auto">
        <a:xfrm>
          <a:off x="3338945" y="3261013"/>
          <a:ext cx="337705" cy="311728"/>
        </a:xfrm>
        <a:prstGeom prst="downArrow">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ZA"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845820</xdr:colOff>
      <xdr:row>28</xdr:row>
      <xdr:rowOff>45720</xdr:rowOff>
    </xdr:from>
    <xdr:to>
      <xdr:col>7</xdr:col>
      <xdr:colOff>213360</xdr:colOff>
      <xdr:row>41</xdr:row>
      <xdr:rowOff>83820</xdr:rowOff>
    </xdr:to>
    <xdr:pic>
      <xdr:nvPicPr>
        <xdr:cNvPr id="5704" name="Picture 2">
          <a:extLst>
            <a:ext uri="{FF2B5EF4-FFF2-40B4-BE49-F238E27FC236}">
              <a16:creationId xmlns:a16="http://schemas.microsoft.com/office/drawing/2014/main" id="{00000000-0008-0000-0300-0000481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96840" y="34015680"/>
          <a:ext cx="9966960" cy="221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19</xdr:row>
      <xdr:rowOff>821</xdr:rowOff>
    </xdr:from>
    <xdr:to>
      <xdr:col>6</xdr:col>
      <xdr:colOff>663197</xdr:colOff>
      <xdr:row>32</xdr:row>
      <xdr:rowOff>46541</xdr:rowOff>
    </xdr:to>
    <xdr:pic>
      <xdr:nvPicPr>
        <xdr:cNvPr id="2" name="Picture 2">
          <a:extLst>
            <a:ext uri="{FF2B5EF4-FFF2-40B4-BE49-F238E27FC236}">
              <a16:creationId xmlns:a16="http://schemas.microsoft.com/office/drawing/2014/main" id="{622669D2-3CFD-41AB-BD0D-68CA17E6A65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3092084"/>
          <a:ext cx="12920621" cy="2130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0</xdr:colOff>
      <xdr:row>18</xdr:row>
      <xdr:rowOff>129540</xdr:rowOff>
    </xdr:to>
    <xdr:pic>
      <xdr:nvPicPr>
        <xdr:cNvPr id="11507" name="Picture 1" descr="cid:image001.png@01D5534D.81522850">
          <a:extLst>
            <a:ext uri="{FF2B5EF4-FFF2-40B4-BE49-F238E27FC236}">
              <a16:creationId xmlns:a16="http://schemas.microsoft.com/office/drawing/2014/main" id="{00000000-0008-0000-0900-0000F32C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0" y="0"/>
          <a:ext cx="7840980" cy="3421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vermaaLA/AppData/Local/Microsoft/Windows/Temporary%20Internet%20Files/Content.Outlook/1Z5H2MAW/WhatsApp-%20Technical%20Evaluation%20Criteria%20-%20version%202.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Functional"/>
      <sheetName val="Config"/>
      <sheetName val="Integration and Testing"/>
      <sheetName val="Architectural"/>
      <sheetName val="Infrastructure"/>
      <sheetName val="Security"/>
      <sheetName val="Demo Evaluation (Functional)"/>
      <sheetName val="Priority Rating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21">
          <cell r="B21">
            <v>0</v>
          </cell>
          <cell r="C21" t="str">
            <v>No interest</v>
          </cell>
        </row>
        <row r="22">
          <cell r="B22">
            <v>1</v>
          </cell>
          <cell r="C22" t="str">
            <v>Nice to have</v>
          </cell>
        </row>
        <row r="23">
          <cell r="B23">
            <v>2</v>
          </cell>
          <cell r="C23" t="str">
            <v>Useful</v>
          </cell>
        </row>
        <row r="24">
          <cell r="B24">
            <v>3</v>
          </cell>
          <cell r="C24" t="str">
            <v>Important</v>
          </cell>
        </row>
        <row r="25">
          <cell r="B25">
            <v>4</v>
          </cell>
          <cell r="C25" t="str">
            <v>Very important</v>
          </cell>
        </row>
        <row r="26">
          <cell r="B26">
            <v>5</v>
          </cell>
          <cell r="C26" t="str">
            <v>Critical</v>
          </cell>
        </row>
        <row r="27">
          <cell r="B27">
            <v>6</v>
          </cell>
          <cell r="C27" t="str">
            <v>Show stopper</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70"/>
  <sheetViews>
    <sheetView tabSelected="1" topLeftCell="A10" zoomScale="110" zoomScaleNormal="110" workbookViewId="0">
      <selection activeCell="A16" sqref="A16"/>
    </sheetView>
  </sheetViews>
  <sheetFormatPr defaultColWidth="9.42578125" defaultRowHeight="12.75" x14ac:dyDescent="0.2"/>
  <cols>
    <col min="1" max="1" width="46.5703125" style="1" customWidth="1"/>
    <col min="2" max="2" width="12.5703125" style="1" customWidth="1"/>
    <col min="3" max="3" width="10.140625" style="1" customWidth="1"/>
    <col min="4" max="4" width="46.5703125" style="1" customWidth="1"/>
    <col min="5" max="5" width="12.5703125" style="3" customWidth="1"/>
    <col min="6" max="6" width="5.85546875" style="1" bestFit="1" customWidth="1"/>
    <col min="7" max="7" width="10.7109375" style="1" bestFit="1" customWidth="1"/>
    <col min="8" max="9" width="9.42578125" style="1"/>
    <col min="10" max="10" width="13.5703125" style="1" customWidth="1"/>
    <col min="11" max="11" width="10.42578125" style="1" bestFit="1" customWidth="1"/>
    <col min="12" max="16384" width="9.42578125" style="1"/>
  </cols>
  <sheetData>
    <row r="1" spans="1:13" ht="13.35" customHeight="1" x14ac:dyDescent="0.2">
      <c r="A1" s="186" t="s">
        <v>184</v>
      </c>
      <c r="B1" s="187"/>
      <c r="C1" s="187"/>
      <c r="D1" s="187"/>
      <c r="E1" s="105"/>
      <c r="F1" s="105"/>
      <c r="G1" s="105"/>
      <c r="H1" s="105"/>
      <c r="I1" s="105"/>
      <c r="J1" s="105"/>
      <c r="K1" s="105"/>
      <c r="L1" s="105"/>
      <c r="M1" s="105"/>
    </row>
    <row r="2" spans="1:13" ht="13.35" customHeight="1" x14ac:dyDescent="0.25">
      <c r="A2" s="4" t="s">
        <v>185</v>
      </c>
      <c r="B2" s="90"/>
      <c r="C2" s="92"/>
      <c r="D2" s="183"/>
      <c r="E2" s="184"/>
      <c r="F2" s="184"/>
      <c r="G2" s="184"/>
      <c r="H2" s="184"/>
      <c r="I2" s="184"/>
      <c r="J2" s="184"/>
      <c r="K2" s="184"/>
      <c r="L2" s="184"/>
      <c r="M2" s="184"/>
    </row>
    <row r="3" spans="1:13" ht="13.35" customHeight="1" x14ac:dyDescent="0.25">
      <c r="A3" s="4" t="str">
        <f>'Technical evaluation'!A3</f>
        <v>Tenderer:</v>
      </c>
      <c r="B3" s="90"/>
      <c r="C3" s="92"/>
      <c r="D3" s="183"/>
      <c r="E3" s="184"/>
      <c r="F3" s="184"/>
      <c r="G3" s="184"/>
      <c r="H3" s="184"/>
      <c r="I3" s="184"/>
      <c r="J3" s="184"/>
      <c r="K3" s="184"/>
      <c r="L3" s="184"/>
      <c r="M3" s="184"/>
    </row>
    <row r="4" spans="1:13" ht="13.35" customHeight="1" x14ac:dyDescent="0.25">
      <c r="A4" s="4" t="str">
        <f>'Technical evaluation'!$A$4</f>
        <v>Evaluated by:</v>
      </c>
      <c r="B4" s="90"/>
      <c r="C4" s="92"/>
      <c r="D4" s="88"/>
      <c r="E4" s="89"/>
      <c r="F4" s="89"/>
      <c r="G4" s="89"/>
      <c r="H4" s="89"/>
      <c r="I4" s="89"/>
      <c r="J4" s="89"/>
      <c r="K4" s="89"/>
      <c r="L4" s="89"/>
      <c r="M4" s="89"/>
    </row>
    <row r="5" spans="1:13" ht="13.35" customHeight="1" x14ac:dyDescent="0.25">
      <c r="A5" s="119"/>
      <c r="B5" s="120"/>
      <c r="C5" s="120"/>
      <c r="D5" s="89"/>
      <c r="E5" s="89"/>
      <c r="F5" s="89"/>
      <c r="G5" s="89"/>
      <c r="H5" s="89"/>
      <c r="I5" s="89"/>
      <c r="J5" s="89"/>
      <c r="K5" s="89"/>
      <c r="L5" s="89"/>
      <c r="M5" s="89"/>
    </row>
    <row r="6" spans="1:13" x14ac:dyDescent="0.2">
      <c r="E6" s="42"/>
      <c r="F6" s="41"/>
      <c r="G6" s="41"/>
      <c r="H6" s="41"/>
      <c r="I6" s="41"/>
      <c r="J6" s="41"/>
      <c r="K6" s="41"/>
    </row>
    <row r="7" spans="1:13" x14ac:dyDescent="0.2">
      <c r="A7" s="189" t="s">
        <v>99</v>
      </c>
      <c r="B7" s="190"/>
      <c r="C7" s="190"/>
      <c r="D7" s="190"/>
      <c r="E7" s="190"/>
    </row>
    <row r="8" spans="1:13" x14ac:dyDescent="0.2">
      <c r="A8" s="1" t="s">
        <v>100</v>
      </c>
    </row>
    <row r="9" spans="1:13" x14ac:dyDescent="0.2">
      <c r="A9" s="185"/>
      <c r="B9" s="185"/>
      <c r="C9" s="185"/>
      <c r="D9" s="185"/>
      <c r="E9" s="14"/>
    </row>
    <row r="10" spans="1:13" ht="23.45" customHeight="1" x14ac:dyDescent="0.2">
      <c r="E10" s="56"/>
      <c r="J10" s="48"/>
      <c r="L10" s="47"/>
    </row>
    <row r="11" spans="1:13" ht="26.45" customHeight="1" thickBot="1" x14ac:dyDescent="0.25">
      <c r="A11" s="153" t="s">
        <v>98</v>
      </c>
      <c r="B11" s="154" t="s">
        <v>187</v>
      </c>
      <c r="C11" s="154" t="s">
        <v>192</v>
      </c>
      <c r="D11" s="154" t="s">
        <v>96</v>
      </c>
      <c r="E11" s="56"/>
      <c r="G11" s="191"/>
      <c r="H11" s="191"/>
      <c r="I11" s="100"/>
      <c r="J11" s="2"/>
      <c r="K11" s="2"/>
    </row>
    <row r="12" spans="1:13" ht="29.25" customHeight="1" x14ac:dyDescent="0.2">
      <c r="A12" s="155" t="s">
        <v>119</v>
      </c>
      <c r="B12" s="156">
        <v>1</v>
      </c>
      <c r="C12" s="157">
        <v>1</v>
      </c>
      <c r="D12" s="158">
        <f>'1.Gatekeepers'!M12</f>
        <v>1</v>
      </c>
      <c r="E12" s="56"/>
      <c r="F12" s="182"/>
      <c r="H12" s="101"/>
      <c r="I12" s="102"/>
      <c r="J12" s="192"/>
      <c r="K12" s="188"/>
      <c r="L12" s="43"/>
    </row>
    <row r="13" spans="1:13" ht="29.25" customHeight="1" thickBot="1" x14ac:dyDescent="0.25">
      <c r="A13" s="159" t="s">
        <v>195</v>
      </c>
      <c r="B13" s="160"/>
      <c r="C13" s="161"/>
      <c r="D13" s="162"/>
      <c r="E13" s="56"/>
      <c r="F13" s="182"/>
      <c r="H13" s="101"/>
      <c r="I13" s="102"/>
      <c r="J13" s="192"/>
      <c r="K13" s="188"/>
      <c r="L13" s="43"/>
    </row>
    <row r="14" spans="1:13" ht="29.25" customHeight="1" x14ac:dyDescent="0.2">
      <c r="A14" s="163" t="s">
        <v>207</v>
      </c>
      <c r="B14" s="164">
        <v>0.7</v>
      </c>
      <c r="C14" s="165">
        <v>1</v>
      </c>
      <c r="D14" s="166">
        <f>'2.Desktop Assessment'!M37</f>
        <v>0</v>
      </c>
      <c r="E14" s="56"/>
      <c r="F14" s="182"/>
      <c r="H14" s="101"/>
      <c r="I14" s="102"/>
      <c r="J14" s="192"/>
      <c r="K14" s="188"/>
      <c r="L14" s="43"/>
    </row>
    <row r="15" spans="1:13" ht="29.25" customHeight="1" thickBot="1" x14ac:dyDescent="0.25">
      <c r="A15" s="167" t="s">
        <v>194</v>
      </c>
      <c r="B15" s="168"/>
      <c r="C15" s="169"/>
      <c r="D15" s="170"/>
      <c r="E15" s="56"/>
      <c r="F15" s="182"/>
      <c r="H15" s="101"/>
      <c r="I15" s="102"/>
      <c r="J15" s="192"/>
      <c r="K15" s="188"/>
      <c r="L15" s="43"/>
    </row>
    <row r="16" spans="1:13" ht="29.25" customHeight="1" x14ac:dyDescent="0.2">
      <c r="A16" s="171" t="s">
        <v>208</v>
      </c>
      <c r="B16" s="172">
        <v>0.8</v>
      </c>
      <c r="C16" s="173">
        <v>1</v>
      </c>
      <c r="D16" s="174">
        <f>'3.Site Assessment'!M19</f>
        <v>0</v>
      </c>
      <c r="E16" s="56"/>
      <c r="F16" s="182"/>
      <c r="H16" s="101"/>
      <c r="I16" s="102"/>
      <c r="J16" s="192"/>
      <c r="K16" s="188"/>
      <c r="L16" s="43"/>
    </row>
    <row r="17" spans="1:12" ht="29.25" customHeight="1" thickBot="1" x14ac:dyDescent="0.25">
      <c r="A17" s="175" t="s">
        <v>193</v>
      </c>
      <c r="B17" s="176"/>
      <c r="C17" s="177"/>
      <c r="D17" s="180"/>
      <c r="E17" s="56"/>
      <c r="F17" s="3"/>
      <c r="H17" s="101"/>
      <c r="I17" s="102"/>
      <c r="J17" s="103"/>
      <c r="K17" s="188"/>
      <c r="L17" s="43"/>
    </row>
    <row r="18" spans="1:12" x14ac:dyDescent="0.2">
      <c r="E18" s="99"/>
      <c r="G18" s="181"/>
      <c r="H18" s="181"/>
      <c r="I18" s="181"/>
      <c r="J18" s="181"/>
      <c r="K18" s="104"/>
    </row>
    <row r="19" spans="1:12" x14ac:dyDescent="0.2">
      <c r="A19" s="181"/>
      <c r="B19" s="181"/>
      <c r="C19" s="181"/>
      <c r="D19" s="181" t="s">
        <v>11</v>
      </c>
      <c r="E19" s="57"/>
    </row>
    <row r="20" spans="1:12" x14ac:dyDescent="0.2">
      <c r="A20" s="2"/>
    </row>
    <row r="21" spans="1:12" ht="15" x14ac:dyDescent="0.25">
      <c r="A21"/>
      <c r="B21"/>
      <c r="C21" s="45"/>
      <c r="D21"/>
      <c r="E21"/>
      <c r="F21"/>
      <c r="G21"/>
      <c r="H21"/>
      <c r="I21"/>
      <c r="J21"/>
      <c r="K21"/>
    </row>
    <row r="22" spans="1:12" ht="15" x14ac:dyDescent="0.25">
      <c r="A22"/>
      <c r="B22"/>
      <c r="C22" s="45"/>
      <c r="D22"/>
      <c r="E22"/>
      <c r="F22"/>
      <c r="G22"/>
      <c r="H22"/>
      <c r="I22"/>
      <c r="J22"/>
      <c r="K22"/>
    </row>
    <row r="23" spans="1:12" ht="15" x14ac:dyDescent="0.25">
      <c r="A23"/>
      <c r="B23"/>
      <c r="C23" s="93"/>
      <c r="D23"/>
      <c r="E23"/>
      <c r="F23"/>
      <c r="G23"/>
      <c r="H23"/>
      <c r="I23"/>
      <c r="J23"/>
      <c r="K23"/>
    </row>
    <row r="24" spans="1:12" ht="15" x14ac:dyDescent="0.25">
      <c r="A24"/>
      <c r="B24"/>
      <c r="C24" s="94"/>
      <c r="D24"/>
      <c r="E24"/>
      <c r="F24"/>
      <c r="G24"/>
      <c r="H24"/>
      <c r="I24"/>
      <c r="J24"/>
      <c r="K24"/>
    </row>
    <row r="25" spans="1:12" ht="15" x14ac:dyDescent="0.25">
      <c r="A25"/>
      <c r="B25"/>
      <c r="C25"/>
      <c r="D25"/>
      <c r="E25"/>
      <c r="F25"/>
      <c r="G25"/>
      <c r="H25"/>
      <c r="I25"/>
      <c r="J25"/>
      <c r="K25"/>
    </row>
    <row r="26" spans="1:12" ht="15" x14ac:dyDescent="0.25">
      <c r="A26"/>
      <c r="B26"/>
      <c r="C26"/>
      <c r="D26"/>
      <c r="E26"/>
      <c r="F26"/>
      <c r="G26"/>
      <c r="H26"/>
      <c r="I26"/>
      <c r="J26"/>
      <c r="K26"/>
    </row>
    <row r="27" spans="1:12" ht="15" x14ac:dyDescent="0.25">
      <c r="F27"/>
      <c r="G27"/>
      <c r="H27"/>
      <c r="I27"/>
      <c r="J27"/>
      <c r="K27"/>
    </row>
    <row r="28" spans="1:12" ht="15" x14ac:dyDescent="0.25">
      <c r="A28"/>
      <c r="B28"/>
      <c r="C28" s="45"/>
      <c r="D28"/>
      <c r="E28"/>
      <c r="F28"/>
      <c r="G28"/>
      <c r="H28"/>
      <c r="I28"/>
      <c r="J28"/>
      <c r="K28"/>
    </row>
    <row r="29" spans="1:12" ht="15" x14ac:dyDescent="0.25">
      <c r="A29"/>
      <c r="B29"/>
      <c r="C29" s="45"/>
      <c r="D29"/>
      <c r="E29"/>
      <c r="F29"/>
      <c r="G29"/>
      <c r="H29"/>
      <c r="I29"/>
    </row>
    <row r="30" spans="1:12" ht="15" x14ac:dyDescent="0.25">
      <c r="A30"/>
      <c r="B30"/>
      <c r="C30" s="93"/>
      <c r="D30"/>
      <c r="E30"/>
      <c r="F30"/>
      <c r="G30"/>
      <c r="H30"/>
      <c r="I30"/>
    </row>
    <row r="31" spans="1:12" ht="15" x14ac:dyDescent="0.25">
      <c r="A31"/>
      <c r="B31"/>
      <c r="C31" s="95"/>
      <c r="D31"/>
      <c r="E31"/>
      <c r="F31"/>
      <c r="G31"/>
      <c r="H31"/>
      <c r="I31"/>
    </row>
    <row r="32" spans="1:12" ht="15" x14ac:dyDescent="0.25">
      <c r="A32"/>
      <c r="B32"/>
      <c r="D32"/>
      <c r="E32"/>
    </row>
    <row r="33" spans="1:6" ht="15" x14ac:dyDescent="0.25">
      <c r="A33"/>
      <c r="B33"/>
      <c r="C33" s="45"/>
      <c r="D33"/>
      <c r="E33"/>
      <c r="F33"/>
    </row>
    <row r="34" spans="1:6" ht="15" x14ac:dyDescent="0.25">
      <c r="A34"/>
      <c r="B34"/>
      <c r="C34" s="45"/>
      <c r="D34"/>
      <c r="E34"/>
      <c r="F34"/>
    </row>
    <row r="35" spans="1:6" ht="15" x14ac:dyDescent="0.25">
      <c r="A35"/>
      <c r="B35"/>
      <c r="C35" s="96"/>
      <c r="D35"/>
      <c r="E35"/>
      <c r="F35"/>
    </row>
    <row r="36" spans="1:6" ht="15" x14ac:dyDescent="0.25">
      <c r="A36"/>
      <c r="B36"/>
      <c r="C36" s="97"/>
      <c r="D36"/>
      <c r="E36"/>
      <c r="F36"/>
    </row>
    <row r="37" spans="1:6" ht="15" x14ac:dyDescent="0.25">
      <c r="A37"/>
      <c r="B37"/>
      <c r="C37" s="98"/>
      <c r="D37"/>
      <c r="E37"/>
      <c r="F37"/>
    </row>
    <row r="38" spans="1:6" ht="15" x14ac:dyDescent="0.25">
      <c r="A38"/>
      <c r="B38"/>
      <c r="C38"/>
      <c r="D38"/>
      <c r="E38"/>
      <c r="F38"/>
    </row>
    <row r="39" spans="1:6" ht="15" x14ac:dyDescent="0.25">
      <c r="A39"/>
      <c r="B39"/>
      <c r="C39"/>
      <c r="D39"/>
      <c r="E39"/>
      <c r="F39"/>
    </row>
    <row r="40" spans="1:6" ht="15" x14ac:dyDescent="0.25">
      <c r="A40"/>
      <c r="B40"/>
      <c r="C40" s="45"/>
      <c r="D40"/>
      <c r="E40"/>
      <c r="F40"/>
    </row>
    <row r="41" spans="1:6" ht="15" x14ac:dyDescent="0.25">
      <c r="A41"/>
      <c r="B41"/>
      <c r="C41" s="45"/>
      <c r="D41"/>
      <c r="E41"/>
      <c r="F41"/>
    </row>
    <row r="42" spans="1:6" ht="15" x14ac:dyDescent="0.25">
      <c r="A42"/>
      <c r="B42"/>
      <c r="C42" s="96"/>
      <c r="D42"/>
      <c r="E42"/>
      <c r="F42"/>
    </row>
    <row r="43" spans="1:6" ht="15" x14ac:dyDescent="0.25">
      <c r="A43"/>
      <c r="B43"/>
      <c r="C43" s="98"/>
      <c r="D43"/>
      <c r="E43"/>
      <c r="F43"/>
    </row>
    <row r="44" spans="1:6" ht="15" x14ac:dyDescent="0.25">
      <c r="A44"/>
      <c r="B44"/>
      <c r="C44"/>
      <c r="D44"/>
      <c r="E44"/>
      <c r="F44"/>
    </row>
    <row r="45" spans="1:6" ht="15" x14ac:dyDescent="0.25">
      <c r="A45"/>
      <c r="B45"/>
      <c r="C45"/>
      <c r="D45"/>
      <c r="E45"/>
      <c r="F45"/>
    </row>
    <row r="46" spans="1:6" ht="15" x14ac:dyDescent="0.25">
      <c r="A46"/>
      <c r="B46"/>
      <c r="C46" s="45"/>
      <c r="D46"/>
      <c r="E46"/>
      <c r="F46"/>
    </row>
    <row r="47" spans="1:6" ht="15" x14ac:dyDescent="0.25">
      <c r="A47"/>
      <c r="B47"/>
      <c r="C47" s="45"/>
      <c r="D47"/>
      <c r="E47"/>
      <c r="F47"/>
    </row>
    <row r="48" spans="1:6" ht="15" x14ac:dyDescent="0.25">
      <c r="A48"/>
      <c r="B48"/>
      <c r="C48" s="96"/>
      <c r="D48"/>
      <c r="E48"/>
      <c r="F48"/>
    </row>
    <row r="49" spans="1:7" ht="15" x14ac:dyDescent="0.25">
      <c r="A49"/>
      <c r="B49"/>
      <c r="C49" s="97"/>
      <c r="D49"/>
      <c r="E49"/>
      <c r="F49"/>
    </row>
    <row r="50" spans="1:7" ht="15" x14ac:dyDescent="0.25">
      <c r="A50"/>
      <c r="B50"/>
      <c r="C50" s="98"/>
      <c r="D50"/>
      <c r="E50"/>
      <c r="F50"/>
    </row>
    <row r="51" spans="1:7" ht="15" x14ac:dyDescent="0.25">
      <c r="A51"/>
      <c r="B51"/>
      <c r="C51"/>
      <c r="D51"/>
      <c r="E51"/>
      <c r="F51"/>
    </row>
    <row r="52" spans="1:7" ht="15" x14ac:dyDescent="0.25">
      <c r="A52"/>
      <c r="B52"/>
      <c r="C52"/>
      <c r="D52"/>
      <c r="E52"/>
      <c r="F52"/>
    </row>
    <row r="53" spans="1:7" ht="15" x14ac:dyDescent="0.25">
      <c r="A53"/>
      <c r="B53"/>
      <c r="C53"/>
      <c r="D53"/>
      <c r="E53"/>
      <c r="F53"/>
      <c r="G53"/>
    </row>
    <row r="54" spans="1:7" ht="15" x14ac:dyDescent="0.25">
      <c r="A54"/>
      <c r="B54"/>
      <c r="C54"/>
      <c r="D54"/>
      <c r="E54"/>
      <c r="F54"/>
      <c r="G54"/>
    </row>
    <row r="55" spans="1:7" ht="15" x14ac:dyDescent="0.25">
      <c r="A55"/>
      <c r="B55"/>
      <c r="C55"/>
      <c r="D55"/>
      <c r="E55"/>
      <c r="F55"/>
      <c r="G55"/>
    </row>
    <row r="56" spans="1:7" ht="15" x14ac:dyDescent="0.25">
      <c r="A56"/>
      <c r="B56"/>
      <c r="C56"/>
      <c r="D56"/>
      <c r="E56"/>
      <c r="F56"/>
      <c r="G56"/>
    </row>
    <row r="57" spans="1:7" ht="15" x14ac:dyDescent="0.25">
      <c r="A57"/>
      <c r="B57"/>
      <c r="C57"/>
      <c r="D57"/>
      <c r="E57"/>
      <c r="F57"/>
      <c r="G57"/>
    </row>
    <row r="58" spans="1:7" ht="15" x14ac:dyDescent="0.25">
      <c r="A58"/>
      <c r="B58"/>
      <c r="C58"/>
      <c r="D58"/>
      <c r="E58"/>
      <c r="F58"/>
      <c r="G58"/>
    </row>
    <row r="59" spans="1:7" ht="15" x14ac:dyDescent="0.25">
      <c r="A59"/>
      <c r="B59"/>
      <c r="C59"/>
      <c r="D59"/>
      <c r="E59"/>
      <c r="F59"/>
      <c r="G59"/>
    </row>
    <row r="60" spans="1:7" ht="15" x14ac:dyDescent="0.25">
      <c r="A60"/>
      <c r="B60"/>
      <c r="C60"/>
      <c r="D60"/>
      <c r="E60"/>
      <c r="F60"/>
      <c r="G60"/>
    </row>
    <row r="61" spans="1:7" ht="15" x14ac:dyDescent="0.25">
      <c r="A61"/>
      <c r="B61"/>
      <c r="C61"/>
      <c r="D61"/>
      <c r="E61"/>
      <c r="F61"/>
      <c r="G61"/>
    </row>
    <row r="62" spans="1:7" ht="15" x14ac:dyDescent="0.25">
      <c r="A62"/>
      <c r="B62"/>
      <c r="C62"/>
      <c r="D62"/>
      <c r="E62"/>
      <c r="F62"/>
      <c r="G62"/>
    </row>
    <row r="63" spans="1:7" ht="15" x14ac:dyDescent="0.25">
      <c r="A63"/>
      <c r="B63"/>
      <c r="C63"/>
      <c r="D63"/>
      <c r="E63"/>
      <c r="F63"/>
      <c r="G63"/>
    </row>
    <row r="64" spans="1:7" ht="15" x14ac:dyDescent="0.25">
      <c r="A64"/>
      <c r="B64"/>
      <c r="C64"/>
      <c r="D64"/>
      <c r="E64"/>
      <c r="F64"/>
      <c r="G64"/>
    </row>
    <row r="65" spans="1:7" ht="15" x14ac:dyDescent="0.25">
      <c r="A65"/>
      <c r="B65"/>
      <c r="C65"/>
      <c r="D65"/>
      <c r="E65"/>
      <c r="F65"/>
      <c r="G65"/>
    </row>
    <row r="66" spans="1:7" ht="15" x14ac:dyDescent="0.25">
      <c r="A66"/>
      <c r="B66"/>
      <c r="C66"/>
      <c r="D66"/>
      <c r="E66"/>
      <c r="F66"/>
      <c r="G66"/>
    </row>
    <row r="67" spans="1:7" ht="15" x14ac:dyDescent="0.25">
      <c r="A67"/>
      <c r="B67"/>
      <c r="C67"/>
      <c r="D67"/>
      <c r="E67"/>
      <c r="F67"/>
      <c r="G67"/>
    </row>
    <row r="68" spans="1:7" ht="15" x14ac:dyDescent="0.25">
      <c r="A68"/>
      <c r="B68"/>
      <c r="C68"/>
    </row>
    <row r="69" spans="1:7" ht="15" x14ac:dyDescent="0.25">
      <c r="A69"/>
      <c r="B69"/>
      <c r="C69"/>
    </row>
    <row r="70" spans="1:7" ht="15" x14ac:dyDescent="0.25">
      <c r="A70"/>
      <c r="B70"/>
      <c r="C70"/>
    </row>
  </sheetData>
  <customSheetViews>
    <customSheetView guid="{0B0F6DEC-D23F-4278-910B-F2780CC5E1BF}" fitToPage="1">
      <selection activeCell="A12" sqref="A12"/>
      <pageMargins left="0.70866141732283472" right="0.70866141732283472" top="0.74803149606299213" bottom="0.74803149606299213" header="0.31496062992125984" footer="0.31496062992125984"/>
      <pageSetup paperSize="9" scale="99" orientation="portrait" verticalDpi="0" r:id="rId1"/>
      <headerFooter>
        <oddHeader>&amp;L&amp;F&amp;R&amp;A</oddHeader>
        <oddFooter>&amp;L&amp;D&amp;RPage &amp;P of &amp;N</oddFooter>
      </headerFooter>
    </customSheetView>
  </customSheetViews>
  <mergeCells count="11">
    <mergeCell ref="A1:D1"/>
    <mergeCell ref="K12:K17"/>
    <mergeCell ref="A7:E7"/>
    <mergeCell ref="G11:H11"/>
    <mergeCell ref="J12:J16"/>
    <mergeCell ref="A19:D19"/>
    <mergeCell ref="G18:J18"/>
    <mergeCell ref="F12:F16"/>
    <mergeCell ref="D2:M2"/>
    <mergeCell ref="D3:M3"/>
    <mergeCell ref="A9:D9"/>
  </mergeCells>
  <conditionalFormatting sqref="D17">
    <cfRule type="cellIs" dxfId="0" priority="1" operator="equal">
      <formula>"Pass"</formula>
    </cfRule>
  </conditionalFormatting>
  <pageMargins left="0.70866141732283472" right="0.70866141732283472" top="0.74803149606299213" bottom="0.74803149606299213" header="0.31496062992125984" footer="0.31496062992125984"/>
  <pageSetup paperSize="9" scale="99" orientation="portrait" r:id="rId2"/>
  <headerFooter>
    <oddHeader>&amp;L&amp;F&amp;R&amp;A</oddHeader>
    <oddFooter>&amp;L&amp;D&amp;RPage &amp;P of &amp;N</oddFooter>
  </headerFooter>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3">
    <tabColor theme="9"/>
  </sheetPr>
  <dimension ref="A2:D12"/>
  <sheetViews>
    <sheetView workbookViewId="0">
      <selection activeCell="B7" sqref="B7"/>
    </sheetView>
  </sheetViews>
  <sheetFormatPr defaultRowHeight="15" x14ac:dyDescent="0.25"/>
  <cols>
    <col min="2" max="2" width="109.140625" bestFit="1" customWidth="1"/>
    <col min="3" max="3" width="30.28515625" customWidth="1"/>
    <col min="4" max="4" width="52.28515625" customWidth="1"/>
  </cols>
  <sheetData>
    <row r="2" spans="1:4" x14ac:dyDescent="0.25">
      <c r="A2" s="118" t="s">
        <v>118</v>
      </c>
      <c r="B2" s="118"/>
    </row>
    <row r="3" spans="1:4" x14ac:dyDescent="0.25">
      <c r="A3">
        <v>1</v>
      </c>
      <c r="B3" s="118" t="s">
        <v>196</v>
      </c>
    </row>
    <row r="4" spans="1:4" x14ac:dyDescent="0.25">
      <c r="B4" t="s">
        <v>120</v>
      </c>
    </row>
    <row r="5" spans="1:4" x14ac:dyDescent="0.25">
      <c r="B5" t="s">
        <v>121</v>
      </c>
    </row>
    <row r="6" spans="1:4" x14ac:dyDescent="0.25">
      <c r="B6" t="s">
        <v>122</v>
      </c>
    </row>
    <row r="7" spans="1:4" x14ac:dyDescent="0.25">
      <c r="A7">
        <v>2</v>
      </c>
      <c r="B7" t="s">
        <v>137</v>
      </c>
    </row>
    <row r="8" spans="1:4" ht="15.75" thickBot="1" x14ac:dyDescent="0.3">
      <c r="A8">
        <v>3</v>
      </c>
      <c r="B8" s="118" t="s">
        <v>113</v>
      </c>
    </row>
    <row r="9" spans="1:4" x14ac:dyDescent="0.25">
      <c r="B9" t="s">
        <v>114</v>
      </c>
      <c r="C9" s="121" t="s">
        <v>95</v>
      </c>
    </row>
    <row r="10" spans="1:4" ht="45.75" customHeight="1" thickBot="1" x14ac:dyDescent="0.3">
      <c r="B10" s="89" t="s">
        <v>115</v>
      </c>
      <c r="C10" s="122" t="s">
        <v>123</v>
      </c>
      <c r="D10" s="89" t="s">
        <v>140</v>
      </c>
    </row>
    <row r="11" spans="1:4" x14ac:dyDescent="0.25">
      <c r="B11" t="s">
        <v>116</v>
      </c>
    </row>
    <row r="12" spans="1:4" x14ac:dyDescent="0.25">
      <c r="A12">
        <v>4</v>
      </c>
      <c r="B12" t="s">
        <v>117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65280E-A6B4-4F5A-8C97-CBB4347319AF}">
  <sheetPr>
    <tabColor rgb="FFFFC000"/>
  </sheetPr>
  <dimension ref="A4:N12"/>
  <sheetViews>
    <sheetView zoomScale="80" zoomScaleNormal="80" workbookViewId="0">
      <selection activeCell="C5" sqref="C5"/>
    </sheetView>
  </sheetViews>
  <sheetFormatPr defaultRowHeight="15" x14ac:dyDescent="0.25"/>
  <cols>
    <col min="1" max="1" width="35" customWidth="1"/>
    <col min="2" max="2" width="10.42578125" bestFit="1" customWidth="1"/>
    <col min="3" max="3" width="12.85546875" bestFit="1" customWidth="1"/>
    <col min="4" max="4" width="20.42578125" bestFit="1" customWidth="1"/>
    <col min="5" max="5" width="35" customWidth="1"/>
    <col min="6" max="10" width="28" customWidth="1"/>
    <col min="11" max="11" width="33.5703125" customWidth="1"/>
    <col min="12" max="14" width="28" customWidth="1"/>
  </cols>
  <sheetData>
    <row r="4" spans="1:14" ht="51" x14ac:dyDescent="0.25">
      <c r="A4" s="14"/>
      <c r="B4" s="10"/>
      <c r="C4" s="11"/>
      <c r="D4" s="11"/>
      <c r="E4" s="11"/>
      <c r="F4" s="66" t="s">
        <v>104</v>
      </c>
      <c r="G4" s="108" t="s">
        <v>111</v>
      </c>
      <c r="H4" s="116" t="s">
        <v>112</v>
      </c>
      <c r="I4" s="66" t="s">
        <v>12</v>
      </c>
      <c r="J4" s="71"/>
      <c r="K4" s="81" t="s">
        <v>13</v>
      </c>
      <c r="L4" s="178" t="s">
        <v>96</v>
      </c>
      <c r="M4" s="179"/>
      <c r="N4" s="193" t="s">
        <v>103</v>
      </c>
    </row>
    <row r="5" spans="1:14" ht="25.5" x14ac:dyDescent="0.25">
      <c r="A5" s="20" t="s">
        <v>3</v>
      </c>
      <c r="B5" s="20" t="s">
        <v>0</v>
      </c>
      <c r="C5" s="20" t="s">
        <v>5</v>
      </c>
      <c r="D5" s="124" t="s">
        <v>126</v>
      </c>
      <c r="E5" s="125" t="s">
        <v>16</v>
      </c>
      <c r="F5" s="125" t="s">
        <v>101</v>
      </c>
      <c r="G5" s="28" t="s">
        <v>102</v>
      </c>
      <c r="H5" s="114" t="s">
        <v>27</v>
      </c>
      <c r="I5" s="67" t="s">
        <v>17</v>
      </c>
      <c r="J5" s="67" t="s">
        <v>1</v>
      </c>
      <c r="K5" s="75" t="s">
        <v>4</v>
      </c>
      <c r="L5" s="65" t="s">
        <v>197</v>
      </c>
      <c r="M5" s="110" t="s">
        <v>8</v>
      </c>
      <c r="N5" s="193"/>
    </row>
    <row r="6" spans="1:14" ht="39" thickBot="1" x14ac:dyDescent="0.3">
      <c r="A6" s="7">
        <v>1</v>
      </c>
      <c r="B6" s="24" t="s">
        <v>134</v>
      </c>
      <c r="C6" s="24" t="s">
        <v>124</v>
      </c>
      <c r="D6" s="123" t="s">
        <v>129</v>
      </c>
      <c r="E6" s="115" t="s">
        <v>135</v>
      </c>
      <c r="F6" s="117"/>
      <c r="G6" s="107"/>
      <c r="H6" s="61" t="s">
        <v>26</v>
      </c>
      <c r="I6" s="68">
        <f>IF(H6='[1]Priority Ratings'!$C$21,'[1]Priority Ratings'!$B$21,IF(H6='[1]Priority Ratings'!$C$22,'[1]Priority Ratings'!$B$22,IF(H6='[1]Priority Ratings'!$C$23,'[1]Priority Ratings'!$B$23,IF(H6='[1]Priority Ratings'!$C$24,'[1]Priority Ratings'!$B$24,IF(H6='[1]Priority Ratings'!$C$25,'[1]Priority Ratings'!$B$25,IF(H6='[1]Priority Ratings'!$C$26,'[1]Priority Ratings'!$B$26,IF(H6='[1]Priority Ratings'!$C$27,'[1]Priority Ratings'!$B$27,"No Rating")))))))</f>
        <v>6</v>
      </c>
      <c r="J6" s="72">
        <v>0.2</v>
      </c>
      <c r="K6" s="76" t="s">
        <v>173</v>
      </c>
      <c r="L6" s="26">
        <v>1</v>
      </c>
      <c r="M6" s="111">
        <f>L6*J6</f>
        <v>0.2</v>
      </c>
      <c r="N6" s="113"/>
    </row>
    <row r="7" spans="1:14" ht="204.75" thickBot="1" x14ac:dyDescent="0.3">
      <c r="A7" s="23">
        <v>2</v>
      </c>
      <c r="B7" s="24" t="s">
        <v>134</v>
      </c>
      <c r="C7" s="24" t="s">
        <v>125</v>
      </c>
      <c r="D7" s="123" t="s">
        <v>129</v>
      </c>
      <c r="E7" s="115" t="s">
        <v>131</v>
      </c>
      <c r="F7" s="117"/>
      <c r="G7" s="107"/>
      <c r="H7" s="61" t="s">
        <v>26</v>
      </c>
      <c r="I7" s="68">
        <f>IF(H7='[1]Priority Ratings'!$C$21,'[1]Priority Ratings'!$B$21,IF(H7='[1]Priority Ratings'!$C$22,'[1]Priority Ratings'!$B$22,IF(H7='[1]Priority Ratings'!$C$23,'[1]Priority Ratings'!$B$23,IF(H7='[1]Priority Ratings'!$C$24,'[1]Priority Ratings'!$B$24,IF(H7='[1]Priority Ratings'!$C$25,'[1]Priority Ratings'!$B$25,IF(H7='[1]Priority Ratings'!$C$26,'[1]Priority Ratings'!$B$26,IF(H7='[1]Priority Ratings'!$C$27,'[1]Priority Ratings'!$B$27,"No Rating")))))))</f>
        <v>6</v>
      </c>
      <c r="J7" s="72">
        <v>0.2</v>
      </c>
      <c r="K7" s="76" t="s">
        <v>173</v>
      </c>
      <c r="L7" s="26">
        <v>1</v>
      </c>
      <c r="M7" s="111">
        <f t="shared" ref="M7:M11" si="0">L7*J7</f>
        <v>0.2</v>
      </c>
      <c r="N7" s="113"/>
    </row>
    <row r="8" spans="1:14" ht="102.75" thickBot="1" x14ac:dyDescent="0.3">
      <c r="A8" s="7">
        <v>3</v>
      </c>
      <c r="B8" s="24" t="s">
        <v>134</v>
      </c>
      <c r="C8" s="24" t="s">
        <v>127</v>
      </c>
      <c r="D8" s="123" t="s">
        <v>129</v>
      </c>
      <c r="E8" s="115" t="s">
        <v>130</v>
      </c>
      <c r="F8" s="117"/>
      <c r="G8" s="107"/>
      <c r="H8" s="61" t="s">
        <v>26</v>
      </c>
      <c r="I8" s="68">
        <f>IF(H8='[1]Priority Ratings'!$C$21,'[1]Priority Ratings'!$B$21,IF(H8='[1]Priority Ratings'!$C$22,'[1]Priority Ratings'!$B$22,IF(H8='[1]Priority Ratings'!$C$23,'[1]Priority Ratings'!$B$23,IF(H8='[1]Priority Ratings'!$C$24,'[1]Priority Ratings'!$B$24,IF(H8='[1]Priority Ratings'!$C$25,'[1]Priority Ratings'!$B$25,IF(H8='[1]Priority Ratings'!$C$26,'[1]Priority Ratings'!$B$26,IF(H8='[1]Priority Ratings'!$C$27,'[1]Priority Ratings'!$B$27,"No Rating")))))))</f>
        <v>6</v>
      </c>
      <c r="J8" s="72">
        <v>0.2</v>
      </c>
      <c r="K8" s="76" t="s">
        <v>173</v>
      </c>
      <c r="L8" s="26">
        <v>1</v>
      </c>
      <c r="M8" s="111">
        <f t="shared" si="0"/>
        <v>0.2</v>
      </c>
      <c r="N8" s="113"/>
    </row>
    <row r="9" spans="1:14" ht="51" x14ac:dyDescent="0.25">
      <c r="A9" s="23">
        <v>4</v>
      </c>
      <c r="B9" s="24" t="s">
        <v>134</v>
      </c>
      <c r="C9" s="24" t="s">
        <v>132</v>
      </c>
      <c r="D9" s="123" t="s">
        <v>133</v>
      </c>
      <c r="E9" s="106" t="s">
        <v>167</v>
      </c>
      <c r="F9" s="117"/>
      <c r="G9" s="107"/>
      <c r="H9" s="61" t="s">
        <v>24</v>
      </c>
      <c r="I9" s="68">
        <f>IF(H9='[1]Priority Ratings'!$C$21,'[1]Priority Ratings'!$B$21,IF(H9='[1]Priority Ratings'!$C$22,'[1]Priority Ratings'!$B$22,IF(H9='[1]Priority Ratings'!$C$23,'[1]Priority Ratings'!$B$23,IF(H9='[1]Priority Ratings'!$C$24,'[1]Priority Ratings'!$B$24,IF(H9='[1]Priority Ratings'!$C$25,'[1]Priority Ratings'!$B$25,IF(H9='[1]Priority Ratings'!$C$26,'[1]Priority Ratings'!$B$26,IF(H9='[1]Priority Ratings'!$C$27,'[1]Priority Ratings'!$B$27,"No Rating")))))))</f>
        <v>4</v>
      </c>
      <c r="J9" s="72">
        <v>0.1333</v>
      </c>
      <c r="K9" s="76" t="s">
        <v>173</v>
      </c>
      <c r="L9" s="26">
        <v>1</v>
      </c>
      <c r="M9" s="111">
        <f t="shared" si="0"/>
        <v>0.1333</v>
      </c>
      <c r="N9" s="113"/>
    </row>
    <row r="10" spans="1:14" ht="51" x14ac:dyDescent="0.25">
      <c r="A10" s="7">
        <v>5</v>
      </c>
      <c r="B10" s="24" t="s">
        <v>134</v>
      </c>
      <c r="C10" s="24" t="s">
        <v>128</v>
      </c>
      <c r="D10" s="123" t="s">
        <v>136</v>
      </c>
      <c r="E10" s="106" t="s">
        <v>166</v>
      </c>
      <c r="F10" s="117"/>
      <c r="G10" s="107"/>
      <c r="H10" s="61" t="s">
        <v>25</v>
      </c>
      <c r="I10" s="68">
        <f>IF(H10='[1]Priority Ratings'!$C$21,'[1]Priority Ratings'!$B$21,IF(H10='[1]Priority Ratings'!$C$22,'[1]Priority Ratings'!$B$22,IF(H10='[1]Priority Ratings'!$C$23,'[1]Priority Ratings'!$B$23,IF(H10='[1]Priority Ratings'!$C$24,'[1]Priority Ratings'!$B$24,IF(H10='[1]Priority Ratings'!$C$25,'[1]Priority Ratings'!$B$25,IF(H10='[1]Priority Ratings'!$C$26,'[1]Priority Ratings'!$B$26,IF(H10='[1]Priority Ratings'!$C$27,'[1]Priority Ratings'!$B$27,"No Rating")))))))</f>
        <v>5</v>
      </c>
      <c r="J10" s="72">
        <v>0.16669999999999999</v>
      </c>
      <c r="K10" s="76" t="s">
        <v>173</v>
      </c>
      <c r="L10" s="26">
        <v>1</v>
      </c>
      <c r="M10" s="111">
        <f t="shared" si="0"/>
        <v>0.16669999999999999</v>
      </c>
      <c r="N10" s="113"/>
    </row>
    <row r="11" spans="1:14" ht="39" thickBot="1" x14ac:dyDescent="0.3">
      <c r="A11" s="23">
        <v>6</v>
      </c>
      <c r="B11" s="24" t="s">
        <v>134</v>
      </c>
      <c r="C11" s="24" t="s">
        <v>188</v>
      </c>
      <c r="D11" s="123" t="s">
        <v>189</v>
      </c>
      <c r="E11" s="106" t="s">
        <v>190</v>
      </c>
      <c r="F11" s="117"/>
      <c r="G11" s="107"/>
      <c r="H11" s="61" t="s">
        <v>23</v>
      </c>
      <c r="I11" s="68">
        <v>3</v>
      </c>
      <c r="J11" s="143">
        <v>0.1</v>
      </c>
      <c r="K11" s="76" t="s">
        <v>173</v>
      </c>
      <c r="L11" s="26">
        <v>1</v>
      </c>
      <c r="M11" s="144">
        <f t="shared" si="0"/>
        <v>0.1</v>
      </c>
      <c r="N11" s="113"/>
    </row>
    <row r="12" spans="1:14" ht="32.25" customHeight="1" thickBot="1" x14ac:dyDescent="0.3">
      <c r="I12" s="142"/>
      <c r="J12" s="145">
        <f>SUM(J6:J11)</f>
        <v>1</v>
      </c>
      <c r="K12" s="146"/>
      <c r="L12" s="148" t="s">
        <v>191</v>
      </c>
      <c r="M12" s="147">
        <f>SUM(M6:M11)</f>
        <v>1</v>
      </c>
    </row>
  </sheetData>
  <mergeCells count="1">
    <mergeCell ref="N4:N5"/>
  </mergeCells>
  <dataValidations count="1">
    <dataValidation type="list" allowBlank="1" showInputMessage="1" showErrorMessage="1" sqref="H6:H11" xr:uid="{AB7EE0A8-FAEF-4114-8AFE-EA9A7173DFAD}">
      <formula1>Priority</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121E3E14-9BEB-4990-8FB9-E6877F355B1E}">
          <x14:formula1>
            <xm:f>Config!$J$3:$J$5</xm:f>
          </x14:formula1>
          <xm:sqref>F6:F11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pageSetUpPr fitToPage="1"/>
  </sheetPr>
  <dimension ref="A1:M26"/>
  <sheetViews>
    <sheetView zoomScaleNormal="100" workbookViewId="0">
      <pane ySplit="8" topLeftCell="A9" activePane="bottomLeft" state="frozen"/>
      <selection pane="bottomLeft" activeCell="B10" sqref="B10"/>
    </sheetView>
  </sheetViews>
  <sheetFormatPr defaultColWidth="9.42578125" defaultRowHeight="12.75" x14ac:dyDescent="0.2"/>
  <cols>
    <col min="1" max="1" width="7.42578125" style="3" bestFit="1" customWidth="1"/>
    <col min="2" max="2" width="28" style="13" bestFit="1" customWidth="1"/>
    <col min="3" max="3" width="28" style="13" customWidth="1"/>
    <col min="4" max="4" width="42.5703125" style="13" bestFit="1" customWidth="1"/>
    <col min="5" max="5" width="29.5703125" style="13" bestFit="1" customWidth="1"/>
    <col min="6" max="6" width="61" style="13" customWidth="1"/>
    <col min="7" max="7" width="21" style="3" customWidth="1"/>
    <col min="8" max="8" width="21.5703125" style="58" customWidth="1"/>
    <col min="9" max="9" width="11.42578125" style="58" customWidth="1"/>
    <col min="10" max="10" width="14.42578125" style="58" customWidth="1"/>
    <col min="11" max="11" width="34.5703125" style="74" customWidth="1"/>
    <col min="12" max="12" width="14.5703125" style="3" customWidth="1"/>
    <col min="13" max="13" width="15.42578125" style="58" customWidth="1"/>
    <col min="14" max="16384" width="9.42578125" style="1"/>
  </cols>
  <sheetData>
    <row r="1" spans="1:13" x14ac:dyDescent="0.2">
      <c r="A1" s="52" t="s">
        <v>97</v>
      </c>
      <c r="B1" s="52"/>
      <c r="C1" s="52"/>
      <c r="D1" s="52"/>
      <c r="E1" s="31"/>
      <c r="F1" s="16"/>
    </row>
    <row r="2" spans="1:13" x14ac:dyDescent="0.2">
      <c r="A2" s="49" t="s">
        <v>15</v>
      </c>
      <c r="B2" s="50"/>
      <c r="C2" s="50"/>
      <c r="D2" s="8"/>
      <c r="E2" s="32"/>
      <c r="F2" s="17"/>
      <c r="L2" s="64" t="s">
        <v>95</v>
      </c>
    </row>
    <row r="3" spans="1:13" x14ac:dyDescent="0.2">
      <c r="A3" s="49" t="s">
        <v>9</v>
      </c>
      <c r="B3" s="50"/>
      <c r="C3" s="50"/>
      <c r="D3" s="9"/>
      <c r="E3" s="33"/>
      <c r="F3" s="18"/>
      <c r="L3" s="63" t="s">
        <v>92</v>
      </c>
    </row>
    <row r="4" spans="1:13" x14ac:dyDescent="0.2">
      <c r="A4" s="49" t="s">
        <v>14</v>
      </c>
      <c r="B4" s="50"/>
      <c r="C4" s="50"/>
      <c r="D4" s="9"/>
      <c r="E4" s="33"/>
      <c r="F4" s="18"/>
      <c r="L4" s="63" t="s">
        <v>93</v>
      </c>
    </row>
    <row r="5" spans="1:13" x14ac:dyDescent="0.2">
      <c r="L5" s="63" t="s">
        <v>94</v>
      </c>
    </row>
    <row r="6" spans="1:13" x14ac:dyDescent="0.2">
      <c r="A6" s="53" t="s">
        <v>6</v>
      </c>
      <c r="B6" s="54"/>
      <c r="C6" s="54"/>
      <c r="D6" s="55"/>
      <c r="E6" s="10"/>
      <c r="F6" s="19"/>
    </row>
    <row r="7" spans="1:13" ht="13.35" customHeight="1" x14ac:dyDescent="0.2">
      <c r="A7" s="14"/>
      <c r="B7" s="10"/>
      <c r="C7" s="10"/>
      <c r="D7" s="11"/>
      <c r="E7" s="11"/>
      <c r="F7" s="11"/>
      <c r="H7" s="59"/>
      <c r="I7" s="83" t="s">
        <v>12</v>
      </c>
      <c r="J7" s="85"/>
      <c r="K7" s="81" t="s">
        <v>13</v>
      </c>
      <c r="L7" s="86" t="s">
        <v>96</v>
      </c>
      <c r="M7" s="87"/>
    </row>
    <row r="8" spans="1:13" ht="25.5" x14ac:dyDescent="0.2">
      <c r="A8" s="20" t="s">
        <v>3</v>
      </c>
      <c r="B8" s="21" t="s">
        <v>0</v>
      </c>
      <c r="C8" s="21" t="s">
        <v>54</v>
      </c>
      <c r="D8" s="21" t="s">
        <v>5</v>
      </c>
      <c r="E8" s="22" t="s">
        <v>18</v>
      </c>
      <c r="F8" s="22" t="s">
        <v>16</v>
      </c>
      <c r="G8" s="28" t="s">
        <v>7</v>
      </c>
      <c r="H8" s="60" t="s">
        <v>27</v>
      </c>
      <c r="I8" s="84" t="s">
        <v>17</v>
      </c>
      <c r="J8" s="84" t="s">
        <v>1</v>
      </c>
      <c r="K8" s="75" t="s">
        <v>4</v>
      </c>
      <c r="L8" s="65" t="s">
        <v>19</v>
      </c>
      <c r="M8" s="75" t="s">
        <v>8</v>
      </c>
    </row>
    <row r="9" spans="1:13" ht="71.25" customHeight="1" x14ac:dyDescent="0.2">
      <c r="A9" s="23">
        <v>1</v>
      </c>
      <c r="B9" s="24" t="s">
        <v>10</v>
      </c>
      <c r="C9" s="24" t="s">
        <v>57</v>
      </c>
      <c r="D9" s="24" t="s">
        <v>38</v>
      </c>
      <c r="E9" s="15" t="s">
        <v>37</v>
      </c>
      <c r="F9" s="44" t="s">
        <v>79</v>
      </c>
      <c r="G9" s="25"/>
      <c r="H9" s="61" t="s">
        <v>24</v>
      </c>
      <c r="I9" s="68">
        <f>IF(H9='Priority Ratings'!$C$21,'Priority Ratings'!$B$21,IF(H9='Priority Ratings'!$C$22,'Priority Ratings'!$B$22,IF(H9='Priority Ratings'!$C$23,'Priority Ratings'!$B$23,IF(H9='Priority Ratings'!$C$24,'Priority Ratings'!$B$24,IF(H9='Priority Ratings'!$C$25,'Priority Ratings'!$B$25,IF(H9='Priority Ratings'!$C$26,'Priority Ratings'!$B$26,IF(H9='Priority Ratings'!$C$27,'Priority Ratings'!$B$27,"No Rating")))))))</f>
        <v>4</v>
      </c>
      <c r="J9" s="72">
        <f t="shared" ref="J9:J24" si="0">I9/I$26</f>
        <v>7.6923076923076927E-2</v>
      </c>
      <c r="K9" s="76" t="s">
        <v>36</v>
      </c>
      <c r="L9" s="26">
        <v>0</v>
      </c>
      <c r="M9" s="72">
        <f t="shared" ref="M9:M24" si="1">J9*L9</f>
        <v>0</v>
      </c>
    </row>
    <row r="10" spans="1:13" ht="114" customHeight="1" x14ac:dyDescent="0.2">
      <c r="A10" s="23">
        <v>2</v>
      </c>
      <c r="B10" s="24" t="s">
        <v>10</v>
      </c>
      <c r="C10" s="24" t="s">
        <v>55</v>
      </c>
      <c r="D10" s="24" t="s">
        <v>39</v>
      </c>
      <c r="E10" s="15" t="s">
        <v>37</v>
      </c>
      <c r="F10" s="15" t="s">
        <v>53</v>
      </c>
      <c r="G10" s="25"/>
      <c r="H10" s="61" t="s">
        <v>24</v>
      </c>
      <c r="I10" s="68">
        <f>IF(H10='Priority Ratings'!$C$21,'Priority Ratings'!$B$21,IF(H10='Priority Ratings'!$C$22,'Priority Ratings'!$B$22,IF(H10='Priority Ratings'!$C$23,'Priority Ratings'!$B$23,IF(H10='Priority Ratings'!$C$24,'Priority Ratings'!$B$24,IF(H10='Priority Ratings'!$C$25,'Priority Ratings'!$B$25,IF(H10='Priority Ratings'!$C$26,'Priority Ratings'!$B$26,IF(H10='Priority Ratings'!$C$27,'Priority Ratings'!$B$27,"No Rating")))))))</f>
        <v>4</v>
      </c>
      <c r="J10" s="72">
        <f t="shared" si="0"/>
        <v>7.6923076923076927E-2</v>
      </c>
      <c r="K10" s="76" t="s">
        <v>36</v>
      </c>
      <c r="L10" s="26">
        <v>0</v>
      </c>
      <c r="M10" s="72">
        <f t="shared" si="1"/>
        <v>0</v>
      </c>
    </row>
    <row r="11" spans="1:13" ht="111.75" customHeight="1" x14ac:dyDescent="0.2">
      <c r="A11" s="23">
        <v>3</v>
      </c>
      <c r="B11" s="24" t="s">
        <v>10</v>
      </c>
      <c r="C11" s="24" t="s">
        <v>57</v>
      </c>
      <c r="D11" s="24" t="s">
        <v>40</v>
      </c>
      <c r="E11" s="15" t="s">
        <v>37</v>
      </c>
      <c r="F11" s="37" t="s">
        <v>91</v>
      </c>
      <c r="G11" s="25"/>
      <c r="H11" s="61" t="s">
        <v>24</v>
      </c>
      <c r="I11" s="68">
        <f>IF(H11='Priority Ratings'!$C$21,'Priority Ratings'!$B$21,IF(H11='Priority Ratings'!$C$22,'Priority Ratings'!$B$22,IF(H11='Priority Ratings'!$C$23,'Priority Ratings'!$B$23,IF(H11='Priority Ratings'!$C$24,'Priority Ratings'!$B$24,IF(H11='Priority Ratings'!$C$25,'Priority Ratings'!$B$25,IF(H11='Priority Ratings'!$C$26,'Priority Ratings'!$B$26,IF(H11='Priority Ratings'!$C$27,'Priority Ratings'!$B$27,"No Rating")))))))</f>
        <v>4</v>
      </c>
      <c r="J11" s="72">
        <f t="shared" si="0"/>
        <v>7.6923076923076927E-2</v>
      </c>
      <c r="K11" s="76" t="s">
        <v>36</v>
      </c>
      <c r="L11" s="26">
        <v>0</v>
      </c>
      <c r="M11" s="72">
        <f t="shared" si="1"/>
        <v>0</v>
      </c>
    </row>
    <row r="12" spans="1:13" ht="59.25" customHeight="1" x14ac:dyDescent="0.2">
      <c r="A12" s="23">
        <v>4</v>
      </c>
      <c r="B12" s="24" t="s">
        <v>10</v>
      </c>
      <c r="C12" s="24" t="s">
        <v>55</v>
      </c>
      <c r="D12" s="24" t="s">
        <v>40</v>
      </c>
      <c r="E12" s="15" t="s">
        <v>37</v>
      </c>
      <c r="F12" s="15" t="s">
        <v>59</v>
      </c>
      <c r="G12" s="25"/>
      <c r="H12" s="61" t="s">
        <v>24</v>
      </c>
      <c r="I12" s="68">
        <f>IF(H12='Priority Ratings'!$C$21,'Priority Ratings'!$B$21,IF(H12='Priority Ratings'!$C$22,'Priority Ratings'!$B$22,IF(H12='Priority Ratings'!$C$23,'Priority Ratings'!$B$23,IF(H12='Priority Ratings'!$C$24,'Priority Ratings'!$B$24,IF(H12='Priority Ratings'!$C$25,'Priority Ratings'!$B$25,IF(H12='Priority Ratings'!$C$26,'Priority Ratings'!$B$26,IF(H12='Priority Ratings'!$C$27,'Priority Ratings'!$B$27,"No Rating")))))))</f>
        <v>4</v>
      </c>
      <c r="J12" s="72">
        <f t="shared" si="0"/>
        <v>7.6923076923076927E-2</v>
      </c>
      <c r="K12" s="76" t="s">
        <v>36</v>
      </c>
      <c r="L12" s="26">
        <v>0</v>
      </c>
      <c r="M12" s="72">
        <f t="shared" si="1"/>
        <v>0</v>
      </c>
    </row>
    <row r="13" spans="1:13" ht="89.25" x14ac:dyDescent="0.2">
      <c r="A13" s="23">
        <v>5</v>
      </c>
      <c r="B13" s="24" t="s">
        <v>10</v>
      </c>
      <c r="C13" s="24" t="s">
        <v>55</v>
      </c>
      <c r="D13" s="24" t="s">
        <v>43</v>
      </c>
      <c r="E13" s="15" t="s">
        <v>41</v>
      </c>
      <c r="F13" s="15" t="s">
        <v>42</v>
      </c>
      <c r="G13" s="25"/>
      <c r="H13" s="61" t="s">
        <v>23</v>
      </c>
      <c r="I13" s="68">
        <f>IF(H13='Priority Ratings'!$C$21,'Priority Ratings'!$B$21,IF(H13='Priority Ratings'!$C$22,'Priority Ratings'!$B$22,IF(H13='Priority Ratings'!$C$23,'Priority Ratings'!$B$23,IF(H13='Priority Ratings'!$C$24,'Priority Ratings'!$B$24,IF(H13='Priority Ratings'!$C$25,'Priority Ratings'!$B$25,IF(H13='Priority Ratings'!$C$26,'Priority Ratings'!$B$26,IF(H13='Priority Ratings'!$C$27,'Priority Ratings'!$B$27,"No Rating")))))))</f>
        <v>3</v>
      </c>
      <c r="J13" s="72">
        <f t="shared" si="0"/>
        <v>5.7692307692307696E-2</v>
      </c>
      <c r="K13" s="76" t="s">
        <v>36</v>
      </c>
      <c r="L13" s="26">
        <v>0</v>
      </c>
      <c r="M13" s="72">
        <f>J13*L13</f>
        <v>0</v>
      </c>
    </row>
    <row r="14" spans="1:13" ht="96.75" customHeight="1" x14ac:dyDescent="0.2">
      <c r="A14" s="23">
        <v>6</v>
      </c>
      <c r="B14" s="24" t="s">
        <v>10</v>
      </c>
      <c r="C14" s="24" t="s">
        <v>55</v>
      </c>
      <c r="D14" s="24" t="s">
        <v>60</v>
      </c>
      <c r="E14" s="15" t="s">
        <v>44</v>
      </c>
      <c r="F14" s="15" t="s">
        <v>61</v>
      </c>
      <c r="G14" s="25"/>
      <c r="H14" s="61" t="s">
        <v>24</v>
      </c>
      <c r="I14" s="68">
        <f>IF(H14='Priority Ratings'!$C$21,'Priority Ratings'!$B$21,IF(H14='Priority Ratings'!$C$22,'Priority Ratings'!$B$22,IF(H14='Priority Ratings'!$C$23,'Priority Ratings'!$B$23,IF(H14='Priority Ratings'!$C$24,'Priority Ratings'!$B$24,IF(H14='Priority Ratings'!$C$25,'Priority Ratings'!$B$25,IF(H14='Priority Ratings'!$C$26,'Priority Ratings'!$B$26,IF(H14='Priority Ratings'!$C$27,'Priority Ratings'!$B$27,"No Rating")))))))</f>
        <v>4</v>
      </c>
      <c r="J14" s="72">
        <f t="shared" si="0"/>
        <v>7.6923076923076927E-2</v>
      </c>
      <c r="K14" s="76" t="s">
        <v>36</v>
      </c>
      <c r="L14" s="26">
        <v>0</v>
      </c>
      <c r="M14" s="72">
        <f>J14*L14</f>
        <v>0</v>
      </c>
    </row>
    <row r="15" spans="1:13" ht="95.85" customHeight="1" x14ac:dyDescent="0.2">
      <c r="A15" s="23">
        <v>7</v>
      </c>
      <c r="B15" s="24" t="s">
        <v>10</v>
      </c>
      <c r="C15" s="24" t="s">
        <v>55</v>
      </c>
      <c r="D15" s="24" t="s">
        <v>45</v>
      </c>
      <c r="E15" s="15" t="s">
        <v>44</v>
      </c>
      <c r="F15" s="37" t="s">
        <v>80</v>
      </c>
      <c r="G15" s="25"/>
      <c r="H15" s="61" t="s">
        <v>24</v>
      </c>
      <c r="I15" s="68">
        <f>IF(H15='Priority Ratings'!$C$21,'Priority Ratings'!$B$21,IF(H15='Priority Ratings'!$C$22,'Priority Ratings'!$B$22,IF(H15='Priority Ratings'!$C$23,'Priority Ratings'!$B$23,IF(H15='Priority Ratings'!$C$24,'Priority Ratings'!$B$24,IF(H15='Priority Ratings'!$C$25,'Priority Ratings'!$B$25,IF(H15='Priority Ratings'!$C$26,'Priority Ratings'!$B$26,IF(H15='Priority Ratings'!$C$27,'Priority Ratings'!$B$27,"No Rating")))))))</f>
        <v>4</v>
      </c>
      <c r="J15" s="72">
        <f t="shared" si="0"/>
        <v>7.6923076923076927E-2</v>
      </c>
      <c r="K15" s="76" t="s">
        <v>36</v>
      </c>
      <c r="L15" s="26">
        <v>0</v>
      </c>
      <c r="M15" s="72">
        <f>J15*L15</f>
        <v>0</v>
      </c>
    </row>
    <row r="16" spans="1:13" ht="105" customHeight="1" x14ac:dyDescent="0.2">
      <c r="A16" s="23">
        <v>8</v>
      </c>
      <c r="B16" s="24" t="s">
        <v>10</v>
      </c>
      <c r="C16" s="24" t="s">
        <v>55</v>
      </c>
      <c r="D16" s="24" t="s">
        <v>63</v>
      </c>
      <c r="E16" s="37" t="s">
        <v>81</v>
      </c>
      <c r="F16" s="37" t="s">
        <v>69</v>
      </c>
      <c r="G16" s="38"/>
      <c r="H16" s="61" t="s">
        <v>23</v>
      </c>
      <c r="I16" s="68">
        <f>IF(H16='Priority Ratings'!$C$21,'Priority Ratings'!$B$21,IF(H16='Priority Ratings'!$C$22,'Priority Ratings'!$B$22,IF(H16='Priority Ratings'!$C$23,'Priority Ratings'!$B$23,IF(H16='Priority Ratings'!$C$24,'Priority Ratings'!$B$24,IF(H16='Priority Ratings'!$C$25,'Priority Ratings'!$B$25,IF(H16='Priority Ratings'!$C$26,'Priority Ratings'!$B$26,IF(H16='Priority Ratings'!$C$27,'Priority Ratings'!$B$27,"No Rating")))))))</f>
        <v>3</v>
      </c>
      <c r="J16" s="72">
        <f t="shared" si="0"/>
        <v>5.7692307692307696E-2</v>
      </c>
      <c r="K16" s="76" t="s">
        <v>36</v>
      </c>
      <c r="L16" s="26">
        <v>0</v>
      </c>
      <c r="M16" s="72">
        <f t="shared" si="1"/>
        <v>0</v>
      </c>
    </row>
    <row r="17" spans="1:13" ht="105" customHeight="1" x14ac:dyDescent="0.2">
      <c r="A17" s="23">
        <v>9</v>
      </c>
      <c r="B17" s="24" t="s">
        <v>10</v>
      </c>
      <c r="C17" s="24" t="s">
        <v>57</v>
      </c>
      <c r="D17" s="24" t="s">
        <v>77</v>
      </c>
      <c r="E17" s="15" t="s">
        <v>62</v>
      </c>
      <c r="F17" s="37" t="s">
        <v>78</v>
      </c>
      <c r="G17" s="38"/>
      <c r="H17" s="61" t="s">
        <v>24</v>
      </c>
      <c r="I17" s="68"/>
      <c r="J17" s="72">
        <f t="shared" si="0"/>
        <v>0</v>
      </c>
      <c r="K17" s="76" t="s">
        <v>36</v>
      </c>
      <c r="L17" s="26">
        <v>0</v>
      </c>
      <c r="M17" s="72"/>
    </row>
    <row r="18" spans="1:13" ht="76.5" x14ac:dyDescent="0.2">
      <c r="A18" s="23">
        <v>10</v>
      </c>
      <c r="B18" s="24" t="s">
        <v>10</v>
      </c>
      <c r="C18" s="24" t="s">
        <v>55</v>
      </c>
      <c r="D18" s="24" t="s">
        <v>64</v>
      </c>
      <c r="E18" s="15" t="s">
        <v>52</v>
      </c>
      <c r="F18" s="37" t="s">
        <v>82</v>
      </c>
      <c r="G18" s="25"/>
      <c r="H18" s="61" t="s">
        <v>23</v>
      </c>
      <c r="I18" s="68">
        <f>IF(H18='Priority Ratings'!$C$21,'Priority Ratings'!$B$21,IF(H18='Priority Ratings'!$C$22,'Priority Ratings'!$B$22,IF(H18='Priority Ratings'!$C$23,'Priority Ratings'!$B$23,IF(H18='Priority Ratings'!$C$24,'Priority Ratings'!$B$24,IF(H18='Priority Ratings'!$C$25,'Priority Ratings'!$B$25,IF(H18='Priority Ratings'!$C$26,'Priority Ratings'!$B$26,IF(H18='Priority Ratings'!$C$27,'Priority Ratings'!$B$27,"No Rating")))))))</f>
        <v>3</v>
      </c>
      <c r="J18" s="72">
        <f t="shared" si="0"/>
        <v>5.7692307692307696E-2</v>
      </c>
      <c r="K18" s="76" t="s">
        <v>36</v>
      </c>
      <c r="L18" s="26">
        <v>0</v>
      </c>
      <c r="M18" s="72">
        <f t="shared" si="1"/>
        <v>0</v>
      </c>
    </row>
    <row r="19" spans="1:13" ht="63.75" x14ac:dyDescent="0.2">
      <c r="A19" s="23">
        <v>11</v>
      </c>
      <c r="B19" s="24" t="s">
        <v>10</v>
      </c>
      <c r="C19" s="24" t="s">
        <v>55</v>
      </c>
      <c r="D19" s="24" t="s">
        <v>65</v>
      </c>
      <c r="E19" s="15" t="s">
        <v>52</v>
      </c>
      <c r="F19" s="37" t="s">
        <v>83</v>
      </c>
      <c r="G19" s="25"/>
      <c r="H19" s="61" t="s">
        <v>23</v>
      </c>
      <c r="I19" s="68">
        <f>IF(H19='Priority Ratings'!$C$21,'Priority Ratings'!$B$21,IF(H19='Priority Ratings'!$C$22,'Priority Ratings'!$B$22,IF(H19='Priority Ratings'!$C$23,'Priority Ratings'!$B$23,IF(H19='Priority Ratings'!$C$24,'Priority Ratings'!$B$24,IF(H19='Priority Ratings'!$C$25,'Priority Ratings'!$B$25,IF(H19='Priority Ratings'!$C$26,'Priority Ratings'!$B$26,IF(H19='Priority Ratings'!$C$27,'Priority Ratings'!$B$27,"No Rating")))))))</f>
        <v>3</v>
      </c>
      <c r="J19" s="72">
        <f t="shared" si="0"/>
        <v>5.7692307692307696E-2</v>
      </c>
      <c r="K19" s="76" t="s">
        <v>36</v>
      </c>
      <c r="L19" s="26">
        <v>0</v>
      </c>
      <c r="M19" s="72">
        <f t="shared" si="1"/>
        <v>0</v>
      </c>
    </row>
    <row r="20" spans="1:13" ht="76.5" x14ac:dyDescent="0.2">
      <c r="A20" s="23">
        <v>12</v>
      </c>
      <c r="B20" s="24" t="s">
        <v>10</v>
      </c>
      <c r="C20" s="24" t="s">
        <v>55</v>
      </c>
      <c r="D20" s="24" t="s">
        <v>67</v>
      </c>
      <c r="E20" s="15" t="s">
        <v>52</v>
      </c>
      <c r="F20" s="15" t="s">
        <v>66</v>
      </c>
      <c r="G20" s="25"/>
      <c r="H20" s="61" t="s">
        <v>23</v>
      </c>
      <c r="I20" s="68">
        <f>IF(H20='Priority Ratings'!$C$21,'Priority Ratings'!$B$21,IF(H20='Priority Ratings'!$C$22,'Priority Ratings'!$B$22,IF(H20='Priority Ratings'!$C$23,'Priority Ratings'!$B$23,IF(H20='Priority Ratings'!$C$24,'Priority Ratings'!$B$24,IF(H20='Priority Ratings'!$C$25,'Priority Ratings'!$B$25,IF(H20='Priority Ratings'!$C$26,'Priority Ratings'!$B$26,IF(H20='Priority Ratings'!$C$27,'Priority Ratings'!$B$27,"No Rating")))))))</f>
        <v>3</v>
      </c>
      <c r="J20" s="72">
        <f t="shared" si="0"/>
        <v>5.7692307692307696E-2</v>
      </c>
      <c r="K20" s="76" t="s">
        <v>36</v>
      </c>
      <c r="L20" s="26">
        <v>0</v>
      </c>
      <c r="M20" s="72">
        <f t="shared" si="1"/>
        <v>0</v>
      </c>
    </row>
    <row r="21" spans="1:13" ht="51" x14ac:dyDescent="0.2">
      <c r="A21" s="23">
        <v>13</v>
      </c>
      <c r="B21" s="24" t="s">
        <v>10</v>
      </c>
      <c r="C21" s="24" t="s">
        <v>56</v>
      </c>
      <c r="D21" s="24" t="s">
        <v>70</v>
      </c>
      <c r="E21" s="15" t="s">
        <v>52</v>
      </c>
      <c r="F21" s="15" t="s">
        <v>68</v>
      </c>
      <c r="G21" s="25"/>
      <c r="H21" s="61" t="s">
        <v>24</v>
      </c>
      <c r="I21" s="68">
        <f>IF(H21='Priority Ratings'!$C$21,'Priority Ratings'!$B$21,IF(H21='Priority Ratings'!$C$22,'Priority Ratings'!$B$22,IF(H21='Priority Ratings'!$C$23,'Priority Ratings'!$B$23,IF(H21='Priority Ratings'!$C$24,'Priority Ratings'!$B$24,IF(H21='Priority Ratings'!$C$25,'Priority Ratings'!$B$25,IF(H21='Priority Ratings'!$C$26,'Priority Ratings'!$B$26,IF(H21='Priority Ratings'!$C$27,'Priority Ratings'!$B$27,"No Rating")))))))</f>
        <v>4</v>
      </c>
      <c r="J21" s="72">
        <f t="shared" si="0"/>
        <v>7.6923076923076927E-2</v>
      </c>
      <c r="K21" s="76" t="s">
        <v>36</v>
      </c>
      <c r="L21" s="26">
        <v>0</v>
      </c>
      <c r="M21" s="72">
        <f t="shared" si="1"/>
        <v>0</v>
      </c>
    </row>
    <row r="22" spans="1:13" ht="76.5" x14ac:dyDescent="0.2">
      <c r="A22" s="23">
        <v>14</v>
      </c>
      <c r="B22" s="24" t="s">
        <v>10</v>
      </c>
      <c r="C22" s="24" t="s">
        <v>55</v>
      </c>
      <c r="D22" s="29" t="s">
        <v>47</v>
      </c>
      <c r="E22" s="29" t="s">
        <v>46</v>
      </c>
      <c r="F22" s="37" t="s">
        <v>71</v>
      </c>
      <c r="G22" s="25"/>
      <c r="H22" s="61" t="s">
        <v>23</v>
      </c>
      <c r="I22" s="68">
        <f>IF(H22='Priority Ratings'!$C$21,'Priority Ratings'!$B$21,IF(H22='Priority Ratings'!$C$22,'Priority Ratings'!$B$22,IF(H22='Priority Ratings'!$C$23,'Priority Ratings'!$B$23,IF(H22='Priority Ratings'!$C$24,'Priority Ratings'!$B$24,IF(H22='Priority Ratings'!$C$25,'Priority Ratings'!$B$25,IF(H22='Priority Ratings'!$C$26,'Priority Ratings'!$B$26,IF(H22='Priority Ratings'!$C$27,'Priority Ratings'!$B$27,"No Rating")))))))</f>
        <v>3</v>
      </c>
      <c r="J22" s="72">
        <f t="shared" si="0"/>
        <v>5.7692307692307696E-2</v>
      </c>
      <c r="K22" s="76" t="s">
        <v>36</v>
      </c>
      <c r="L22" s="26">
        <v>0</v>
      </c>
      <c r="M22" s="79">
        <f t="shared" si="1"/>
        <v>0</v>
      </c>
    </row>
    <row r="23" spans="1:13" ht="76.5" x14ac:dyDescent="0.2">
      <c r="A23" s="23">
        <v>15</v>
      </c>
      <c r="B23" s="24" t="s">
        <v>10</v>
      </c>
      <c r="C23" s="24" t="s">
        <v>55</v>
      </c>
      <c r="D23" s="30" t="s">
        <v>49</v>
      </c>
      <c r="E23" s="29" t="s">
        <v>48</v>
      </c>
      <c r="F23" s="37" t="s">
        <v>87</v>
      </c>
      <c r="G23" s="25"/>
      <c r="H23" s="61" t="s">
        <v>23</v>
      </c>
      <c r="I23" s="68">
        <f>IF(H23='Priority Ratings'!$C$21,'Priority Ratings'!$B$21,IF(H23='Priority Ratings'!$C$22,'Priority Ratings'!$B$22,IF(H23='Priority Ratings'!$C$23,'Priority Ratings'!$B$23,IF(H23='Priority Ratings'!$C$24,'Priority Ratings'!$B$24,IF(H23='Priority Ratings'!$C$25,'Priority Ratings'!$B$25,IF(H23='Priority Ratings'!$C$26,'Priority Ratings'!$B$26,IF(H23='Priority Ratings'!$C$27,'Priority Ratings'!$B$27,"No Rating")))))))</f>
        <v>3</v>
      </c>
      <c r="J23" s="72">
        <f t="shared" si="0"/>
        <v>5.7692307692307696E-2</v>
      </c>
      <c r="K23" s="76" t="s">
        <v>36</v>
      </c>
      <c r="L23" s="26">
        <v>0</v>
      </c>
      <c r="M23" s="79">
        <f t="shared" si="1"/>
        <v>0</v>
      </c>
    </row>
    <row r="24" spans="1:13" ht="51" x14ac:dyDescent="0.2">
      <c r="A24" s="23">
        <v>16</v>
      </c>
      <c r="B24" s="24" t="s">
        <v>10</v>
      </c>
      <c r="C24" s="24" t="s">
        <v>55</v>
      </c>
      <c r="D24" s="39" t="s">
        <v>86</v>
      </c>
      <c r="E24" s="37" t="s">
        <v>85</v>
      </c>
      <c r="F24" s="37" t="s">
        <v>84</v>
      </c>
      <c r="G24" s="25"/>
      <c r="H24" s="61" t="s">
        <v>23</v>
      </c>
      <c r="I24" s="68">
        <f>IF(H24='Priority Ratings'!$C$21,'Priority Ratings'!$B$21,IF(H24='Priority Ratings'!$C$22,'Priority Ratings'!$B$22,IF(H24='Priority Ratings'!$C$23,'Priority Ratings'!$B$23,IF(H24='Priority Ratings'!$C$24,'Priority Ratings'!$B$24,IF(H24='Priority Ratings'!$C$25,'Priority Ratings'!$B$25,IF(H24='Priority Ratings'!$C$26,'Priority Ratings'!$B$26,IF(H24='Priority Ratings'!$C$27,'Priority Ratings'!$B$27,"No Rating")))))))</f>
        <v>3</v>
      </c>
      <c r="J24" s="72">
        <f t="shared" si="0"/>
        <v>5.7692307692307696E-2</v>
      </c>
      <c r="K24" s="76" t="s">
        <v>36</v>
      </c>
      <c r="L24" s="26">
        <v>0</v>
      </c>
      <c r="M24" s="79">
        <f t="shared" si="1"/>
        <v>0</v>
      </c>
    </row>
    <row r="25" spans="1:13" x14ac:dyDescent="0.2">
      <c r="A25" s="51"/>
      <c r="B25" s="51"/>
      <c r="C25" s="51"/>
      <c r="D25" s="51"/>
      <c r="E25" s="51"/>
      <c r="F25" s="51"/>
      <c r="G25" s="51"/>
      <c r="H25" s="69"/>
      <c r="I25" s="69"/>
      <c r="J25" s="69"/>
      <c r="K25" s="69"/>
      <c r="L25" s="51"/>
      <c r="M25" s="69"/>
    </row>
    <row r="26" spans="1:13" x14ac:dyDescent="0.2">
      <c r="A26" s="5"/>
      <c r="B26" s="12"/>
      <c r="C26" s="12"/>
      <c r="D26" s="12"/>
      <c r="E26" s="12"/>
      <c r="F26" s="12"/>
      <c r="G26" s="7" t="s">
        <v>2</v>
      </c>
      <c r="H26" s="62"/>
      <c r="I26" s="70">
        <f>SUM(I9:I24)</f>
        <v>52</v>
      </c>
      <c r="J26" s="73">
        <f>SUM(J9:J24)</f>
        <v>1.0000000000000002</v>
      </c>
      <c r="K26" s="78"/>
      <c r="L26" s="6"/>
      <c r="M26" s="80">
        <f>SUM(M9:M24)</f>
        <v>0</v>
      </c>
    </row>
  </sheetData>
  <autoFilter ref="A8:M24" xr:uid="{00000000-0009-0000-0000-000003000000}"/>
  <customSheetViews>
    <customSheetView guid="{0B0F6DEC-D23F-4278-910B-F2780CC5E1BF}" scale="110" fitToPage="1" topLeftCell="A16">
      <selection activeCell="D23" sqref="D23"/>
      <pageMargins left="0.70866141732283472" right="0.70866141732283472" top="0.74803149606299213" bottom="0.74803149606299213" header="0.31496062992125984" footer="0.31496062992125984"/>
      <pageSetup paperSize="9" scale="52" firstPageNumber="0" fitToHeight="0" orientation="portrait" horizontalDpi="300" verticalDpi="300" r:id="rId1"/>
      <headerFooter alignWithMargins="0">
        <oddHeader>&amp;L&amp;F&amp;R&amp;A</oddHeader>
        <oddFooter>&amp;L&amp;D&amp;RPage &amp;P of &amp;N</oddFooter>
      </headerFooter>
    </customSheetView>
  </customSheetViews>
  <phoneticPr fontId="0" type="noConversion"/>
  <dataValidations count="1">
    <dataValidation type="list" allowBlank="1" showInputMessage="1" showErrorMessage="1" sqref="C9:C24" xr:uid="{00000000-0002-0000-0300-000000000000}">
      <formula1>Solution</formula1>
    </dataValidation>
  </dataValidations>
  <pageMargins left="0.70866141732283472" right="0.70866141732283472" top="0.74803149606299213" bottom="0.74803149606299213" header="0.31496062992125984" footer="0.31496062992125984"/>
  <pageSetup paperSize="9" scale="52" firstPageNumber="0" fitToHeight="0" orientation="portrait" horizontalDpi="300" verticalDpi="300" r:id="rId2"/>
  <headerFooter alignWithMargins="0">
    <oddHeader>&amp;L&amp;F&amp;R&amp;A</oddHeader>
    <oddFooter>&amp;L&amp;D&amp;RPage &amp;P of &amp;N</oddFooter>
  </headerFooter>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1000000}">
          <x14:formula1>
            <xm:f>Config!$E$3:$E$9</xm:f>
          </x14:formula1>
          <xm:sqref>H9:H24</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rgb="FFFFFF00"/>
    <pageSetUpPr fitToPage="1"/>
  </sheetPr>
  <dimension ref="A1:N37"/>
  <sheetViews>
    <sheetView zoomScaleNormal="100" workbookViewId="0">
      <pane ySplit="8" topLeftCell="A9" activePane="bottomLeft" state="frozen"/>
      <selection pane="bottomLeft"/>
    </sheetView>
  </sheetViews>
  <sheetFormatPr defaultColWidth="9.140625" defaultRowHeight="12.75" x14ac:dyDescent="0.2"/>
  <cols>
    <col min="1" max="1" width="7.42578125" style="3" bestFit="1" customWidth="1"/>
    <col min="2" max="2" width="13.42578125" style="13" customWidth="1"/>
    <col min="3" max="3" width="43.5703125" style="3" customWidth="1"/>
    <col min="4" max="4" width="27" style="5" customWidth="1"/>
    <col min="5" max="5" width="53.85546875" style="13" customWidth="1"/>
    <col min="6" max="6" width="25.7109375" style="13" customWidth="1"/>
    <col min="7" max="7" width="39.42578125" style="3" customWidth="1"/>
    <col min="8" max="8" width="18.42578125" style="58" customWidth="1"/>
    <col min="9" max="9" width="11.42578125" style="58" customWidth="1"/>
    <col min="10" max="10" width="14.28515625" style="58" customWidth="1"/>
    <col min="11" max="11" width="56.85546875" style="74" customWidth="1"/>
    <col min="12" max="12" width="26" style="3" customWidth="1"/>
    <col min="13" max="13" width="15.140625" style="58" customWidth="1"/>
    <col min="14" max="14" width="30.5703125" style="1" customWidth="1"/>
    <col min="15" max="16384" width="9.140625" style="1"/>
  </cols>
  <sheetData>
    <row r="1" spans="1:14" x14ac:dyDescent="0.2">
      <c r="A1" s="52" t="s">
        <v>206</v>
      </c>
      <c r="B1" s="52"/>
      <c r="C1" s="126"/>
      <c r="D1" s="127"/>
      <c r="E1" s="16"/>
      <c r="F1" s="16"/>
    </row>
    <row r="2" spans="1:14" x14ac:dyDescent="0.2">
      <c r="A2" s="49" t="s">
        <v>186</v>
      </c>
      <c r="B2" s="50"/>
      <c r="C2" s="128"/>
      <c r="D2" s="129"/>
      <c r="E2" s="17"/>
      <c r="F2" s="17"/>
      <c r="L2" s="64" t="s">
        <v>95</v>
      </c>
    </row>
    <row r="3" spans="1:14" x14ac:dyDescent="0.2">
      <c r="A3" s="49" t="s">
        <v>9</v>
      </c>
      <c r="B3" s="50"/>
      <c r="C3" s="130"/>
      <c r="D3" s="131"/>
      <c r="E3" s="18"/>
      <c r="F3" s="18"/>
      <c r="L3" s="63" t="s">
        <v>92</v>
      </c>
    </row>
    <row r="4" spans="1:14" x14ac:dyDescent="0.2">
      <c r="A4" s="49" t="s">
        <v>14</v>
      </c>
      <c r="B4" s="50"/>
      <c r="C4" s="130"/>
      <c r="D4" s="131"/>
      <c r="E4" s="18"/>
      <c r="F4" s="18"/>
      <c r="L4" s="63" t="s">
        <v>93</v>
      </c>
    </row>
    <row r="5" spans="1:14" x14ac:dyDescent="0.2">
      <c r="L5" s="63" t="s">
        <v>94</v>
      </c>
    </row>
    <row r="6" spans="1:14" x14ac:dyDescent="0.2">
      <c r="A6" s="53" t="s">
        <v>6</v>
      </c>
      <c r="B6" s="54"/>
      <c r="C6" s="132"/>
      <c r="D6" s="7"/>
      <c r="E6" s="19"/>
      <c r="F6" s="19"/>
    </row>
    <row r="7" spans="1:14" ht="63.75" x14ac:dyDescent="0.2">
      <c r="A7" s="14"/>
      <c r="B7" s="10"/>
      <c r="C7" s="133"/>
      <c r="D7" s="133"/>
      <c r="E7" s="11"/>
      <c r="F7" s="66" t="s">
        <v>104</v>
      </c>
      <c r="G7" s="108" t="s">
        <v>111</v>
      </c>
      <c r="H7" s="116" t="s">
        <v>112</v>
      </c>
      <c r="I7" s="66" t="s">
        <v>12</v>
      </c>
      <c r="J7" s="71"/>
      <c r="K7" s="81" t="s">
        <v>13</v>
      </c>
      <c r="L7" s="82" t="s">
        <v>96</v>
      </c>
      <c r="M7" s="109"/>
      <c r="N7" s="193" t="s">
        <v>103</v>
      </c>
    </row>
    <row r="8" spans="1:14" ht="38.25" x14ac:dyDescent="0.2">
      <c r="A8" s="20" t="s">
        <v>3</v>
      </c>
      <c r="B8" s="21" t="s">
        <v>0</v>
      </c>
      <c r="C8" s="20" t="s">
        <v>5</v>
      </c>
      <c r="D8" s="124" t="s">
        <v>126</v>
      </c>
      <c r="E8" s="138" t="s">
        <v>16</v>
      </c>
      <c r="F8" s="22" t="s">
        <v>101</v>
      </c>
      <c r="G8" s="28" t="s">
        <v>102</v>
      </c>
      <c r="H8" s="114" t="s">
        <v>27</v>
      </c>
      <c r="I8" s="67" t="s">
        <v>17</v>
      </c>
      <c r="J8" s="67" t="s">
        <v>1</v>
      </c>
      <c r="K8" s="75" t="s">
        <v>4</v>
      </c>
      <c r="L8" s="65" t="s">
        <v>197</v>
      </c>
      <c r="M8" s="110" t="s">
        <v>8</v>
      </c>
      <c r="N8" s="193"/>
    </row>
    <row r="9" spans="1:14" ht="39" thickBot="1" x14ac:dyDescent="0.25">
      <c r="A9" s="7">
        <v>1</v>
      </c>
      <c r="B9" s="24" t="s">
        <v>121</v>
      </c>
      <c r="C9" s="134" t="s">
        <v>124</v>
      </c>
      <c r="D9" s="123" t="s">
        <v>129</v>
      </c>
      <c r="E9" s="137" t="s">
        <v>138</v>
      </c>
      <c r="F9" s="117"/>
      <c r="G9" s="107"/>
      <c r="H9" s="61" t="s">
        <v>172</v>
      </c>
      <c r="I9" s="68">
        <v>6</v>
      </c>
      <c r="J9" s="72">
        <f t="shared" ref="J9:J35" si="0">I9/I$37</f>
        <v>0.06</v>
      </c>
      <c r="K9" s="77" t="s">
        <v>173</v>
      </c>
      <c r="L9" s="26"/>
      <c r="M9" s="111">
        <f t="shared" ref="M9:M16" si="1">J9*L9</f>
        <v>0</v>
      </c>
      <c r="N9" s="113"/>
    </row>
    <row r="10" spans="1:14" ht="166.5" thickBot="1" x14ac:dyDescent="0.25">
      <c r="A10" s="23">
        <v>2</v>
      </c>
      <c r="B10" s="24" t="s">
        <v>121</v>
      </c>
      <c r="C10" s="134" t="s">
        <v>144</v>
      </c>
      <c r="D10" s="123" t="s">
        <v>129</v>
      </c>
      <c r="E10" s="137" t="s">
        <v>131</v>
      </c>
      <c r="F10" s="117"/>
      <c r="G10" s="107"/>
      <c r="H10" s="61" t="s">
        <v>172</v>
      </c>
      <c r="I10" s="68">
        <v>6</v>
      </c>
      <c r="J10" s="72">
        <f t="shared" si="0"/>
        <v>0.06</v>
      </c>
      <c r="K10" s="77" t="s">
        <v>173</v>
      </c>
      <c r="L10" s="26"/>
      <c r="M10" s="111">
        <f t="shared" ref="M10" si="2">J10*L10</f>
        <v>0</v>
      </c>
      <c r="N10" s="113"/>
    </row>
    <row r="11" spans="1:14" ht="64.5" thickBot="1" x14ac:dyDescent="0.25">
      <c r="A11" s="7">
        <v>3</v>
      </c>
      <c r="B11" s="24" t="s">
        <v>121</v>
      </c>
      <c r="C11" s="134" t="s">
        <v>144</v>
      </c>
      <c r="D11" s="123" t="s">
        <v>142</v>
      </c>
      <c r="E11" s="137" t="s">
        <v>141</v>
      </c>
      <c r="F11" s="117"/>
      <c r="G11" s="107"/>
      <c r="H11" s="61" t="s">
        <v>24</v>
      </c>
      <c r="I11" s="68">
        <f>IF(H11='[1]Priority Ratings'!$C$21,'[1]Priority Ratings'!$B$21,IF(H11='[1]Priority Ratings'!$C$22,'[1]Priority Ratings'!$B$22,IF(H11='[1]Priority Ratings'!$C$23,'[1]Priority Ratings'!$B$23,IF(H11='[1]Priority Ratings'!$C$24,'[1]Priority Ratings'!$B$24,IF(H11='[1]Priority Ratings'!$C$25,'[1]Priority Ratings'!$B$25,IF(H11='[1]Priority Ratings'!$C$26,'[1]Priority Ratings'!$B$26,IF(H11='[1]Priority Ratings'!$C$27,'[1]Priority Ratings'!$B$27,"No Rating")))))))</f>
        <v>4</v>
      </c>
      <c r="J11" s="72">
        <f t="shared" si="0"/>
        <v>0.04</v>
      </c>
      <c r="K11" s="77" t="s">
        <v>173</v>
      </c>
      <c r="L11" s="26"/>
      <c r="M11" s="111">
        <f t="shared" si="1"/>
        <v>0</v>
      </c>
      <c r="N11" s="113"/>
    </row>
    <row r="12" spans="1:14" ht="51" x14ac:dyDescent="0.2">
      <c r="A12" s="23">
        <v>4</v>
      </c>
      <c r="B12" s="24" t="s">
        <v>121</v>
      </c>
      <c r="C12" s="134" t="s">
        <v>125</v>
      </c>
      <c r="D12" s="123" t="s">
        <v>0</v>
      </c>
      <c r="E12" s="139" t="s">
        <v>198</v>
      </c>
      <c r="F12" s="117"/>
      <c r="G12" s="107"/>
      <c r="H12" s="61" t="s">
        <v>24</v>
      </c>
      <c r="I12" s="68">
        <f>IF(H12='[1]Priority Ratings'!$C$21,'[1]Priority Ratings'!$B$21,IF(H12='[1]Priority Ratings'!$C$22,'[1]Priority Ratings'!$B$22,IF(H12='[1]Priority Ratings'!$C$23,'[1]Priority Ratings'!$B$23,IF(H12='[1]Priority Ratings'!$C$24,'[1]Priority Ratings'!$B$24,IF(H12='[1]Priority Ratings'!$C$25,'[1]Priority Ratings'!$B$25,IF(H12='[1]Priority Ratings'!$C$26,'[1]Priority Ratings'!$B$26,IF(H12='[1]Priority Ratings'!$C$27,'[1]Priority Ratings'!$B$27,"No Rating")))))))</f>
        <v>4</v>
      </c>
      <c r="J12" s="72">
        <f t="shared" si="0"/>
        <v>0.04</v>
      </c>
      <c r="K12" s="77" t="s">
        <v>173</v>
      </c>
      <c r="L12" s="26"/>
      <c r="M12" s="111">
        <f t="shared" si="1"/>
        <v>0</v>
      </c>
      <c r="N12" s="113"/>
    </row>
    <row r="13" spans="1:14" ht="140.25" x14ac:dyDescent="0.2">
      <c r="A13" s="7">
        <v>5</v>
      </c>
      <c r="B13" s="24" t="s">
        <v>121</v>
      </c>
      <c r="C13" s="134" t="s">
        <v>125</v>
      </c>
      <c r="D13" s="123" t="s">
        <v>143</v>
      </c>
      <c r="E13" s="139" t="s">
        <v>139</v>
      </c>
      <c r="F13" s="117"/>
      <c r="G13" s="107"/>
      <c r="H13" s="61" t="s">
        <v>24</v>
      </c>
      <c r="I13" s="68">
        <f>IF(H13='[1]Priority Ratings'!$C$21,'[1]Priority Ratings'!$B$21,IF(H13='[1]Priority Ratings'!$C$22,'[1]Priority Ratings'!$B$22,IF(H13='[1]Priority Ratings'!$C$23,'[1]Priority Ratings'!$B$23,IF(H13='[1]Priority Ratings'!$C$24,'[1]Priority Ratings'!$B$24,IF(H13='[1]Priority Ratings'!$C$25,'[1]Priority Ratings'!$B$25,IF(H13='[1]Priority Ratings'!$C$26,'[1]Priority Ratings'!$B$26,IF(H13='[1]Priority Ratings'!$C$27,'[1]Priority Ratings'!$B$27,"No Rating")))))))</f>
        <v>4</v>
      </c>
      <c r="J13" s="72">
        <f t="shared" si="0"/>
        <v>0.04</v>
      </c>
      <c r="K13" s="77" t="s">
        <v>173</v>
      </c>
      <c r="L13" s="26"/>
      <c r="M13" s="111">
        <f t="shared" ref="M13" si="3">J13*L13</f>
        <v>0</v>
      </c>
      <c r="N13" s="113"/>
    </row>
    <row r="14" spans="1:14" ht="38.25" x14ac:dyDescent="0.2">
      <c r="A14" s="7">
        <v>6</v>
      </c>
      <c r="B14" s="24" t="s">
        <v>121</v>
      </c>
      <c r="C14" s="134" t="s">
        <v>125</v>
      </c>
      <c r="D14" s="123" t="s">
        <v>145</v>
      </c>
      <c r="E14" s="139" t="s">
        <v>199</v>
      </c>
      <c r="F14" s="117"/>
      <c r="G14" s="107"/>
      <c r="H14" s="61" t="s">
        <v>24</v>
      </c>
      <c r="I14" s="68">
        <f>IF(H14='[1]Priority Ratings'!$C$21,'[1]Priority Ratings'!$B$21,IF(H14='[1]Priority Ratings'!$C$22,'[1]Priority Ratings'!$B$22,IF(H14='[1]Priority Ratings'!$C$23,'[1]Priority Ratings'!$B$23,IF(H14='[1]Priority Ratings'!$C$24,'[1]Priority Ratings'!$B$24,IF(H14='[1]Priority Ratings'!$C$25,'[1]Priority Ratings'!$B$25,IF(H14='[1]Priority Ratings'!$C$26,'[1]Priority Ratings'!$B$26,IF(H14='[1]Priority Ratings'!$C$27,'[1]Priority Ratings'!$B$27,"No Rating")))))))</f>
        <v>4</v>
      </c>
      <c r="J14" s="72">
        <f t="shared" si="0"/>
        <v>0.04</v>
      </c>
      <c r="K14" s="77" t="s">
        <v>173</v>
      </c>
      <c r="L14" s="26"/>
      <c r="M14" s="111">
        <f t="shared" si="1"/>
        <v>0</v>
      </c>
      <c r="N14" s="113"/>
    </row>
    <row r="15" spans="1:14" ht="89.25" x14ac:dyDescent="0.2">
      <c r="A15" s="7">
        <v>7</v>
      </c>
      <c r="B15" s="24" t="s">
        <v>121</v>
      </c>
      <c r="C15" s="134" t="s">
        <v>127</v>
      </c>
      <c r="D15" s="123" t="s">
        <v>129</v>
      </c>
      <c r="E15" s="140" t="s">
        <v>200</v>
      </c>
      <c r="F15" s="117"/>
      <c r="G15" s="107"/>
      <c r="H15" s="61" t="s">
        <v>172</v>
      </c>
      <c r="I15" s="68">
        <v>6</v>
      </c>
      <c r="J15" s="72">
        <f t="shared" si="0"/>
        <v>0.06</v>
      </c>
      <c r="K15" s="77" t="s">
        <v>173</v>
      </c>
      <c r="L15" s="26"/>
      <c r="M15" s="111">
        <f t="shared" ref="M15" si="4">J15*L15</f>
        <v>0</v>
      </c>
      <c r="N15" s="113"/>
    </row>
    <row r="16" spans="1:14" ht="51.75" thickBot="1" x14ac:dyDescent="0.25">
      <c r="A16" s="7">
        <v>8</v>
      </c>
      <c r="B16" s="24" t="s">
        <v>121</v>
      </c>
      <c r="C16" s="135" t="s">
        <v>146</v>
      </c>
      <c r="D16" s="136" t="s">
        <v>142</v>
      </c>
      <c r="E16" s="137" t="s">
        <v>148</v>
      </c>
      <c r="F16" s="117"/>
      <c r="G16" s="107"/>
      <c r="H16" s="61" t="s">
        <v>22</v>
      </c>
      <c r="I16" s="68">
        <v>2</v>
      </c>
      <c r="J16" s="72">
        <f t="shared" si="0"/>
        <v>0.02</v>
      </c>
      <c r="K16" s="77" t="s">
        <v>173</v>
      </c>
      <c r="L16" s="26"/>
      <c r="M16" s="111">
        <f t="shared" si="1"/>
        <v>0</v>
      </c>
      <c r="N16" s="113"/>
    </row>
    <row r="17" spans="1:14" ht="39" thickBot="1" x14ac:dyDescent="0.25">
      <c r="A17" s="7">
        <v>9</v>
      </c>
      <c r="B17" s="24" t="s">
        <v>121</v>
      </c>
      <c r="C17" s="134" t="s">
        <v>146</v>
      </c>
      <c r="D17" s="123" t="s">
        <v>149</v>
      </c>
      <c r="E17" s="137" t="s">
        <v>161</v>
      </c>
      <c r="F17" s="117"/>
      <c r="G17" s="107"/>
      <c r="H17" s="61" t="s">
        <v>23</v>
      </c>
      <c r="I17" s="68">
        <f>IF(H17='[1]Priority Ratings'!$C$21,'[1]Priority Ratings'!$B$21,IF(H17='[1]Priority Ratings'!$C$22,'[1]Priority Ratings'!$B$22,IF(H17='[1]Priority Ratings'!$C$23,'[1]Priority Ratings'!$B$23,IF(H17='[1]Priority Ratings'!$C$24,'[1]Priority Ratings'!$B$24,IF(H17='[1]Priority Ratings'!$C$25,'[1]Priority Ratings'!$B$25,IF(H17='[1]Priority Ratings'!$C$26,'[1]Priority Ratings'!$B$26,IF(H17='[1]Priority Ratings'!$C$27,'[1]Priority Ratings'!$B$27,"No Rating")))))))</f>
        <v>3</v>
      </c>
      <c r="J17" s="72">
        <f t="shared" si="0"/>
        <v>0.03</v>
      </c>
      <c r="K17" s="77" t="s">
        <v>173</v>
      </c>
      <c r="L17" s="26"/>
      <c r="M17" s="111">
        <f t="shared" ref="M17:M21" si="5">J17*L17</f>
        <v>0</v>
      </c>
      <c r="N17" s="113"/>
    </row>
    <row r="18" spans="1:14" ht="51.75" thickBot="1" x14ac:dyDescent="0.25">
      <c r="A18" s="7">
        <v>10</v>
      </c>
      <c r="B18" s="24" t="s">
        <v>121</v>
      </c>
      <c r="C18" s="134" t="s">
        <v>146</v>
      </c>
      <c r="D18" s="123" t="s">
        <v>147</v>
      </c>
      <c r="E18" s="137" t="s">
        <v>150</v>
      </c>
      <c r="F18" s="117"/>
      <c r="G18" s="107"/>
      <c r="H18" s="61" t="s">
        <v>24</v>
      </c>
      <c r="I18" s="68">
        <f>IF(H18='[1]Priority Ratings'!$C$21,'[1]Priority Ratings'!$B$21,IF(H18='[1]Priority Ratings'!$C$22,'[1]Priority Ratings'!$B$22,IF(H18='[1]Priority Ratings'!$C$23,'[1]Priority Ratings'!$B$23,IF(H18='[1]Priority Ratings'!$C$24,'[1]Priority Ratings'!$B$24,IF(H18='[1]Priority Ratings'!$C$25,'[1]Priority Ratings'!$B$25,IF(H18='[1]Priority Ratings'!$C$26,'[1]Priority Ratings'!$B$26,IF(H18='[1]Priority Ratings'!$C$27,'[1]Priority Ratings'!$B$27,"No Rating")))))))</f>
        <v>4</v>
      </c>
      <c r="J18" s="72">
        <f t="shared" si="0"/>
        <v>0.04</v>
      </c>
      <c r="K18" s="77" t="s">
        <v>173</v>
      </c>
      <c r="L18" s="26"/>
      <c r="M18" s="111">
        <f t="shared" si="5"/>
        <v>0</v>
      </c>
      <c r="N18" s="113"/>
    </row>
    <row r="19" spans="1:14" ht="51.75" thickBot="1" x14ac:dyDescent="0.25">
      <c r="A19" s="7">
        <v>11</v>
      </c>
      <c r="B19" s="24" t="s">
        <v>121</v>
      </c>
      <c r="C19" s="134" t="s">
        <v>151</v>
      </c>
      <c r="D19" s="123" t="s">
        <v>142</v>
      </c>
      <c r="E19" s="137" t="s">
        <v>201</v>
      </c>
      <c r="F19" s="117"/>
      <c r="G19" s="107"/>
      <c r="H19" s="61" t="s">
        <v>22</v>
      </c>
      <c r="I19" s="68">
        <f>IF(H19='[1]Priority Ratings'!$C$21,'[1]Priority Ratings'!$B$21,IF(H19='[1]Priority Ratings'!$C$22,'[1]Priority Ratings'!$B$22,IF(H19='[1]Priority Ratings'!$C$23,'[1]Priority Ratings'!$B$23,IF(H19='[1]Priority Ratings'!$C$24,'[1]Priority Ratings'!$B$24,IF(H19='[1]Priority Ratings'!$C$25,'[1]Priority Ratings'!$B$25,IF(H19='[1]Priority Ratings'!$C$26,'[1]Priority Ratings'!$B$26,IF(H19='[1]Priority Ratings'!$C$27,'[1]Priority Ratings'!$B$27,"No Rating")))))))</f>
        <v>2</v>
      </c>
      <c r="J19" s="72">
        <f t="shared" si="0"/>
        <v>0.02</v>
      </c>
      <c r="K19" s="77" t="s">
        <v>173</v>
      </c>
      <c r="L19" s="26"/>
      <c r="M19" s="111">
        <f t="shared" si="5"/>
        <v>0</v>
      </c>
      <c r="N19" s="113"/>
    </row>
    <row r="20" spans="1:14" ht="39" thickBot="1" x14ac:dyDescent="0.25">
      <c r="A20" s="7">
        <v>12</v>
      </c>
      <c r="B20" s="24" t="s">
        <v>121</v>
      </c>
      <c r="C20" s="134" t="s">
        <v>151</v>
      </c>
      <c r="D20" s="123" t="s">
        <v>149</v>
      </c>
      <c r="E20" s="137" t="s">
        <v>162</v>
      </c>
      <c r="F20" s="117"/>
      <c r="G20" s="107"/>
      <c r="H20" s="61" t="s">
        <v>23</v>
      </c>
      <c r="I20" s="68">
        <f>IF(H20='[1]Priority Ratings'!$C$21,'[1]Priority Ratings'!$B$21,IF(H20='[1]Priority Ratings'!$C$22,'[1]Priority Ratings'!$B$22,IF(H20='[1]Priority Ratings'!$C$23,'[1]Priority Ratings'!$B$23,IF(H20='[1]Priority Ratings'!$C$24,'[1]Priority Ratings'!$B$24,IF(H20='[1]Priority Ratings'!$C$25,'[1]Priority Ratings'!$B$25,IF(H20='[1]Priority Ratings'!$C$26,'[1]Priority Ratings'!$B$26,IF(H20='[1]Priority Ratings'!$C$27,'[1]Priority Ratings'!$B$27,"No Rating")))))))</f>
        <v>3</v>
      </c>
      <c r="J20" s="72">
        <f t="shared" si="0"/>
        <v>0.03</v>
      </c>
      <c r="K20" s="77" t="s">
        <v>173</v>
      </c>
      <c r="L20" s="26"/>
      <c r="M20" s="111">
        <f t="shared" si="5"/>
        <v>0</v>
      </c>
      <c r="N20" s="113"/>
    </row>
    <row r="21" spans="1:14" ht="39" thickBot="1" x14ac:dyDescent="0.25">
      <c r="A21" s="7">
        <v>13</v>
      </c>
      <c r="B21" s="24" t="s">
        <v>121</v>
      </c>
      <c r="C21" s="134" t="s">
        <v>151</v>
      </c>
      <c r="D21" s="123" t="s">
        <v>147</v>
      </c>
      <c r="E21" s="137" t="s">
        <v>152</v>
      </c>
      <c r="F21" s="117"/>
      <c r="G21" s="107"/>
      <c r="H21" s="61" t="s">
        <v>24</v>
      </c>
      <c r="I21" s="68">
        <f>IF(H21='[1]Priority Ratings'!$C$21,'[1]Priority Ratings'!$B$21,IF(H21='[1]Priority Ratings'!$C$22,'[1]Priority Ratings'!$B$22,IF(H21='[1]Priority Ratings'!$C$23,'[1]Priority Ratings'!$B$23,IF(H21='[1]Priority Ratings'!$C$24,'[1]Priority Ratings'!$B$24,IF(H21='[1]Priority Ratings'!$C$25,'[1]Priority Ratings'!$B$25,IF(H21='[1]Priority Ratings'!$C$26,'[1]Priority Ratings'!$B$26,IF(H21='[1]Priority Ratings'!$C$27,'[1]Priority Ratings'!$B$27,"No Rating")))))))</f>
        <v>4</v>
      </c>
      <c r="J21" s="72">
        <f t="shared" si="0"/>
        <v>0.04</v>
      </c>
      <c r="K21" s="77" t="s">
        <v>173</v>
      </c>
      <c r="L21" s="26"/>
      <c r="M21" s="111">
        <f t="shared" si="5"/>
        <v>0</v>
      </c>
      <c r="N21" s="113"/>
    </row>
    <row r="22" spans="1:14" ht="115.5" thickBot="1" x14ac:dyDescent="0.25">
      <c r="A22" s="7">
        <v>14</v>
      </c>
      <c r="B22" s="24" t="s">
        <v>121</v>
      </c>
      <c r="C22" s="134" t="s">
        <v>153</v>
      </c>
      <c r="D22" s="123" t="s">
        <v>142</v>
      </c>
      <c r="E22" s="137" t="s">
        <v>202</v>
      </c>
      <c r="F22" s="117"/>
      <c r="G22" s="107"/>
      <c r="H22" s="61" t="s">
        <v>22</v>
      </c>
      <c r="I22" s="68">
        <f>IF(H22='[1]Priority Ratings'!$C$21,'[1]Priority Ratings'!$B$21,IF(H22='[1]Priority Ratings'!$C$22,'[1]Priority Ratings'!$B$22,IF(H22='[1]Priority Ratings'!$C$23,'[1]Priority Ratings'!$B$23,IF(H22='[1]Priority Ratings'!$C$24,'[1]Priority Ratings'!$B$24,IF(H22='[1]Priority Ratings'!$C$25,'[1]Priority Ratings'!$B$25,IF(H22='[1]Priority Ratings'!$C$26,'[1]Priority Ratings'!$B$26,IF(H22='[1]Priority Ratings'!$C$27,'[1]Priority Ratings'!$B$27,"No Rating")))))))</f>
        <v>2</v>
      </c>
      <c r="J22" s="72">
        <f t="shared" si="0"/>
        <v>0.02</v>
      </c>
      <c r="K22" s="77" t="s">
        <v>173</v>
      </c>
      <c r="L22" s="26"/>
      <c r="M22" s="111">
        <f t="shared" ref="M22:M35" si="6">J22*L22</f>
        <v>0</v>
      </c>
      <c r="N22" s="113"/>
    </row>
    <row r="23" spans="1:14" ht="39" thickBot="1" x14ac:dyDescent="0.25">
      <c r="A23" s="7">
        <v>15</v>
      </c>
      <c r="B23" s="24" t="s">
        <v>121</v>
      </c>
      <c r="C23" s="134" t="s">
        <v>153</v>
      </c>
      <c r="D23" s="123" t="s">
        <v>149</v>
      </c>
      <c r="E23" s="137" t="s">
        <v>163</v>
      </c>
      <c r="F23" s="117"/>
      <c r="G23" s="107"/>
      <c r="H23" s="61" t="s">
        <v>23</v>
      </c>
      <c r="I23" s="68">
        <f>IF(H23='[1]Priority Ratings'!$C$21,'[1]Priority Ratings'!$B$21,IF(H23='[1]Priority Ratings'!$C$22,'[1]Priority Ratings'!$B$22,IF(H23='[1]Priority Ratings'!$C$23,'[1]Priority Ratings'!$B$23,IF(H23='[1]Priority Ratings'!$C$24,'[1]Priority Ratings'!$B$24,IF(H23='[1]Priority Ratings'!$C$25,'[1]Priority Ratings'!$B$25,IF(H23='[1]Priority Ratings'!$C$26,'[1]Priority Ratings'!$B$26,IF(H23='[1]Priority Ratings'!$C$27,'[1]Priority Ratings'!$B$27,"No Rating")))))))</f>
        <v>3</v>
      </c>
      <c r="J23" s="72">
        <f t="shared" si="0"/>
        <v>0.03</v>
      </c>
      <c r="K23" s="77" t="s">
        <v>173</v>
      </c>
      <c r="L23" s="26"/>
      <c r="M23" s="111">
        <f t="shared" si="6"/>
        <v>0</v>
      </c>
      <c r="N23" s="113"/>
    </row>
    <row r="24" spans="1:14" ht="64.5" thickBot="1" x14ac:dyDescent="0.25">
      <c r="A24" s="7">
        <v>16</v>
      </c>
      <c r="B24" s="24" t="s">
        <v>121</v>
      </c>
      <c r="C24" s="134" t="s">
        <v>153</v>
      </c>
      <c r="D24" s="123" t="s">
        <v>147</v>
      </c>
      <c r="E24" s="137" t="s">
        <v>156</v>
      </c>
      <c r="F24" s="117"/>
      <c r="G24" s="107"/>
      <c r="H24" s="61" t="s">
        <v>24</v>
      </c>
      <c r="I24" s="68">
        <f>IF(H24='[1]Priority Ratings'!$C$21,'[1]Priority Ratings'!$B$21,IF(H24='[1]Priority Ratings'!$C$22,'[1]Priority Ratings'!$B$22,IF(H24='[1]Priority Ratings'!$C$23,'[1]Priority Ratings'!$B$23,IF(H24='[1]Priority Ratings'!$C$24,'[1]Priority Ratings'!$B$24,IF(H24='[1]Priority Ratings'!$C$25,'[1]Priority Ratings'!$B$25,IF(H24='[1]Priority Ratings'!$C$26,'[1]Priority Ratings'!$B$26,IF(H24='[1]Priority Ratings'!$C$27,'[1]Priority Ratings'!$B$27,"No Rating")))))))</f>
        <v>4</v>
      </c>
      <c r="J24" s="72">
        <f t="shared" si="0"/>
        <v>0.04</v>
      </c>
      <c r="K24" s="77" t="s">
        <v>173</v>
      </c>
      <c r="L24" s="26"/>
      <c r="M24" s="111">
        <f t="shared" si="6"/>
        <v>0</v>
      </c>
      <c r="N24" s="113"/>
    </row>
    <row r="25" spans="1:14" ht="77.25" thickBot="1" x14ac:dyDescent="0.25">
      <c r="A25" s="7">
        <v>17</v>
      </c>
      <c r="B25" s="24" t="s">
        <v>121</v>
      </c>
      <c r="C25" s="134" t="s">
        <v>154</v>
      </c>
      <c r="D25" s="123" t="s">
        <v>142</v>
      </c>
      <c r="E25" s="137" t="s">
        <v>183</v>
      </c>
      <c r="F25" s="117"/>
      <c r="G25" s="107"/>
      <c r="H25" s="61" t="s">
        <v>22</v>
      </c>
      <c r="I25" s="68">
        <f>IF(H25='[1]Priority Ratings'!$C$21,'[1]Priority Ratings'!$B$21,IF(H25='[1]Priority Ratings'!$C$22,'[1]Priority Ratings'!$B$22,IF(H25='[1]Priority Ratings'!$C$23,'[1]Priority Ratings'!$B$23,IF(H25='[1]Priority Ratings'!$C$24,'[1]Priority Ratings'!$B$24,IF(H25='[1]Priority Ratings'!$C$25,'[1]Priority Ratings'!$B$25,IF(H25='[1]Priority Ratings'!$C$26,'[1]Priority Ratings'!$B$26,IF(H25='[1]Priority Ratings'!$C$27,'[1]Priority Ratings'!$B$27,"No Rating")))))))</f>
        <v>2</v>
      </c>
      <c r="J25" s="72">
        <f t="shared" si="0"/>
        <v>0.02</v>
      </c>
      <c r="K25" s="77" t="s">
        <v>173</v>
      </c>
      <c r="L25" s="26"/>
      <c r="M25" s="111">
        <f t="shared" si="6"/>
        <v>0</v>
      </c>
      <c r="N25" s="113"/>
    </row>
    <row r="26" spans="1:14" ht="39" thickBot="1" x14ac:dyDescent="0.25">
      <c r="A26" s="7">
        <v>18</v>
      </c>
      <c r="B26" s="24" t="s">
        <v>121</v>
      </c>
      <c r="C26" s="134" t="s">
        <v>154</v>
      </c>
      <c r="D26" s="123" t="s">
        <v>149</v>
      </c>
      <c r="E26" s="137" t="s">
        <v>160</v>
      </c>
      <c r="F26" s="117"/>
      <c r="G26" s="107"/>
      <c r="H26" s="61" t="s">
        <v>23</v>
      </c>
      <c r="I26" s="68">
        <f>IF(H26='[1]Priority Ratings'!$C$21,'[1]Priority Ratings'!$B$21,IF(H26='[1]Priority Ratings'!$C$22,'[1]Priority Ratings'!$B$22,IF(H26='[1]Priority Ratings'!$C$23,'[1]Priority Ratings'!$B$23,IF(H26='[1]Priority Ratings'!$C$24,'[1]Priority Ratings'!$B$24,IF(H26='[1]Priority Ratings'!$C$25,'[1]Priority Ratings'!$B$25,IF(H26='[1]Priority Ratings'!$C$26,'[1]Priority Ratings'!$B$26,IF(H26='[1]Priority Ratings'!$C$27,'[1]Priority Ratings'!$B$27,"No Rating")))))))</f>
        <v>3</v>
      </c>
      <c r="J26" s="72">
        <f t="shared" si="0"/>
        <v>0.03</v>
      </c>
      <c r="K26" s="77" t="s">
        <v>173</v>
      </c>
      <c r="L26" s="26"/>
      <c r="M26" s="111">
        <f t="shared" si="6"/>
        <v>0</v>
      </c>
      <c r="N26" s="113"/>
    </row>
    <row r="27" spans="1:14" ht="128.25" thickBot="1" x14ac:dyDescent="0.25">
      <c r="A27" s="7">
        <v>19</v>
      </c>
      <c r="B27" s="24" t="s">
        <v>121</v>
      </c>
      <c r="C27" s="134" t="s">
        <v>154</v>
      </c>
      <c r="D27" s="123" t="s">
        <v>147</v>
      </c>
      <c r="E27" s="137" t="s">
        <v>203</v>
      </c>
      <c r="F27" s="117"/>
      <c r="G27" s="107"/>
      <c r="H27" s="61" t="s">
        <v>24</v>
      </c>
      <c r="I27" s="68">
        <f>IF(H27='[1]Priority Ratings'!$C$21,'[1]Priority Ratings'!$B$21,IF(H27='[1]Priority Ratings'!$C$22,'[1]Priority Ratings'!$B$22,IF(H27='[1]Priority Ratings'!$C$23,'[1]Priority Ratings'!$B$23,IF(H27='[1]Priority Ratings'!$C$24,'[1]Priority Ratings'!$B$24,IF(H27='[1]Priority Ratings'!$C$25,'[1]Priority Ratings'!$B$25,IF(H27='[1]Priority Ratings'!$C$26,'[1]Priority Ratings'!$B$26,IF(H27='[1]Priority Ratings'!$C$27,'[1]Priority Ratings'!$B$27,"No Rating")))))))</f>
        <v>4</v>
      </c>
      <c r="J27" s="72">
        <f t="shared" si="0"/>
        <v>0.04</v>
      </c>
      <c r="K27" s="77" t="s">
        <v>173</v>
      </c>
      <c r="L27" s="26"/>
      <c r="M27" s="111">
        <f t="shared" si="6"/>
        <v>0</v>
      </c>
      <c r="N27" s="113"/>
    </row>
    <row r="28" spans="1:14" ht="39" thickBot="1" x14ac:dyDescent="0.25">
      <c r="A28" s="7">
        <v>20</v>
      </c>
      <c r="B28" s="24" t="s">
        <v>121</v>
      </c>
      <c r="C28" s="134" t="s">
        <v>155</v>
      </c>
      <c r="D28" s="123" t="s">
        <v>142</v>
      </c>
      <c r="E28" s="137" t="s">
        <v>157</v>
      </c>
      <c r="F28" s="117"/>
      <c r="G28" s="107"/>
      <c r="H28" s="61" t="s">
        <v>22</v>
      </c>
      <c r="I28" s="68">
        <f>IF(H28='[1]Priority Ratings'!$C$21,'[1]Priority Ratings'!$B$21,IF(H28='[1]Priority Ratings'!$C$22,'[1]Priority Ratings'!$B$22,IF(H28='[1]Priority Ratings'!$C$23,'[1]Priority Ratings'!$B$23,IF(H28='[1]Priority Ratings'!$C$24,'[1]Priority Ratings'!$B$24,IF(H28='[1]Priority Ratings'!$C$25,'[1]Priority Ratings'!$B$25,IF(H28='[1]Priority Ratings'!$C$26,'[1]Priority Ratings'!$B$26,IF(H28='[1]Priority Ratings'!$C$27,'[1]Priority Ratings'!$B$27,"No Rating")))))))</f>
        <v>2</v>
      </c>
      <c r="J28" s="72">
        <f t="shared" si="0"/>
        <v>0.02</v>
      </c>
      <c r="K28" s="77" t="s">
        <v>173</v>
      </c>
      <c r="L28" s="26"/>
      <c r="M28" s="111">
        <f t="shared" si="6"/>
        <v>0</v>
      </c>
      <c r="N28" s="113"/>
    </row>
    <row r="29" spans="1:14" ht="39" thickBot="1" x14ac:dyDescent="0.25">
      <c r="A29" s="7">
        <v>21</v>
      </c>
      <c r="B29" s="24" t="s">
        <v>121</v>
      </c>
      <c r="C29" s="134" t="s">
        <v>155</v>
      </c>
      <c r="D29" s="123" t="s">
        <v>149</v>
      </c>
      <c r="E29" s="137" t="s">
        <v>158</v>
      </c>
      <c r="F29" s="117"/>
      <c r="G29" s="107"/>
      <c r="H29" s="61" t="s">
        <v>23</v>
      </c>
      <c r="I29" s="68">
        <f>IF(H29='[1]Priority Ratings'!$C$21,'[1]Priority Ratings'!$B$21,IF(H29='[1]Priority Ratings'!$C$22,'[1]Priority Ratings'!$B$22,IF(H29='[1]Priority Ratings'!$C$23,'[1]Priority Ratings'!$B$23,IF(H29='[1]Priority Ratings'!$C$24,'[1]Priority Ratings'!$B$24,IF(H29='[1]Priority Ratings'!$C$25,'[1]Priority Ratings'!$B$25,IF(H29='[1]Priority Ratings'!$C$26,'[1]Priority Ratings'!$B$26,IF(H29='[1]Priority Ratings'!$C$27,'[1]Priority Ratings'!$B$27,"No Rating")))))))</f>
        <v>3</v>
      </c>
      <c r="J29" s="72">
        <f t="shared" si="0"/>
        <v>0.03</v>
      </c>
      <c r="K29" s="77" t="s">
        <v>173</v>
      </c>
      <c r="L29" s="26"/>
      <c r="M29" s="111">
        <f t="shared" si="6"/>
        <v>0</v>
      </c>
      <c r="N29" s="113"/>
    </row>
    <row r="30" spans="1:14" ht="51.75" thickBot="1" x14ac:dyDescent="0.25">
      <c r="A30" s="7">
        <v>22</v>
      </c>
      <c r="B30" s="24" t="s">
        <v>121</v>
      </c>
      <c r="C30" s="134" t="s">
        <v>155</v>
      </c>
      <c r="D30" s="123" t="s">
        <v>147</v>
      </c>
      <c r="E30" s="137" t="s">
        <v>159</v>
      </c>
      <c r="F30" s="117"/>
      <c r="G30" s="107"/>
      <c r="H30" s="61" t="s">
        <v>24</v>
      </c>
      <c r="I30" s="68">
        <f>IF(H30='[1]Priority Ratings'!$C$21,'[1]Priority Ratings'!$B$21,IF(H30='[1]Priority Ratings'!$C$22,'[1]Priority Ratings'!$B$22,IF(H30='[1]Priority Ratings'!$C$23,'[1]Priority Ratings'!$B$23,IF(H30='[1]Priority Ratings'!$C$24,'[1]Priority Ratings'!$B$24,IF(H30='[1]Priority Ratings'!$C$25,'[1]Priority Ratings'!$B$25,IF(H30='[1]Priority Ratings'!$C$26,'[1]Priority Ratings'!$B$26,IF(H30='[1]Priority Ratings'!$C$27,'[1]Priority Ratings'!$B$27,"No Rating")))))))</f>
        <v>4</v>
      </c>
      <c r="J30" s="72">
        <f t="shared" si="0"/>
        <v>0.04</v>
      </c>
      <c r="K30" s="77" t="s">
        <v>173</v>
      </c>
      <c r="L30" s="26"/>
      <c r="M30" s="111">
        <f t="shared" si="6"/>
        <v>0</v>
      </c>
      <c r="N30" s="113"/>
    </row>
    <row r="31" spans="1:14" ht="39" thickBot="1" x14ac:dyDescent="0.25">
      <c r="A31" s="7">
        <v>23</v>
      </c>
      <c r="B31" s="24" t="s">
        <v>121</v>
      </c>
      <c r="C31" s="134" t="s">
        <v>132</v>
      </c>
      <c r="D31" s="123" t="s">
        <v>133</v>
      </c>
      <c r="E31" s="137" t="s">
        <v>167</v>
      </c>
      <c r="F31" s="117"/>
      <c r="G31" s="107"/>
      <c r="H31" s="61" t="s">
        <v>24</v>
      </c>
      <c r="I31" s="68">
        <f>IF(H31='[1]Priority Ratings'!$C$21,'[1]Priority Ratings'!$B$21,IF(H31='[1]Priority Ratings'!$C$22,'[1]Priority Ratings'!$B$22,IF(H31='[1]Priority Ratings'!$C$23,'[1]Priority Ratings'!$B$23,IF(H31='[1]Priority Ratings'!$C$24,'[1]Priority Ratings'!$B$24,IF(H31='[1]Priority Ratings'!$C$25,'[1]Priority Ratings'!$B$25,IF(H31='[1]Priority Ratings'!$C$26,'[1]Priority Ratings'!$B$26,IF(H31='[1]Priority Ratings'!$C$27,'[1]Priority Ratings'!$B$27,"No Rating")))))))</f>
        <v>4</v>
      </c>
      <c r="J31" s="72">
        <f t="shared" si="0"/>
        <v>0.04</v>
      </c>
      <c r="K31" s="77" t="s">
        <v>173</v>
      </c>
      <c r="L31" s="26"/>
      <c r="M31" s="111">
        <f t="shared" si="6"/>
        <v>0</v>
      </c>
      <c r="N31" s="113"/>
    </row>
    <row r="32" spans="1:14" ht="77.25" thickBot="1" x14ac:dyDescent="0.25">
      <c r="A32" s="7">
        <v>24</v>
      </c>
      <c r="B32" s="24" t="s">
        <v>121</v>
      </c>
      <c r="C32" s="134" t="s">
        <v>164</v>
      </c>
      <c r="D32" s="123" t="s">
        <v>142</v>
      </c>
      <c r="E32" s="137" t="s">
        <v>165</v>
      </c>
      <c r="F32" s="117"/>
      <c r="G32" s="107"/>
      <c r="H32" s="61" t="s">
        <v>24</v>
      </c>
      <c r="I32" s="68">
        <f>IF(H32='[1]Priority Ratings'!$C$21,'[1]Priority Ratings'!$B$21,IF(H32='[1]Priority Ratings'!$C$22,'[1]Priority Ratings'!$B$22,IF(H32='[1]Priority Ratings'!$C$23,'[1]Priority Ratings'!$B$23,IF(H32='[1]Priority Ratings'!$C$24,'[1]Priority Ratings'!$B$24,IF(H32='[1]Priority Ratings'!$C$25,'[1]Priority Ratings'!$B$25,IF(H32='[1]Priority Ratings'!$C$26,'[1]Priority Ratings'!$B$26,IF(H32='[1]Priority Ratings'!$C$27,'[1]Priority Ratings'!$B$27,"No Rating")))))))</f>
        <v>4</v>
      </c>
      <c r="J32" s="72">
        <f t="shared" si="0"/>
        <v>0.04</v>
      </c>
      <c r="K32" s="77" t="s">
        <v>173</v>
      </c>
      <c r="L32" s="26"/>
      <c r="M32" s="111">
        <f t="shared" si="6"/>
        <v>0</v>
      </c>
      <c r="N32" s="113"/>
    </row>
    <row r="33" spans="1:14" ht="39" thickBot="1" x14ac:dyDescent="0.25">
      <c r="A33" s="7">
        <v>25</v>
      </c>
      <c r="B33" s="24" t="s">
        <v>121</v>
      </c>
      <c r="C33" s="134" t="s">
        <v>128</v>
      </c>
      <c r="D33" s="123" t="s">
        <v>136</v>
      </c>
      <c r="E33" s="137" t="s">
        <v>166</v>
      </c>
      <c r="F33" s="117"/>
      <c r="G33" s="107"/>
      <c r="H33" s="61" t="s">
        <v>25</v>
      </c>
      <c r="I33" s="68">
        <v>5</v>
      </c>
      <c r="J33" s="72">
        <f t="shared" si="0"/>
        <v>0.05</v>
      </c>
      <c r="K33" s="77" t="s">
        <v>173</v>
      </c>
      <c r="L33" s="26"/>
      <c r="M33" s="111">
        <f t="shared" si="6"/>
        <v>0</v>
      </c>
      <c r="N33" s="113"/>
    </row>
    <row r="34" spans="1:14" ht="39" thickBot="1" x14ac:dyDescent="0.25">
      <c r="A34" s="7">
        <v>26</v>
      </c>
      <c r="B34" s="24" t="s">
        <v>121</v>
      </c>
      <c r="C34" s="134" t="s">
        <v>128</v>
      </c>
      <c r="D34" s="123" t="s">
        <v>169</v>
      </c>
      <c r="E34" s="137" t="s">
        <v>170</v>
      </c>
      <c r="F34" s="117"/>
      <c r="G34" s="107"/>
      <c r="H34" s="61" t="s">
        <v>24</v>
      </c>
      <c r="I34" s="68">
        <f>IF(H34='[1]Priority Ratings'!$C$21,'[1]Priority Ratings'!$B$21,IF(H34='[1]Priority Ratings'!$C$22,'[1]Priority Ratings'!$B$22,IF(H34='[1]Priority Ratings'!$C$23,'[1]Priority Ratings'!$B$23,IF(H34='[1]Priority Ratings'!$C$24,'[1]Priority Ratings'!$B$24,IF(H34='[1]Priority Ratings'!$C$25,'[1]Priority Ratings'!$B$25,IF(H34='[1]Priority Ratings'!$C$26,'[1]Priority Ratings'!$B$26,IF(H34='[1]Priority Ratings'!$C$27,'[1]Priority Ratings'!$B$27,"No Rating")))))))</f>
        <v>4</v>
      </c>
      <c r="J34" s="72">
        <f t="shared" si="0"/>
        <v>0.04</v>
      </c>
      <c r="K34" s="77" t="s">
        <v>173</v>
      </c>
      <c r="L34" s="26"/>
      <c r="M34" s="111">
        <f t="shared" si="6"/>
        <v>0</v>
      </c>
      <c r="N34" s="113"/>
    </row>
    <row r="35" spans="1:14" ht="39" thickBot="1" x14ac:dyDescent="0.25">
      <c r="A35" s="7">
        <v>27</v>
      </c>
      <c r="B35" s="24" t="s">
        <v>121</v>
      </c>
      <c r="C35" s="134" t="s">
        <v>128</v>
      </c>
      <c r="D35" s="123" t="s">
        <v>168</v>
      </c>
      <c r="E35" s="137" t="s">
        <v>171</v>
      </c>
      <c r="F35" s="117"/>
      <c r="G35" s="107"/>
      <c r="H35" s="61" t="s">
        <v>24</v>
      </c>
      <c r="I35" s="68">
        <f>IF(H35='[1]Priority Ratings'!$C$21,'[1]Priority Ratings'!$B$21,IF(H35='[1]Priority Ratings'!$C$22,'[1]Priority Ratings'!$B$22,IF(H35='[1]Priority Ratings'!$C$23,'[1]Priority Ratings'!$B$23,IF(H35='[1]Priority Ratings'!$C$24,'[1]Priority Ratings'!$B$24,IF(H35='[1]Priority Ratings'!$C$25,'[1]Priority Ratings'!$B$25,IF(H35='[1]Priority Ratings'!$C$26,'[1]Priority Ratings'!$B$26,IF(H35='[1]Priority Ratings'!$C$27,'[1]Priority Ratings'!$B$27,"No Rating")))))))</f>
        <v>4</v>
      </c>
      <c r="J35" s="72">
        <f t="shared" si="0"/>
        <v>0.04</v>
      </c>
      <c r="K35" s="77" t="s">
        <v>173</v>
      </c>
      <c r="L35" s="26"/>
      <c r="M35" s="111">
        <f t="shared" si="6"/>
        <v>0</v>
      </c>
      <c r="N35" s="113"/>
    </row>
    <row r="36" spans="1:14" ht="13.5" thickBot="1" x14ac:dyDescent="0.25">
      <c r="A36" s="51"/>
      <c r="B36" s="51"/>
      <c r="C36" s="51"/>
      <c r="D36" s="91"/>
      <c r="E36" s="141"/>
      <c r="F36" s="51"/>
      <c r="G36" s="51"/>
      <c r="H36" s="51"/>
      <c r="I36" s="69"/>
      <c r="J36" s="69"/>
      <c r="K36" s="69"/>
      <c r="L36" s="149"/>
      <c r="M36" s="150"/>
      <c r="N36" s="113"/>
    </row>
    <row r="37" spans="1:14" ht="15.75" thickBot="1" x14ac:dyDescent="0.25">
      <c r="A37" s="5"/>
      <c r="B37" s="12"/>
      <c r="C37" s="5"/>
      <c r="E37" s="12"/>
      <c r="F37" s="12"/>
      <c r="G37" s="7" t="s">
        <v>2</v>
      </c>
      <c r="H37" s="62"/>
      <c r="I37" s="70">
        <f>SUM(I9:I35)</f>
        <v>100</v>
      </c>
      <c r="J37" s="73">
        <f>SUM(J9:J35)</f>
        <v>1.0000000000000004</v>
      </c>
      <c r="K37" s="78"/>
      <c r="L37" s="151" t="s">
        <v>191</v>
      </c>
      <c r="M37" s="152">
        <f>SUM(M9:M35)</f>
        <v>0</v>
      </c>
    </row>
  </sheetData>
  <autoFilter ref="A8:M35" xr:uid="{00000000-0009-0000-0000-000002000000}"/>
  <mergeCells count="1">
    <mergeCell ref="N7:N8"/>
  </mergeCells>
  <dataValidations count="1">
    <dataValidation type="list" allowBlank="1" showInputMessage="1" showErrorMessage="1" sqref="H9:H35" xr:uid="{00000000-0002-0000-0200-000000000000}">
      <formula1>Priority</formula1>
    </dataValidation>
  </dataValidations>
  <pageMargins left="0.70866141732283472" right="0.70866141732283472" top="0.74803149606299213" bottom="0.74803149606299213" header="0.31496062992125984" footer="0.31496062992125984"/>
  <pageSetup paperSize="9" scale="52" firstPageNumber="0" fitToHeight="0" orientation="portrait" horizontalDpi="300" verticalDpi="300" r:id="rId1"/>
  <headerFooter alignWithMargins="0">
    <oddHeader>&amp;L&amp;F&amp;R&amp;A</oddHeader>
    <oddFooter>&amp;L&amp;D&amp;RPage &amp;P of &amp;N</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1000000}">
          <x14:formula1>
            <xm:f>Config!$J$3:$J$5</xm:f>
          </x14:formula1>
          <xm:sqref>F9:F35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F85D7-204B-4D33-9705-9706D8215258}">
  <sheetPr codeName="Sheet5">
    <tabColor theme="6"/>
    <pageSetUpPr fitToPage="1"/>
  </sheetPr>
  <dimension ref="A1:N19"/>
  <sheetViews>
    <sheetView zoomScale="99" zoomScaleNormal="100" workbookViewId="0">
      <selection activeCell="E7" sqref="E7"/>
    </sheetView>
  </sheetViews>
  <sheetFormatPr defaultColWidth="9.140625" defaultRowHeight="12.75" x14ac:dyDescent="0.2"/>
  <cols>
    <col min="1" max="1" width="7.42578125" style="3" bestFit="1" customWidth="1"/>
    <col min="2" max="2" width="13.42578125" style="13" customWidth="1"/>
    <col min="3" max="3" width="43.5703125" style="3" customWidth="1"/>
    <col min="4" max="4" width="27" style="5" customWidth="1"/>
    <col min="5" max="5" width="58.28515625" style="13" customWidth="1"/>
    <col min="6" max="6" width="25.7109375" style="13" customWidth="1"/>
    <col min="7" max="7" width="39.42578125" style="3" customWidth="1"/>
    <col min="8" max="8" width="18.42578125" style="58" customWidth="1"/>
    <col min="9" max="9" width="11.42578125" style="58" customWidth="1"/>
    <col min="10" max="10" width="14.28515625" style="58" customWidth="1"/>
    <col min="11" max="11" width="56.85546875" style="74" customWidth="1"/>
    <col min="12" max="12" width="27.28515625" style="3" customWidth="1"/>
    <col min="13" max="13" width="21" style="58" customWidth="1"/>
    <col min="14" max="14" width="30.5703125" style="1" customWidth="1"/>
    <col min="15" max="16384" width="9.140625" style="1"/>
  </cols>
  <sheetData>
    <row r="1" spans="1:14" x14ac:dyDescent="0.2">
      <c r="A1" s="52" t="s">
        <v>205</v>
      </c>
      <c r="B1" s="52"/>
      <c r="C1" s="126"/>
      <c r="D1" s="127"/>
      <c r="E1" s="16"/>
      <c r="F1" s="16"/>
    </row>
    <row r="2" spans="1:14" x14ac:dyDescent="0.2">
      <c r="A2" s="49" t="s">
        <v>186</v>
      </c>
      <c r="B2" s="50"/>
      <c r="C2" s="128"/>
      <c r="D2" s="129"/>
      <c r="E2" s="17"/>
      <c r="F2" s="17"/>
      <c r="L2" s="64" t="s">
        <v>95</v>
      </c>
    </row>
    <row r="3" spans="1:14" x14ac:dyDescent="0.2">
      <c r="A3" s="49" t="s">
        <v>9</v>
      </c>
      <c r="B3" s="50"/>
      <c r="C3" s="130"/>
      <c r="D3" s="131"/>
      <c r="E3" s="18"/>
      <c r="F3" s="18"/>
      <c r="L3" s="63" t="s">
        <v>92</v>
      </c>
    </row>
    <row r="4" spans="1:14" x14ac:dyDescent="0.2">
      <c r="A4" s="49" t="s">
        <v>14</v>
      </c>
      <c r="B4" s="50"/>
      <c r="C4" s="130"/>
      <c r="D4" s="131"/>
      <c r="E4" s="18"/>
      <c r="F4" s="18"/>
      <c r="L4" s="63" t="s">
        <v>93</v>
      </c>
    </row>
    <row r="5" spans="1:14" x14ac:dyDescent="0.2">
      <c r="L5" s="63" t="s">
        <v>94</v>
      </c>
    </row>
    <row r="6" spans="1:14" x14ac:dyDescent="0.2">
      <c r="A6" s="53" t="s">
        <v>6</v>
      </c>
      <c r="B6" s="54"/>
      <c r="C6" s="132"/>
      <c r="D6" s="7"/>
      <c r="E6" s="19"/>
      <c r="F6" s="19"/>
    </row>
    <row r="7" spans="1:14" ht="63.75" x14ac:dyDescent="0.2">
      <c r="A7" s="14"/>
      <c r="B7" s="10"/>
      <c r="C7" s="133"/>
      <c r="D7" s="133"/>
      <c r="E7" s="11"/>
      <c r="F7" s="66" t="s">
        <v>104</v>
      </c>
      <c r="G7" s="108" t="s">
        <v>111</v>
      </c>
      <c r="H7" s="116" t="s">
        <v>112</v>
      </c>
      <c r="I7" s="66" t="s">
        <v>12</v>
      </c>
      <c r="J7" s="71"/>
      <c r="K7" s="81" t="s">
        <v>13</v>
      </c>
      <c r="L7" s="82" t="s">
        <v>96</v>
      </c>
      <c r="M7" s="109"/>
      <c r="N7" s="193" t="s">
        <v>103</v>
      </c>
    </row>
    <row r="8" spans="1:14" ht="25.5" x14ac:dyDescent="0.2">
      <c r="A8" s="20" t="s">
        <v>3</v>
      </c>
      <c r="B8" s="21" t="s">
        <v>0</v>
      </c>
      <c r="C8" s="20" t="s">
        <v>5</v>
      </c>
      <c r="D8" s="124" t="s">
        <v>126</v>
      </c>
      <c r="E8" s="138" t="s">
        <v>16</v>
      </c>
      <c r="F8" s="22" t="s">
        <v>101</v>
      </c>
      <c r="G8" s="28" t="s">
        <v>102</v>
      </c>
      <c r="H8" s="114" t="s">
        <v>27</v>
      </c>
      <c r="I8" s="67" t="s">
        <v>17</v>
      </c>
      <c r="J8" s="67" t="s">
        <v>1</v>
      </c>
      <c r="K8" s="75" t="s">
        <v>4</v>
      </c>
      <c r="L8" s="65" t="s">
        <v>197</v>
      </c>
      <c r="M8" s="110" t="s">
        <v>8</v>
      </c>
      <c r="N8" s="193"/>
    </row>
    <row r="9" spans="1:14" ht="90" thickBot="1" x14ac:dyDescent="0.25">
      <c r="A9" s="7">
        <v>1</v>
      </c>
      <c r="B9" s="24" t="s">
        <v>122</v>
      </c>
      <c r="C9" s="134" t="s">
        <v>144</v>
      </c>
      <c r="D9" s="123" t="s">
        <v>142</v>
      </c>
      <c r="E9" s="137" t="s">
        <v>174</v>
      </c>
      <c r="F9" s="117"/>
      <c r="G9" s="107"/>
      <c r="H9" s="61" t="s">
        <v>23</v>
      </c>
      <c r="I9" s="68">
        <f>IF(H9='[1]Priority Ratings'!$C$21,'[1]Priority Ratings'!$B$21,IF(H9='[1]Priority Ratings'!$C$22,'[1]Priority Ratings'!$B$22,IF(H9='[1]Priority Ratings'!$C$23,'[1]Priority Ratings'!$B$23,IF(H9='[1]Priority Ratings'!$C$24,'[1]Priority Ratings'!$B$24,IF(H9='[1]Priority Ratings'!$C$25,'[1]Priority Ratings'!$B$25,IF(H9='[1]Priority Ratings'!$C$26,'[1]Priority Ratings'!$B$26,IF(H9='[1]Priority Ratings'!$C$27,'[1]Priority Ratings'!$B$27,"No Rating")))))))</f>
        <v>3</v>
      </c>
      <c r="J9" s="72">
        <f t="shared" ref="J9:J17" si="0">I9/I$19</f>
        <v>0.11538461538461539</v>
      </c>
      <c r="K9" s="77" t="s">
        <v>173</v>
      </c>
      <c r="L9" s="26"/>
      <c r="M9" s="111">
        <f t="shared" ref="M9:M17" si="1">J9*L9</f>
        <v>0</v>
      </c>
      <c r="N9" s="113"/>
    </row>
    <row r="10" spans="1:14" ht="89.25" x14ac:dyDescent="0.2">
      <c r="A10" s="7">
        <v>2</v>
      </c>
      <c r="B10" s="24" t="s">
        <v>122</v>
      </c>
      <c r="C10" s="134" t="s">
        <v>125</v>
      </c>
      <c r="D10" s="123" t="s">
        <v>0</v>
      </c>
      <c r="E10" s="139" t="s">
        <v>204</v>
      </c>
      <c r="F10" s="117"/>
      <c r="G10" s="107"/>
      <c r="H10" s="61" t="s">
        <v>22</v>
      </c>
      <c r="I10" s="68">
        <v>2</v>
      </c>
      <c r="J10" s="72">
        <f t="shared" si="0"/>
        <v>7.6923076923076927E-2</v>
      </c>
      <c r="K10" s="77" t="s">
        <v>173</v>
      </c>
      <c r="L10" s="26"/>
      <c r="M10" s="111">
        <f t="shared" si="1"/>
        <v>0</v>
      </c>
      <c r="N10" s="113"/>
    </row>
    <row r="11" spans="1:14" ht="153" x14ac:dyDescent="0.2">
      <c r="A11" s="7">
        <v>3</v>
      </c>
      <c r="B11" s="24" t="s">
        <v>122</v>
      </c>
      <c r="C11" s="134" t="s">
        <v>125</v>
      </c>
      <c r="D11" s="123" t="s">
        <v>145</v>
      </c>
      <c r="E11" s="139" t="s">
        <v>179</v>
      </c>
      <c r="F11" s="117"/>
      <c r="G11" s="107"/>
      <c r="H11" s="61" t="s">
        <v>23</v>
      </c>
      <c r="I11" s="68">
        <f>IF(H11='[1]Priority Ratings'!$C$21,'[1]Priority Ratings'!$B$21,IF(H11='[1]Priority Ratings'!$C$22,'[1]Priority Ratings'!$B$22,IF(H11='[1]Priority Ratings'!$C$23,'[1]Priority Ratings'!$B$23,IF(H11='[1]Priority Ratings'!$C$24,'[1]Priority Ratings'!$B$24,IF(H11='[1]Priority Ratings'!$C$25,'[1]Priority Ratings'!$B$25,IF(H11='[1]Priority Ratings'!$C$26,'[1]Priority Ratings'!$B$26,IF(H11='[1]Priority Ratings'!$C$27,'[1]Priority Ratings'!$B$27,"No Rating")))))))</f>
        <v>3</v>
      </c>
      <c r="J11" s="72">
        <f t="shared" si="0"/>
        <v>0.11538461538461539</v>
      </c>
      <c r="K11" s="77" t="s">
        <v>173</v>
      </c>
      <c r="L11" s="26"/>
      <c r="M11" s="111">
        <f t="shared" si="1"/>
        <v>0</v>
      </c>
      <c r="N11" s="113"/>
    </row>
    <row r="12" spans="1:14" ht="64.5" thickBot="1" x14ac:dyDescent="0.25">
      <c r="A12" s="7">
        <v>4</v>
      </c>
      <c r="B12" s="24" t="s">
        <v>122</v>
      </c>
      <c r="C12" s="135" t="s">
        <v>146</v>
      </c>
      <c r="D12" s="136" t="s">
        <v>142</v>
      </c>
      <c r="E12" s="137" t="s">
        <v>175</v>
      </c>
      <c r="F12" s="117"/>
      <c r="G12" s="107"/>
      <c r="H12" s="61" t="s">
        <v>25</v>
      </c>
      <c r="I12" s="68">
        <v>5</v>
      </c>
      <c r="J12" s="72">
        <f t="shared" si="0"/>
        <v>0.19230769230769232</v>
      </c>
      <c r="K12" s="77" t="s">
        <v>173</v>
      </c>
      <c r="L12" s="26"/>
      <c r="M12" s="111">
        <f t="shared" si="1"/>
        <v>0</v>
      </c>
      <c r="N12" s="113"/>
    </row>
    <row r="13" spans="1:14" ht="77.25" thickBot="1" x14ac:dyDescent="0.25">
      <c r="A13" s="7">
        <v>5</v>
      </c>
      <c r="B13" s="24" t="s">
        <v>122</v>
      </c>
      <c r="C13" s="134" t="s">
        <v>151</v>
      </c>
      <c r="D13" s="123" t="s">
        <v>142</v>
      </c>
      <c r="E13" s="137" t="s">
        <v>176</v>
      </c>
      <c r="F13" s="117"/>
      <c r="G13" s="107"/>
      <c r="H13" s="61" t="s">
        <v>23</v>
      </c>
      <c r="I13" s="68">
        <f>IF(H13='[1]Priority Ratings'!$C$21,'[1]Priority Ratings'!$B$21,IF(H13='[1]Priority Ratings'!$C$22,'[1]Priority Ratings'!$B$22,IF(H13='[1]Priority Ratings'!$C$23,'[1]Priority Ratings'!$B$23,IF(H13='[1]Priority Ratings'!$C$24,'[1]Priority Ratings'!$B$24,IF(H13='[1]Priority Ratings'!$C$25,'[1]Priority Ratings'!$B$25,IF(H13='[1]Priority Ratings'!$C$26,'[1]Priority Ratings'!$B$26,IF(H13='[1]Priority Ratings'!$C$27,'[1]Priority Ratings'!$B$27,"No Rating")))))))</f>
        <v>3</v>
      </c>
      <c r="J13" s="72">
        <f t="shared" si="0"/>
        <v>0.11538461538461539</v>
      </c>
      <c r="K13" s="77" t="s">
        <v>173</v>
      </c>
      <c r="L13" s="26"/>
      <c r="M13" s="111">
        <f t="shared" si="1"/>
        <v>0</v>
      </c>
      <c r="N13" s="113"/>
    </row>
    <row r="14" spans="1:14" ht="128.25" thickBot="1" x14ac:dyDescent="0.25">
      <c r="A14" s="7">
        <v>6</v>
      </c>
      <c r="B14" s="24" t="s">
        <v>122</v>
      </c>
      <c r="C14" s="134" t="s">
        <v>153</v>
      </c>
      <c r="D14" s="123" t="s">
        <v>142</v>
      </c>
      <c r="E14" s="137" t="s">
        <v>182</v>
      </c>
      <c r="F14" s="117"/>
      <c r="G14" s="107"/>
      <c r="H14" s="61" t="s">
        <v>22</v>
      </c>
      <c r="I14" s="68">
        <f>IF(H14='[1]Priority Ratings'!$C$21,'[1]Priority Ratings'!$B$21,IF(H14='[1]Priority Ratings'!$C$22,'[1]Priority Ratings'!$B$22,IF(H14='[1]Priority Ratings'!$C$23,'[1]Priority Ratings'!$B$23,IF(H14='[1]Priority Ratings'!$C$24,'[1]Priority Ratings'!$B$24,IF(H14='[1]Priority Ratings'!$C$25,'[1]Priority Ratings'!$B$25,IF(H14='[1]Priority Ratings'!$C$26,'[1]Priority Ratings'!$B$26,IF(H14='[1]Priority Ratings'!$C$27,'[1]Priority Ratings'!$B$27,"No Rating")))))))</f>
        <v>2</v>
      </c>
      <c r="J14" s="72">
        <f t="shared" si="0"/>
        <v>7.6923076923076927E-2</v>
      </c>
      <c r="K14" s="77" t="s">
        <v>173</v>
      </c>
      <c r="L14" s="26"/>
      <c r="M14" s="111">
        <f t="shared" si="1"/>
        <v>0</v>
      </c>
      <c r="N14" s="113"/>
    </row>
    <row r="15" spans="1:14" ht="77.25" thickBot="1" x14ac:dyDescent="0.25">
      <c r="A15" s="7">
        <v>7</v>
      </c>
      <c r="B15" s="24" t="s">
        <v>122</v>
      </c>
      <c r="C15" s="134" t="s">
        <v>154</v>
      </c>
      <c r="D15" s="123" t="s">
        <v>142</v>
      </c>
      <c r="E15" s="137" t="s">
        <v>181</v>
      </c>
      <c r="F15" s="117"/>
      <c r="G15" s="107"/>
      <c r="H15" s="61" t="s">
        <v>22</v>
      </c>
      <c r="I15" s="68">
        <f>IF(H15='[1]Priority Ratings'!$C$21,'[1]Priority Ratings'!$B$21,IF(H15='[1]Priority Ratings'!$C$22,'[1]Priority Ratings'!$B$22,IF(H15='[1]Priority Ratings'!$C$23,'[1]Priority Ratings'!$B$23,IF(H15='[1]Priority Ratings'!$C$24,'[1]Priority Ratings'!$B$24,IF(H15='[1]Priority Ratings'!$C$25,'[1]Priority Ratings'!$B$25,IF(H15='[1]Priority Ratings'!$C$26,'[1]Priority Ratings'!$B$26,IF(H15='[1]Priority Ratings'!$C$27,'[1]Priority Ratings'!$B$27,"No Rating")))))))</f>
        <v>2</v>
      </c>
      <c r="J15" s="72">
        <f t="shared" si="0"/>
        <v>7.6923076923076927E-2</v>
      </c>
      <c r="K15" s="77" t="s">
        <v>173</v>
      </c>
      <c r="L15" s="26"/>
      <c r="M15" s="111">
        <f t="shared" si="1"/>
        <v>0</v>
      </c>
      <c r="N15" s="113"/>
    </row>
    <row r="16" spans="1:14" ht="64.5" thickBot="1" x14ac:dyDescent="0.25">
      <c r="A16" s="7">
        <v>8</v>
      </c>
      <c r="B16" s="24" t="s">
        <v>122</v>
      </c>
      <c r="C16" s="134" t="s">
        <v>155</v>
      </c>
      <c r="D16" s="123" t="s">
        <v>142</v>
      </c>
      <c r="E16" s="137" t="s">
        <v>177</v>
      </c>
      <c r="F16" s="117"/>
      <c r="G16" s="107"/>
      <c r="H16" s="61" t="s">
        <v>22</v>
      </c>
      <c r="I16" s="68">
        <f>IF(H16='[1]Priority Ratings'!$C$21,'[1]Priority Ratings'!$B$21,IF(H16='[1]Priority Ratings'!$C$22,'[1]Priority Ratings'!$B$22,IF(H16='[1]Priority Ratings'!$C$23,'[1]Priority Ratings'!$B$23,IF(H16='[1]Priority Ratings'!$C$24,'[1]Priority Ratings'!$B$24,IF(H16='[1]Priority Ratings'!$C$25,'[1]Priority Ratings'!$B$25,IF(H16='[1]Priority Ratings'!$C$26,'[1]Priority Ratings'!$B$26,IF(H16='[1]Priority Ratings'!$C$27,'[1]Priority Ratings'!$B$27,"No Rating")))))))</f>
        <v>2</v>
      </c>
      <c r="J16" s="72">
        <f t="shared" si="0"/>
        <v>7.6923076923076927E-2</v>
      </c>
      <c r="K16" s="77" t="s">
        <v>173</v>
      </c>
      <c r="L16" s="26"/>
      <c r="M16" s="111">
        <f t="shared" si="1"/>
        <v>0</v>
      </c>
      <c r="N16" s="113"/>
    </row>
    <row r="17" spans="1:14" ht="81" customHeight="1" thickBot="1" x14ac:dyDescent="0.25">
      <c r="A17" s="7">
        <v>9</v>
      </c>
      <c r="B17" s="24" t="s">
        <v>122</v>
      </c>
      <c r="C17" s="134" t="s">
        <v>164</v>
      </c>
      <c r="D17" s="123" t="s">
        <v>142</v>
      </c>
      <c r="E17" s="137" t="s">
        <v>178</v>
      </c>
      <c r="F17" s="117"/>
      <c r="G17" s="107"/>
      <c r="H17" s="61" t="s">
        <v>180</v>
      </c>
      <c r="I17" s="68">
        <f>IF(H17='[1]Priority Ratings'!$C$21,'[1]Priority Ratings'!$B$21,IF(H17='[1]Priority Ratings'!$C$22,'[1]Priority Ratings'!$B$22,IF(H17='[1]Priority Ratings'!$C$23,'[1]Priority Ratings'!$B$23,IF(H17='[1]Priority Ratings'!$C$24,'[1]Priority Ratings'!$B$24,IF(H17='[1]Priority Ratings'!$C$25,'[1]Priority Ratings'!$B$25,IF(H17='[1]Priority Ratings'!$C$26,'[1]Priority Ratings'!$B$26,IF(H17='[1]Priority Ratings'!$C$27,'[1]Priority Ratings'!$B$27,"No Rating")))))))</f>
        <v>4</v>
      </c>
      <c r="J17" s="72">
        <f t="shared" si="0"/>
        <v>0.15384615384615385</v>
      </c>
      <c r="K17" s="77" t="s">
        <v>173</v>
      </c>
      <c r="L17" s="26"/>
      <c r="M17" s="111">
        <f t="shared" si="1"/>
        <v>0</v>
      </c>
      <c r="N17" s="113"/>
    </row>
    <row r="18" spans="1:14" x14ac:dyDescent="0.2">
      <c r="A18" s="51"/>
      <c r="B18" s="51"/>
      <c r="C18" s="51"/>
      <c r="D18" s="91"/>
      <c r="E18" s="141"/>
      <c r="F18" s="51"/>
      <c r="G18" s="51"/>
      <c r="H18" s="51"/>
      <c r="I18" s="69"/>
      <c r="J18" s="69"/>
      <c r="K18" s="69"/>
      <c r="L18" s="51"/>
      <c r="M18" s="112"/>
      <c r="N18" s="113"/>
    </row>
    <row r="19" spans="1:14" x14ac:dyDescent="0.2">
      <c r="A19" s="5"/>
      <c r="B19" s="12"/>
      <c r="C19" s="5"/>
      <c r="E19" s="12"/>
      <c r="F19" s="12"/>
      <c r="G19" s="7" t="s">
        <v>2</v>
      </c>
      <c r="H19" s="62"/>
      <c r="I19" s="70">
        <f>SUM(I9:I17)</f>
        <v>26</v>
      </c>
      <c r="J19" s="73">
        <f>SUM(J9:J17)</f>
        <v>0.99999999999999989</v>
      </c>
      <c r="K19" s="78"/>
      <c r="L19" s="6"/>
      <c r="M19" s="80">
        <f>SUM(M9:M17)</f>
        <v>0</v>
      </c>
    </row>
  </sheetData>
  <autoFilter ref="A8:M17" xr:uid="{00000000-0009-0000-0000-000002000000}"/>
  <mergeCells count="1">
    <mergeCell ref="N7:N8"/>
  </mergeCells>
  <dataValidations count="1">
    <dataValidation type="list" allowBlank="1" showInputMessage="1" showErrorMessage="1" sqref="H9:H17" xr:uid="{BD534BF7-5312-4448-8792-71BF96D675C8}">
      <formula1>Priority</formula1>
    </dataValidation>
  </dataValidations>
  <pageMargins left="0.70866141732283472" right="0.70866141732283472" top="0.74803149606299213" bottom="0.74803149606299213" header="0.31496062992125984" footer="0.31496062992125984"/>
  <pageSetup paperSize="9" scale="52" firstPageNumber="0" fitToHeight="0" orientation="portrait" horizontalDpi="300" verticalDpi="300" r:id="rId1"/>
  <headerFooter alignWithMargins="0">
    <oddHeader>&amp;L&amp;F&amp;R&amp;A</oddHeader>
    <oddFooter>&amp;L&amp;D&amp;RPage &amp;P of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8D93D05-AF58-4E4F-8B2C-FFDF86926221}">
          <x14:formula1>
            <xm:f>Config!$J$3:$J$5</xm:f>
          </x14:formula1>
          <xm:sqref>F9:F17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3"/>
  <dimension ref="B20:F29"/>
  <sheetViews>
    <sheetView zoomScale="120" zoomScaleNormal="120" workbookViewId="0">
      <selection activeCell="E27" sqref="E27"/>
    </sheetView>
  </sheetViews>
  <sheetFormatPr defaultRowHeight="15" x14ac:dyDescent="0.25"/>
  <cols>
    <col min="2" max="2" width="13.42578125" bestFit="1" customWidth="1"/>
    <col min="3" max="3" width="18.42578125" bestFit="1" customWidth="1"/>
    <col min="5" max="5" width="12.5703125" bestFit="1" customWidth="1"/>
    <col min="6" max="6" width="16.5703125" bestFit="1" customWidth="1"/>
  </cols>
  <sheetData>
    <row r="20" spans="2:6" x14ac:dyDescent="0.25">
      <c r="B20" t="s">
        <v>28</v>
      </c>
      <c r="C20" t="s">
        <v>27</v>
      </c>
      <c r="E20" s="27" t="s">
        <v>29</v>
      </c>
      <c r="F20" s="27" t="s">
        <v>30</v>
      </c>
    </row>
    <row r="21" spans="2:6" x14ac:dyDescent="0.25">
      <c r="B21" s="27">
        <v>0</v>
      </c>
      <c r="C21" s="27" t="s">
        <v>20</v>
      </c>
      <c r="E21" s="35">
        <v>0</v>
      </c>
      <c r="F21" s="27" t="s">
        <v>35</v>
      </c>
    </row>
    <row r="22" spans="2:6" x14ac:dyDescent="0.25">
      <c r="B22" s="27">
        <v>1</v>
      </c>
      <c r="C22" s="27" t="s">
        <v>21</v>
      </c>
      <c r="E22" s="35">
        <v>0.25</v>
      </c>
      <c r="F22" s="27" t="s">
        <v>31</v>
      </c>
    </row>
    <row r="23" spans="2:6" x14ac:dyDescent="0.25">
      <c r="B23" s="27">
        <v>2</v>
      </c>
      <c r="C23" s="27" t="s">
        <v>22</v>
      </c>
      <c r="E23" s="35">
        <v>0.5</v>
      </c>
      <c r="F23" s="27" t="s">
        <v>32</v>
      </c>
    </row>
    <row r="24" spans="2:6" x14ac:dyDescent="0.25">
      <c r="B24" s="27">
        <v>3</v>
      </c>
      <c r="C24" s="27" t="s">
        <v>23</v>
      </c>
      <c r="E24" s="35">
        <v>0.75</v>
      </c>
      <c r="F24" s="27" t="s">
        <v>33</v>
      </c>
    </row>
    <row r="25" spans="2:6" x14ac:dyDescent="0.25">
      <c r="B25" s="27">
        <v>4</v>
      </c>
      <c r="C25" s="27" t="s">
        <v>24</v>
      </c>
      <c r="E25" s="35">
        <v>1</v>
      </c>
      <c r="F25" s="27" t="s">
        <v>34</v>
      </c>
    </row>
    <row r="26" spans="2:6" x14ac:dyDescent="0.25">
      <c r="B26" s="27">
        <v>5</v>
      </c>
      <c r="C26" s="27" t="s">
        <v>25</v>
      </c>
      <c r="E26" s="34"/>
    </row>
    <row r="27" spans="2:6" x14ac:dyDescent="0.25">
      <c r="B27" s="27">
        <v>6</v>
      </c>
      <c r="C27" s="27" t="s">
        <v>26</v>
      </c>
    </row>
    <row r="29" spans="2:6" x14ac:dyDescent="0.25">
      <c r="B29" s="40" t="s">
        <v>89</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2:J13"/>
  <sheetViews>
    <sheetView workbookViewId="0">
      <selection activeCell="G11" sqref="G11"/>
    </sheetView>
  </sheetViews>
  <sheetFormatPr defaultRowHeight="15" x14ac:dyDescent="0.25"/>
  <cols>
    <col min="2" max="2" width="25.42578125" bestFit="1" customWidth="1"/>
    <col min="4" max="4" width="12" bestFit="1" customWidth="1"/>
    <col min="5" max="5" width="16.5703125" bestFit="1" customWidth="1"/>
    <col min="7" max="7" width="19.85546875" bestFit="1" customWidth="1"/>
    <col min="9" max="9" width="17.85546875" bestFit="1" customWidth="1"/>
  </cols>
  <sheetData>
    <row r="2" spans="2:10" x14ac:dyDescent="0.25">
      <c r="B2" s="36"/>
      <c r="D2" s="36" t="s">
        <v>28</v>
      </c>
      <c r="E2" s="36" t="s">
        <v>27</v>
      </c>
      <c r="G2" s="36" t="s">
        <v>58</v>
      </c>
      <c r="I2" s="194" t="s">
        <v>101</v>
      </c>
      <c r="J2" s="194"/>
    </row>
    <row r="3" spans="2:10" x14ac:dyDescent="0.25">
      <c r="B3" s="27"/>
      <c r="D3" s="27">
        <v>0</v>
      </c>
      <c r="E3" s="27" t="s">
        <v>20</v>
      </c>
      <c r="G3" s="27" t="s">
        <v>73</v>
      </c>
      <c r="I3" s="27" t="s">
        <v>107</v>
      </c>
      <c r="J3" s="27" t="s">
        <v>108</v>
      </c>
    </row>
    <row r="4" spans="2:10" x14ac:dyDescent="0.25">
      <c r="B4" s="27"/>
      <c r="D4" s="27">
        <v>1</v>
      </c>
      <c r="E4" s="27" t="s">
        <v>21</v>
      </c>
      <c r="G4" s="27" t="s">
        <v>74</v>
      </c>
      <c r="I4" s="27" t="s">
        <v>105</v>
      </c>
      <c r="J4" s="27" t="s">
        <v>109</v>
      </c>
    </row>
    <row r="5" spans="2:10" x14ac:dyDescent="0.25">
      <c r="B5" s="27"/>
      <c r="D5" s="27">
        <v>2</v>
      </c>
      <c r="E5" s="27" t="s">
        <v>22</v>
      </c>
      <c r="G5" s="27" t="s">
        <v>75</v>
      </c>
      <c r="I5" s="27" t="s">
        <v>106</v>
      </c>
      <c r="J5" s="27" t="s">
        <v>110</v>
      </c>
    </row>
    <row r="6" spans="2:10" x14ac:dyDescent="0.25">
      <c r="D6" s="27">
        <v>3</v>
      </c>
      <c r="E6" s="27" t="s">
        <v>23</v>
      </c>
      <c r="G6" s="27" t="s">
        <v>76</v>
      </c>
    </row>
    <row r="7" spans="2:10" x14ac:dyDescent="0.25">
      <c r="D7" s="27">
        <v>4</v>
      </c>
      <c r="E7" s="27" t="s">
        <v>24</v>
      </c>
    </row>
    <row r="8" spans="2:10" x14ac:dyDescent="0.25">
      <c r="D8" s="27">
        <v>5</v>
      </c>
      <c r="E8" s="27" t="s">
        <v>25</v>
      </c>
    </row>
    <row r="9" spans="2:10" x14ac:dyDescent="0.25">
      <c r="D9" s="27">
        <v>6</v>
      </c>
      <c r="E9" s="27" t="s">
        <v>26</v>
      </c>
    </row>
    <row r="13" spans="2:10" x14ac:dyDescent="0.25">
      <c r="B13" s="46" t="s">
        <v>88</v>
      </c>
    </row>
  </sheetData>
  <mergeCells count="1">
    <mergeCell ref="I2:J2"/>
  </mergeCell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A1:O34"/>
  <sheetViews>
    <sheetView workbookViewId="0">
      <selection activeCell="R10" sqref="R10"/>
    </sheetView>
  </sheetViews>
  <sheetFormatPr defaultRowHeight="15" x14ac:dyDescent="0.25"/>
  <sheetData>
    <row r="1" spans="1:15" x14ac:dyDescent="0.25">
      <c r="A1" s="40" t="s">
        <v>72</v>
      </c>
    </row>
    <row r="2" spans="1:15" ht="15.75" thickBot="1" x14ac:dyDescent="0.3">
      <c r="B2" s="40" t="s">
        <v>90</v>
      </c>
    </row>
    <row r="3" spans="1:15" ht="15.75" thickBot="1" x14ac:dyDescent="0.3">
      <c r="B3" s="195" t="s">
        <v>50</v>
      </c>
      <c r="C3" s="196"/>
    </row>
    <row r="4" spans="1:15" x14ac:dyDescent="0.25">
      <c r="B4" s="197"/>
      <c r="C4" s="198"/>
      <c r="D4" s="198"/>
      <c r="E4" s="198"/>
      <c r="F4" s="198"/>
      <c r="G4" s="198"/>
      <c r="H4" s="198"/>
      <c r="I4" s="198"/>
      <c r="J4" s="198"/>
      <c r="K4" s="198"/>
      <c r="L4" s="198"/>
      <c r="M4" s="198"/>
      <c r="N4" s="198"/>
      <c r="O4" s="199"/>
    </row>
    <row r="5" spans="1:15" x14ac:dyDescent="0.25">
      <c r="B5" s="200"/>
      <c r="C5" s="201"/>
      <c r="D5" s="201"/>
      <c r="E5" s="201"/>
      <c r="F5" s="201"/>
      <c r="G5" s="201"/>
      <c r="H5" s="201"/>
      <c r="I5" s="201"/>
      <c r="J5" s="201"/>
      <c r="K5" s="201"/>
      <c r="L5" s="201"/>
      <c r="M5" s="201"/>
      <c r="N5" s="201"/>
      <c r="O5" s="202"/>
    </row>
    <row r="6" spans="1:15" x14ac:dyDescent="0.25">
      <c r="B6" s="200"/>
      <c r="C6" s="201"/>
      <c r="D6" s="201"/>
      <c r="E6" s="201"/>
      <c r="F6" s="201"/>
      <c r="G6" s="201"/>
      <c r="H6" s="201"/>
      <c r="I6" s="201"/>
      <c r="J6" s="201"/>
      <c r="K6" s="201"/>
      <c r="L6" s="201"/>
      <c r="M6" s="201"/>
      <c r="N6" s="201"/>
      <c r="O6" s="202"/>
    </row>
    <row r="7" spans="1:15" x14ac:dyDescent="0.25">
      <c r="B7" s="200"/>
      <c r="C7" s="201"/>
      <c r="D7" s="201"/>
      <c r="E7" s="201"/>
      <c r="F7" s="201"/>
      <c r="G7" s="201"/>
      <c r="H7" s="201"/>
      <c r="I7" s="201"/>
      <c r="J7" s="201"/>
      <c r="K7" s="201"/>
      <c r="L7" s="201"/>
      <c r="M7" s="201"/>
      <c r="N7" s="201"/>
      <c r="O7" s="202"/>
    </row>
    <row r="8" spans="1:15" x14ac:dyDescent="0.25">
      <c r="B8" s="200"/>
      <c r="C8" s="201"/>
      <c r="D8" s="201"/>
      <c r="E8" s="201"/>
      <c r="F8" s="201"/>
      <c r="G8" s="201"/>
      <c r="H8" s="201"/>
      <c r="I8" s="201"/>
      <c r="J8" s="201"/>
      <c r="K8" s="201"/>
      <c r="L8" s="201"/>
      <c r="M8" s="201"/>
      <c r="N8" s="201"/>
      <c r="O8" s="202"/>
    </row>
    <row r="9" spans="1:15" x14ac:dyDescent="0.25">
      <c r="B9" s="200"/>
      <c r="C9" s="201"/>
      <c r="D9" s="201"/>
      <c r="E9" s="201"/>
      <c r="F9" s="201"/>
      <c r="G9" s="201"/>
      <c r="H9" s="201"/>
      <c r="I9" s="201"/>
      <c r="J9" s="201"/>
      <c r="K9" s="201"/>
      <c r="L9" s="201"/>
      <c r="M9" s="201"/>
      <c r="N9" s="201"/>
      <c r="O9" s="202"/>
    </row>
    <row r="10" spans="1:15" x14ac:dyDescent="0.25">
      <c r="B10" s="200"/>
      <c r="C10" s="201"/>
      <c r="D10" s="201"/>
      <c r="E10" s="201"/>
      <c r="F10" s="201"/>
      <c r="G10" s="201"/>
      <c r="H10" s="201"/>
      <c r="I10" s="201"/>
      <c r="J10" s="201"/>
      <c r="K10" s="201"/>
      <c r="L10" s="201"/>
      <c r="M10" s="201"/>
      <c r="N10" s="201"/>
      <c r="O10" s="202"/>
    </row>
    <row r="11" spans="1:15" x14ac:dyDescent="0.25">
      <c r="B11" s="200"/>
      <c r="C11" s="201"/>
      <c r="D11" s="201"/>
      <c r="E11" s="201"/>
      <c r="F11" s="201"/>
      <c r="G11" s="201"/>
      <c r="H11" s="201"/>
      <c r="I11" s="201"/>
      <c r="J11" s="201"/>
      <c r="K11" s="201"/>
      <c r="L11" s="201"/>
      <c r="M11" s="201"/>
      <c r="N11" s="201"/>
      <c r="O11" s="202"/>
    </row>
    <row r="12" spans="1:15" x14ac:dyDescent="0.25">
      <c r="B12" s="200"/>
      <c r="C12" s="201"/>
      <c r="D12" s="201"/>
      <c r="E12" s="201"/>
      <c r="F12" s="201"/>
      <c r="G12" s="201"/>
      <c r="H12" s="201"/>
      <c r="I12" s="201"/>
      <c r="J12" s="201"/>
      <c r="K12" s="201"/>
      <c r="L12" s="201"/>
      <c r="M12" s="201"/>
      <c r="N12" s="201"/>
      <c r="O12" s="202"/>
    </row>
    <row r="13" spans="1:15" x14ac:dyDescent="0.25">
      <c r="B13" s="200"/>
      <c r="C13" s="201"/>
      <c r="D13" s="201"/>
      <c r="E13" s="201"/>
      <c r="F13" s="201"/>
      <c r="G13" s="201"/>
      <c r="H13" s="201"/>
      <c r="I13" s="201"/>
      <c r="J13" s="201"/>
      <c r="K13" s="201"/>
      <c r="L13" s="201"/>
      <c r="M13" s="201"/>
      <c r="N13" s="201"/>
      <c r="O13" s="202"/>
    </row>
    <row r="14" spans="1:15" x14ac:dyDescent="0.25">
      <c r="B14" s="200"/>
      <c r="C14" s="201"/>
      <c r="D14" s="201"/>
      <c r="E14" s="201"/>
      <c r="F14" s="201"/>
      <c r="G14" s="201"/>
      <c r="H14" s="201"/>
      <c r="I14" s="201"/>
      <c r="J14" s="201"/>
      <c r="K14" s="201"/>
      <c r="L14" s="201"/>
      <c r="M14" s="201"/>
      <c r="N14" s="201"/>
      <c r="O14" s="202"/>
    </row>
    <row r="15" spans="1:15" x14ac:dyDescent="0.25">
      <c r="B15" s="200"/>
      <c r="C15" s="201"/>
      <c r="D15" s="201"/>
      <c r="E15" s="201"/>
      <c r="F15" s="201"/>
      <c r="G15" s="201"/>
      <c r="H15" s="201"/>
      <c r="I15" s="201"/>
      <c r="J15" s="201"/>
      <c r="K15" s="201"/>
      <c r="L15" s="201"/>
      <c r="M15" s="201"/>
      <c r="N15" s="201"/>
      <c r="O15" s="202"/>
    </row>
    <row r="16" spans="1:15" x14ac:dyDescent="0.25">
      <c r="B16" s="200"/>
      <c r="C16" s="201"/>
      <c r="D16" s="201"/>
      <c r="E16" s="201"/>
      <c r="F16" s="201"/>
      <c r="G16" s="201"/>
      <c r="H16" s="201"/>
      <c r="I16" s="201"/>
      <c r="J16" s="201"/>
      <c r="K16" s="201"/>
      <c r="L16" s="201"/>
      <c r="M16" s="201"/>
      <c r="N16" s="201"/>
      <c r="O16" s="202"/>
    </row>
    <row r="17" spans="2:15" ht="15.75" thickBot="1" x14ac:dyDescent="0.3">
      <c r="B17" s="203"/>
      <c r="C17" s="204"/>
      <c r="D17" s="204"/>
      <c r="E17" s="204"/>
      <c r="F17" s="204"/>
      <c r="G17" s="204"/>
      <c r="H17" s="204"/>
      <c r="I17" s="204"/>
      <c r="J17" s="204"/>
      <c r="K17" s="204"/>
      <c r="L17" s="204"/>
      <c r="M17" s="204"/>
      <c r="N17" s="204"/>
      <c r="O17" s="205"/>
    </row>
    <row r="18" spans="2:15" ht="15.75" thickBot="1" x14ac:dyDescent="0.3"/>
    <row r="19" spans="2:15" ht="15.75" thickBot="1" x14ac:dyDescent="0.3">
      <c r="B19" s="195" t="s">
        <v>51</v>
      </c>
      <c r="C19" s="196"/>
    </row>
    <row r="20" spans="2:15" x14ac:dyDescent="0.25">
      <c r="B20" s="197"/>
      <c r="C20" s="198"/>
      <c r="D20" s="198"/>
      <c r="E20" s="198"/>
      <c r="F20" s="198"/>
      <c r="G20" s="198"/>
      <c r="H20" s="198"/>
      <c r="I20" s="198"/>
      <c r="J20" s="198"/>
      <c r="K20" s="198"/>
      <c r="L20" s="198"/>
      <c r="M20" s="198"/>
      <c r="N20" s="198"/>
      <c r="O20" s="199"/>
    </row>
    <row r="21" spans="2:15" x14ac:dyDescent="0.25">
      <c r="B21" s="200"/>
      <c r="C21" s="201"/>
      <c r="D21" s="201"/>
      <c r="E21" s="201"/>
      <c r="F21" s="201"/>
      <c r="G21" s="201"/>
      <c r="H21" s="201"/>
      <c r="I21" s="201"/>
      <c r="J21" s="201"/>
      <c r="K21" s="201"/>
      <c r="L21" s="201"/>
      <c r="M21" s="201"/>
      <c r="N21" s="201"/>
      <c r="O21" s="202"/>
    </row>
    <row r="22" spans="2:15" x14ac:dyDescent="0.25">
      <c r="B22" s="200"/>
      <c r="C22" s="201"/>
      <c r="D22" s="201"/>
      <c r="E22" s="201"/>
      <c r="F22" s="201"/>
      <c r="G22" s="201"/>
      <c r="H22" s="201"/>
      <c r="I22" s="201"/>
      <c r="J22" s="201"/>
      <c r="K22" s="201"/>
      <c r="L22" s="201"/>
      <c r="M22" s="201"/>
      <c r="N22" s="201"/>
      <c r="O22" s="202"/>
    </row>
    <row r="23" spans="2:15" x14ac:dyDescent="0.25">
      <c r="B23" s="200"/>
      <c r="C23" s="201"/>
      <c r="D23" s="201"/>
      <c r="E23" s="201"/>
      <c r="F23" s="201"/>
      <c r="G23" s="201"/>
      <c r="H23" s="201"/>
      <c r="I23" s="201"/>
      <c r="J23" s="201"/>
      <c r="K23" s="201"/>
      <c r="L23" s="201"/>
      <c r="M23" s="201"/>
      <c r="N23" s="201"/>
      <c r="O23" s="202"/>
    </row>
    <row r="24" spans="2:15" x14ac:dyDescent="0.25">
      <c r="B24" s="200"/>
      <c r="C24" s="201"/>
      <c r="D24" s="201"/>
      <c r="E24" s="201"/>
      <c r="F24" s="201"/>
      <c r="G24" s="201"/>
      <c r="H24" s="201"/>
      <c r="I24" s="201"/>
      <c r="J24" s="201"/>
      <c r="K24" s="201"/>
      <c r="L24" s="201"/>
      <c r="M24" s="201"/>
      <c r="N24" s="201"/>
      <c r="O24" s="202"/>
    </row>
    <row r="25" spans="2:15" x14ac:dyDescent="0.25">
      <c r="B25" s="200"/>
      <c r="C25" s="201"/>
      <c r="D25" s="201"/>
      <c r="E25" s="201"/>
      <c r="F25" s="201"/>
      <c r="G25" s="201"/>
      <c r="H25" s="201"/>
      <c r="I25" s="201"/>
      <c r="J25" s="201"/>
      <c r="K25" s="201"/>
      <c r="L25" s="201"/>
      <c r="M25" s="201"/>
      <c r="N25" s="201"/>
      <c r="O25" s="202"/>
    </row>
    <row r="26" spans="2:15" x14ac:dyDescent="0.25">
      <c r="B26" s="200"/>
      <c r="C26" s="201"/>
      <c r="D26" s="201"/>
      <c r="E26" s="201"/>
      <c r="F26" s="201"/>
      <c r="G26" s="201"/>
      <c r="H26" s="201"/>
      <c r="I26" s="201"/>
      <c r="J26" s="201"/>
      <c r="K26" s="201"/>
      <c r="L26" s="201"/>
      <c r="M26" s="201"/>
      <c r="N26" s="201"/>
      <c r="O26" s="202"/>
    </row>
    <row r="27" spans="2:15" x14ac:dyDescent="0.25">
      <c r="B27" s="200"/>
      <c r="C27" s="201"/>
      <c r="D27" s="201"/>
      <c r="E27" s="201"/>
      <c r="F27" s="201"/>
      <c r="G27" s="201"/>
      <c r="H27" s="201"/>
      <c r="I27" s="201"/>
      <c r="J27" s="201"/>
      <c r="K27" s="201"/>
      <c r="L27" s="201"/>
      <c r="M27" s="201"/>
      <c r="N27" s="201"/>
      <c r="O27" s="202"/>
    </row>
    <row r="28" spans="2:15" x14ac:dyDescent="0.25">
      <c r="B28" s="200"/>
      <c r="C28" s="201"/>
      <c r="D28" s="201"/>
      <c r="E28" s="201"/>
      <c r="F28" s="201"/>
      <c r="G28" s="201"/>
      <c r="H28" s="201"/>
      <c r="I28" s="201"/>
      <c r="J28" s="201"/>
      <c r="K28" s="201"/>
      <c r="L28" s="201"/>
      <c r="M28" s="201"/>
      <c r="N28" s="201"/>
      <c r="O28" s="202"/>
    </row>
    <row r="29" spans="2:15" x14ac:dyDescent="0.25">
      <c r="B29" s="200"/>
      <c r="C29" s="201"/>
      <c r="D29" s="201"/>
      <c r="E29" s="201"/>
      <c r="F29" s="201"/>
      <c r="G29" s="201"/>
      <c r="H29" s="201"/>
      <c r="I29" s="201"/>
      <c r="J29" s="201"/>
      <c r="K29" s="201"/>
      <c r="L29" s="201"/>
      <c r="M29" s="201"/>
      <c r="N29" s="201"/>
      <c r="O29" s="202"/>
    </row>
    <row r="30" spans="2:15" x14ac:dyDescent="0.25">
      <c r="B30" s="200"/>
      <c r="C30" s="201"/>
      <c r="D30" s="201"/>
      <c r="E30" s="201"/>
      <c r="F30" s="201"/>
      <c r="G30" s="201"/>
      <c r="H30" s="201"/>
      <c r="I30" s="201"/>
      <c r="J30" s="201"/>
      <c r="K30" s="201"/>
      <c r="L30" s="201"/>
      <c r="M30" s="201"/>
      <c r="N30" s="201"/>
      <c r="O30" s="202"/>
    </row>
    <row r="31" spans="2:15" x14ac:dyDescent="0.25">
      <c r="B31" s="200"/>
      <c r="C31" s="201"/>
      <c r="D31" s="201"/>
      <c r="E31" s="201"/>
      <c r="F31" s="201"/>
      <c r="G31" s="201"/>
      <c r="H31" s="201"/>
      <c r="I31" s="201"/>
      <c r="J31" s="201"/>
      <c r="K31" s="201"/>
      <c r="L31" s="201"/>
      <c r="M31" s="201"/>
      <c r="N31" s="201"/>
      <c r="O31" s="202"/>
    </row>
    <row r="32" spans="2:15" x14ac:dyDescent="0.25">
      <c r="B32" s="200"/>
      <c r="C32" s="201"/>
      <c r="D32" s="201"/>
      <c r="E32" s="201"/>
      <c r="F32" s="201"/>
      <c r="G32" s="201"/>
      <c r="H32" s="201"/>
      <c r="I32" s="201"/>
      <c r="J32" s="201"/>
      <c r="K32" s="201"/>
      <c r="L32" s="201"/>
      <c r="M32" s="201"/>
      <c r="N32" s="201"/>
      <c r="O32" s="202"/>
    </row>
    <row r="33" spans="2:15" x14ac:dyDescent="0.25">
      <c r="B33" s="200"/>
      <c r="C33" s="201"/>
      <c r="D33" s="201"/>
      <c r="E33" s="201"/>
      <c r="F33" s="201"/>
      <c r="G33" s="201"/>
      <c r="H33" s="201"/>
      <c r="I33" s="201"/>
      <c r="J33" s="201"/>
      <c r="K33" s="201"/>
      <c r="L33" s="201"/>
      <c r="M33" s="201"/>
      <c r="N33" s="201"/>
      <c r="O33" s="202"/>
    </row>
    <row r="34" spans="2:15" ht="15.75" thickBot="1" x14ac:dyDescent="0.3">
      <c r="B34" s="203"/>
      <c r="C34" s="204"/>
      <c r="D34" s="204"/>
      <c r="E34" s="204"/>
      <c r="F34" s="204"/>
      <c r="G34" s="204"/>
      <c r="H34" s="204"/>
      <c r="I34" s="204"/>
      <c r="J34" s="204"/>
      <c r="K34" s="204"/>
      <c r="L34" s="204"/>
      <c r="M34" s="204"/>
      <c r="N34" s="204"/>
      <c r="O34" s="205"/>
    </row>
  </sheetData>
  <mergeCells count="4">
    <mergeCell ref="B3:C3"/>
    <mergeCell ref="B4:O17"/>
    <mergeCell ref="B19:C19"/>
    <mergeCell ref="B20:O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5436147A4A3DE4D91DE7E30FB4AA8FD" ma:contentTypeVersion="2" ma:contentTypeDescription="Create a new document." ma:contentTypeScope="" ma:versionID="bf634955adb2209d0e8941d89968d772">
  <xsd:schema xmlns:xsd="http://www.w3.org/2001/XMLSchema" xmlns:xs="http://www.w3.org/2001/XMLSchema" xmlns:p="http://schemas.microsoft.com/office/2006/metadata/properties" xmlns:ns2="5e872911-6beb-4df7-ad4b-39254e554ef8" targetNamespace="http://schemas.microsoft.com/office/2006/metadata/properties" ma:root="true" ma:fieldsID="76a1b60e5ee521383f42049bf9a97661" ns2:_="">
    <xsd:import namespace="5e872911-6beb-4df7-ad4b-39254e554ef8"/>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872911-6beb-4df7-ad4b-39254e554e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5340DD1-AE19-457C-BA72-BBACB5BBBB93}">
  <ds:schemaRefs>
    <ds:schemaRef ds:uri="http://schemas.microsoft.com/sharepoint/v3/contenttype/forms"/>
  </ds:schemaRefs>
</ds:datastoreItem>
</file>

<file path=customXml/itemProps2.xml><?xml version="1.0" encoding="utf-8"?>
<ds:datastoreItem xmlns:ds="http://schemas.openxmlformats.org/officeDocument/2006/customXml" ds:itemID="{A5ECF71A-F55B-47A2-AC5D-F8373B7F761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872911-6beb-4df7-ad4b-39254e554e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48CC9AC-B9BD-4A53-A995-D2DBBAA10AAE}">
  <ds:schemaRefs>
    <ds:schemaRef ds:uri="http://schemas.openxmlformats.org/package/2006/metadata/core-properties"/>
    <ds:schemaRef ds:uri="http://purl.org/dc/elements/1.1/"/>
    <ds:schemaRef ds:uri="http://schemas.microsoft.com/office/infopath/2007/PartnerControls"/>
    <ds:schemaRef ds:uri="http://purl.org/dc/terms/"/>
    <ds:schemaRef ds:uri="http://schemas.microsoft.com/office/2006/documentManagement/types"/>
    <ds:schemaRef ds:uri="5e872911-6beb-4df7-ad4b-39254e554ef8"/>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6</vt:i4>
      </vt:variant>
    </vt:vector>
  </HeadingPairs>
  <TitlesOfParts>
    <vt:vector size="15" baseType="lpstr">
      <vt:lpstr>Summary</vt:lpstr>
      <vt:lpstr>Respone Guidelines</vt:lpstr>
      <vt:lpstr>1.Gatekeepers</vt:lpstr>
      <vt:lpstr>Technical evaluation</vt:lpstr>
      <vt:lpstr>2.Desktop Assessment</vt:lpstr>
      <vt:lpstr>3.Site Assessment</vt:lpstr>
      <vt:lpstr>Priority Ratings</vt:lpstr>
      <vt:lpstr>Config</vt:lpstr>
      <vt:lpstr>Concerns and Recommendations</vt:lpstr>
      <vt:lpstr>category</vt:lpstr>
      <vt:lpstr>'2.Desktop Assessment'!Print_Titles</vt:lpstr>
      <vt:lpstr>'3.Site Assessment'!Print_Titles</vt:lpstr>
      <vt:lpstr>'Technical evaluation'!Print_Titles</vt:lpstr>
      <vt:lpstr>Priority</vt:lpstr>
      <vt:lpstr>Solution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Kabelo Mnyani</dc:creator>
  <cp:lastModifiedBy>Masala Makungo</cp:lastModifiedBy>
  <cp:lastPrinted>2011-02-16T12:28:46Z</cp:lastPrinted>
  <dcterms:created xsi:type="dcterms:W3CDTF">2008-10-24T05:19:37Z</dcterms:created>
  <dcterms:modified xsi:type="dcterms:W3CDTF">2023-11-01T13:00:07Z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0x010100D5436147A4A3DE4D91DE7E30FB4AA8FD</vt:lpwstr>
  </property>
</Properties>
</file>