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646077\Documents\Documents\MAENETJA MA\SCM\Head Office\PUDPs\PUDP 818 Cleaning Services\Pricing Schedule\"/>
    </mc:Choice>
  </mc:AlternateContent>
  <xr:revisionPtr revIDLastSave="0" documentId="8_{076B5559-8D3D-4F64-909B-3826C03E573E}" xr6:coauthVersionLast="47" xr6:coauthVersionMax="47" xr10:uidLastSave="{00000000-0000-0000-0000-000000000000}"/>
  <bookViews>
    <workbookView xWindow="-110" yWindow="-110" windowWidth="19420" windowHeight="10420" xr2:uid="{6DA7D6F8-BE37-4ED6-B5B7-D19A33CC4945}"/>
  </bookViews>
  <sheets>
    <sheet name="Annexure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10" i="1" l="1"/>
  <c r="H99" i="1"/>
  <c r="J99" i="1"/>
  <c r="F99" i="1"/>
  <c r="L99" i="1" s="1"/>
  <c r="L91" i="1"/>
  <c r="L92" i="1"/>
  <c r="L93" i="1"/>
  <c r="L94" i="1"/>
  <c r="L95" i="1"/>
  <c r="L96" i="1"/>
  <c r="L97" i="1"/>
  <c r="L98" i="1"/>
  <c r="L90" i="1"/>
  <c r="H83" i="1"/>
  <c r="H82" i="1"/>
  <c r="H81" i="1"/>
  <c r="I68" i="1"/>
  <c r="L68" i="1" s="1"/>
  <c r="H68" i="1"/>
  <c r="K68" i="1" s="1"/>
  <c r="G68" i="1"/>
  <c r="J68" i="1" s="1"/>
  <c r="I67" i="1"/>
  <c r="L67" i="1" s="1"/>
  <c r="H67" i="1"/>
  <c r="K67" i="1" s="1"/>
  <c r="G67" i="1"/>
  <c r="J67" i="1" s="1"/>
  <c r="I66" i="1"/>
  <c r="L66" i="1" s="1"/>
  <c r="H66" i="1"/>
  <c r="K66" i="1" s="1"/>
  <c r="G66" i="1"/>
  <c r="J66" i="1" s="1"/>
  <c r="I65" i="1"/>
  <c r="L65" i="1" s="1"/>
  <c r="H65" i="1"/>
  <c r="K65" i="1" s="1"/>
  <c r="G65" i="1"/>
  <c r="J65" i="1" s="1"/>
  <c r="I64" i="1"/>
  <c r="L64" i="1" s="1"/>
  <c r="H64" i="1"/>
  <c r="K64" i="1" s="1"/>
  <c r="G64" i="1"/>
  <c r="J64" i="1" s="1"/>
  <c r="I63" i="1"/>
  <c r="L63" i="1" s="1"/>
  <c r="H63" i="1"/>
  <c r="K63" i="1" s="1"/>
  <c r="G63" i="1"/>
  <c r="J63" i="1" s="1"/>
  <c r="I62" i="1"/>
  <c r="L62" i="1" s="1"/>
  <c r="H62" i="1"/>
  <c r="K62" i="1" s="1"/>
  <c r="G62" i="1"/>
  <c r="J62" i="1" s="1"/>
  <c r="I61" i="1"/>
  <c r="L61" i="1" s="1"/>
  <c r="H61" i="1"/>
  <c r="K61" i="1" s="1"/>
  <c r="G61" i="1"/>
  <c r="J61" i="1" s="1"/>
  <c r="I60" i="1"/>
  <c r="L60" i="1" s="1"/>
  <c r="H60" i="1"/>
  <c r="K60" i="1" s="1"/>
  <c r="G60" i="1"/>
  <c r="J60" i="1" s="1"/>
  <c r="I59" i="1"/>
  <c r="L59" i="1" s="1"/>
  <c r="H59" i="1"/>
  <c r="K59" i="1" s="1"/>
  <c r="G59" i="1"/>
  <c r="J59" i="1" s="1"/>
  <c r="I58" i="1"/>
  <c r="L58" i="1" s="1"/>
  <c r="H58" i="1"/>
  <c r="K58" i="1" s="1"/>
  <c r="G58" i="1"/>
  <c r="J58" i="1" s="1"/>
  <c r="I57" i="1"/>
  <c r="L57" i="1" s="1"/>
  <c r="H57" i="1"/>
  <c r="K57" i="1" s="1"/>
  <c r="G57" i="1"/>
  <c r="J57" i="1" s="1"/>
  <c r="I56" i="1"/>
  <c r="L56" i="1" s="1"/>
  <c r="H56" i="1"/>
  <c r="K56" i="1" s="1"/>
  <c r="G56" i="1"/>
  <c r="J56" i="1" s="1"/>
  <c r="I55" i="1"/>
  <c r="L55" i="1" s="1"/>
  <c r="H55" i="1"/>
  <c r="K55" i="1" s="1"/>
  <c r="G55" i="1"/>
  <c r="J55" i="1" s="1"/>
  <c r="I54" i="1"/>
  <c r="L54" i="1" s="1"/>
  <c r="H54" i="1"/>
  <c r="K54" i="1" s="1"/>
  <c r="G54" i="1"/>
  <c r="J54" i="1" s="1"/>
  <c r="I53" i="1"/>
  <c r="L53" i="1" s="1"/>
  <c r="H53" i="1"/>
  <c r="K53" i="1" s="1"/>
  <c r="G53" i="1"/>
  <c r="I52" i="1"/>
  <c r="L52" i="1" s="1"/>
  <c r="H52" i="1"/>
  <c r="K52" i="1" s="1"/>
  <c r="G52" i="1"/>
  <c r="J52" i="1" s="1"/>
  <c r="I51" i="1"/>
  <c r="L51" i="1" s="1"/>
  <c r="H51" i="1"/>
  <c r="K51" i="1" s="1"/>
  <c r="G51" i="1"/>
  <c r="J51" i="1" s="1"/>
  <c r="I50" i="1"/>
  <c r="L50" i="1" s="1"/>
  <c r="H50" i="1"/>
  <c r="K50" i="1" s="1"/>
  <c r="G50" i="1"/>
  <c r="J50" i="1" s="1"/>
  <c r="I49" i="1"/>
  <c r="H49" i="1"/>
  <c r="K49" i="1" s="1"/>
  <c r="G49" i="1"/>
  <c r="J49" i="1" s="1"/>
  <c r="K40" i="1"/>
  <c r="J40" i="1"/>
  <c r="I40" i="1"/>
  <c r="K39" i="1"/>
  <c r="J39" i="1"/>
  <c r="I39" i="1"/>
  <c r="K38" i="1"/>
  <c r="J38" i="1"/>
  <c r="I38" i="1"/>
  <c r="K37" i="1"/>
  <c r="J37" i="1"/>
  <c r="I37" i="1"/>
  <c r="K36" i="1"/>
  <c r="J36" i="1"/>
  <c r="I36" i="1"/>
  <c r="K35" i="1"/>
  <c r="J35" i="1"/>
  <c r="I35" i="1"/>
  <c r="K34" i="1"/>
  <c r="J34" i="1"/>
  <c r="I34" i="1"/>
  <c r="K33" i="1"/>
  <c r="J33" i="1"/>
  <c r="I33" i="1"/>
  <c r="K32" i="1"/>
  <c r="J32" i="1"/>
  <c r="I32" i="1"/>
  <c r="K31" i="1"/>
  <c r="J31" i="1"/>
  <c r="I31" i="1"/>
  <c r="G25" i="1"/>
  <c r="F25" i="1"/>
  <c r="E25" i="1"/>
  <c r="J24" i="1"/>
  <c r="I24" i="1"/>
  <c r="H24" i="1"/>
  <c r="J23" i="1"/>
  <c r="I23" i="1"/>
  <c r="H23" i="1"/>
  <c r="J22" i="1"/>
  <c r="I22" i="1"/>
  <c r="H22" i="1"/>
  <c r="J21" i="1"/>
  <c r="I21" i="1"/>
  <c r="H21" i="1"/>
  <c r="F13" i="1"/>
  <c r="H13" i="1" s="1"/>
  <c r="J13" i="1" s="1"/>
  <c r="F12" i="1"/>
  <c r="L38" i="1" l="1"/>
  <c r="K24" i="1"/>
  <c r="J14" i="1"/>
  <c r="J15" i="1" s="1"/>
  <c r="H105" i="1" s="1"/>
  <c r="L34" i="1"/>
  <c r="J26" i="1"/>
  <c r="M64" i="1"/>
  <c r="K22" i="1"/>
  <c r="L35" i="1"/>
  <c r="K23" i="1"/>
  <c r="M56" i="1"/>
  <c r="I41" i="1"/>
  <c r="L39" i="1"/>
  <c r="I69" i="1"/>
  <c r="M68" i="1"/>
  <c r="M60" i="1"/>
  <c r="M67" i="1"/>
  <c r="J41" i="1"/>
  <c r="M50" i="1"/>
  <c r="L33" i="1"/>
  <c r="M65" i="1"/>
  <c r="G69" i="1"/>
  <c r="H26" i="1"/>
  <c r="I26" i="1"/>
  <c r="L36" i="1"/>
  <c r="M51" i="1"/>
  <c r="M58" i="1"/>
  <c r="K41" i="1"/>
  <c r="L37" i="1"/>
  <c r="L49" i="1"/>
  <c r="M49" i="1" s="1"/>
  <c r="M55" i="1"/>
  <c r="M57" i="1"/>
  <c r="L32" i="1"/>
  <c r="L40" i="1"/>
  <c r="H84" i="1"/>
  <c r="H109" i="1" s="1"/>
  <c r="M66" i="1"/>
  <c r="M63" i="1"/>
  <c r="K70" i="1"/>
  <c r="M54" i="1"/>
  <c r="M62" i="1"/>
  <c r="M52" i="1"/>
  <c r="M59" i="1"/>
  <c r="M61" i="1"/>
  <c r="L31" i="1"/>
  <c r="J53" i="1"/>
  <c r="M53" i="1" s="1"/>
  <c r="H69" i="1"/>
  <c r="H12" i="1"/>
  <c r="J12" i="1" s="1"/>
  <c r="K21" i="1"/>
  <c r="L42" i="1" l="1"/>
  <c r="H107" i="1" s="1"/>
  <c r="L70" i="1"/>
  <c r="K27" i="1"/>
  <c r="H106" i="1" s="1"/>
  <c r="J70" i="1"/>
  <c r="M71" i="1" s="1"/>
  <c r="H108" i="1" s="1"/>
  <c r="H111" i="1" l="1"/>
  <c r="H112" i="1"/>
  <c r="H113" i="1" s="1"/>
</calcChain>
</file>

<file path=xl/sharedStrings.xml><?xml version="1.0" encoding="utf-8"?>
<sst xmlns="http://schemas.openxmlformats.org/spreadsheetml/2006/main" count="150" uniqueCount="103">
  <si>
    <t>ANNEXURE A: PRICING SCHEDULE FOR HEAD OFFICE</t>
  </si>
  <si>
    <t>1.  LABOUR, ADMINISTRATIVE COSTS AND PROFIT</t>
  </si>
  <si>
    <t>Monthly Cost per Cleaner (please capture monthly rates only)</t>
  </si>
  <si>
    <t>Cost per Year (please note that calculations will be performed automatically)</t>
  </si>
  <si>
    <t>Description</t>
  </si>
  <si>
    <t>Salary per Cleaner</t>
  </si>
  <si>
    <t>Admin Costs per Cleaner</t>
  </si>
  <si>
    <t>Profit per Cleaner</t>
  </si>
  <si>
    <t>Total Cost per Cleaner</t>
  </si>
  <si>
    <t>Number of Cleaners</t>
  </si>
  <si>
    <t>Total Cost for Cleaners</t>
  </si>
  <si>
    <t>Cleaner</t>
  </si>
  <si>
    <t>Supervisor</t>
  </si>
  <si>
    <t>Total Cost to Company for Personnel per month (excl vat)</t>
  </si>
  <si>
    <t>Total Cost for Year 1 (excl vat)</t>
  </si>
  <si>
    <t>2. QUARTERLY SUPPLIES AND SERVICES</t>
  </si>
  <si>
    <t>No</t>
  </si>
  <si>
    <t>Unit  Price - Cost per Quarter</t>
  </si>
  <si>
    <t>Total Cost per Year - 2 Buildings</t>
  </si>
  <si>
    <t>Total Cost for 36 Months</t>
  </si>
  <si>
    <t>Year 1</t>
  </si>
  <si>
    <t>Year 2</t>
  </si>
  <si>
    <t>Year 3</t>
  </si>
  <si>
    <t>Deep Cleaning Services - Phamoko Building (Floor Carpets and Upholstery)</t>
  </si>
  <si>
    <t>Deep Cleaning Services - Paul Kruger Building (Floor Carpets and Upholstery)</t>
  </si>
  <si>
    <r>
      <t xml:space="preserve">Tile Stripper 1 </t>
    </r>
    <r>
      <rPr>
        <sz val="10"/>
        <color theme="1"/>
        <rFont val="Aptos Narrow"/>
        <family val="2"/>
      </rPr>
      <t>×</t>
    </r>
    <r>
      <rPr>
        <sz val="8.5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10L per quarter)</t>
    </r>
  </si>
  <si>
    <r>
      <t xml:space="preserve">Mutton Cloth (1 × 1kg per quarter </t>
    </r>
    <r>
      <rPr>
        <sz val="10"/>
        <color theme="1"/>
        <rFont val="Aptos Narrow"/>
        <family val="2"/>
      </rPr>
      <t>×</t>
    </r>
    <r>
      <rPr>
        <sz val="8.5"/>
        <color theme="1"/>
        <rFont val="Arial"/>
        <family val="2"/>
      </rPr>
      <t xml:space="preserve"> 2 Buildings</t>
    </r>
    <r>
      <rPr>
        <sz val="10"/>
        <color theme="1"/>
        <rFont val="Arial"/>
        <family val="2"/>
      </rPr>
      <t>)</t>
    </r>
  </si>
  <si>
    <t>Total Cost per Quarter</t>
  </si>
  <si>
    <t>Total Cost per Year</t>
  </si>
  <si>
    <t>Total Cost for 36 Months (excl vat)</t>
  </si>
  <si>
    <t>3.  PERSONAL PROTECTIVE CLOTHING AND EQUIPMENT                                                                                                                 (please refer to B3 and C14 and note that the PPC and PPE are for 27 cleaners)</t>
  </si>
  <si>
    <t>Unit  Price</t>
  </si>
  <si>
    <t>No of Personnel</t>
  </si>
  <si>
    <t>Quantity per Cleaner per Year</t>
  </si>
  <si>
    <t>Total Cost Per Year</t>
  </si>
  <si>
    <r>
      <t xml:space="preserve">Two-piece Work Suit (unisex)/ </t>
    </r>
    <r>
      <rPr>
        <b/>
        <sz val="10"/>
        <color theme="1"/>
        <rFont val="Arial"/>
        <family val="2"/>
      </rPr>
      <t xml:space="preserve"> W</t>
    </r>
    <r>
      <rPr>
        <sz val="10"/>
        <color theme="1"/>
        <rFont val="Arial"/>
        <family val="2"/>
      </rPr>
      <t>omen’s Workwear Overall</t>
    </r>
  </si>
  <si>
    <t xml:space="preserve">Safety Shoes/Boots </t>
  </si>
  <si>
    <t>Gumboots (Water Boots)</t>
  </si>
  <si>
    <t>Sweat Absorbent Pair of Socks</t>
  </si>
  <si>
    <t>Rain Suit/Coat</t>
  </si>
  <si>
    <t xml:space="preserve">Sweat Absorbent T-shirt </t>
  </si>
  <si>
    <t xml:space="preserve">Cricket Hat </t>
  </si>
  <si>
    <t xml:space="preserve">House-hold Gloves </t>
  </si>
  <si>
    <t>Gloves for External Use</t>
  </si>
  <si>
    <t>Goggles (eye protection)</t>
  </si>
  <si>
    <t>4.  CLEANING MATERIALS/ CHEMICALS (please refer to C15)</t>
  </si>
  <si>
    <t>Quantity per Month</t>
  </si>
  <si>
    <t>Total Cost per Month</t>
  </si>
  <si>
    <t>Toilet Stains Remover - 25L</t>
  </si>
  <si>
    <t>Hand Soap - 25L</t>
  </si>
  <si>
    <t>Aerosol Refill - 100ml</t>
  </si>
  <si>
    <t>Auto Janitor Refill - 300ml</t>
  </si>
  <si>
    <t>Furniture Polish (odourless) - 25L</t>
  </si>
  <si>
    <t>Pine Gel - 25L</t>
  </si>
  <si>
    <t>Dish Washing Liquid - 25L</t>
  </si>
  <si>
    <t>Ammoniated Scouring Cream - 25L</t>
  </si>
  <si>
    <t>Bleach - 25L</t>
  </si>
  <si>
    <t>Tile Cleaner -10L</t>
  </si>
  <si>
    <r>
      <t xml:space="preserve">Green Scouring Pad - 230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150mm</t>
    </r>
  </si>
  <si>
    <t>Virgin Toilet Papers, 2-Ply, 350 Sheets, Bale of 48</t>
  </si>
  <si>
    <t>Seat Sanitizer Refill - 500ml</t>
  </si>
  <si>
    <r>
      <t xml:space="preserve">Sanitary Bags - 160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110mm, Pack of 100</t>
    </r>
  </si>
  <si>
    <r>
      <t xml:space="preserve">Paper Towel - 200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150mm, pack of 6</t>
    </r>
  </si>
  <si>
    <r>
      <t xml:space="preserve">Bin Liners - 500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600mm, Pack of 20</t>
    </r>
  </si>
  <si>
    <t>Deo Block - 5kg</t>
  </si>
  <si>
    <r>
      <t xml:space="preserve">Refuse Bags - 750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900mm, Pack of 20, Black</t>
    </r>
  </si>
  <si>
    <r>
      <t xml:space="preserve">Refuse Bags - 750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 xml:space="preserve">900mm, Pack of 20, Green </t>
    </r>
  </si>
  <si>
    <t>Urinary Mats</t>
  </si>
  <si>
    <t>5.  ONCE-OFF INSTALLATION OF EQUIPMENT (please refer to C16)</t>
  </si>
  <si>
    <t>Quantity</t>
  </si>
  <si>
    <t>Total Price</t>
  </si>
  <si>
    <t>Seat Sanitizers Dispenser</t>
  </si>
  <si>
    <t>Sanitary Bag Dispenser</t>
  </si>
  <si>
    <t>Auto Janitor Dispenser</t>
  </si>
  <si>
    <t>Total - Equipment (excl vat)</t>
  </si>
  <si>
    <t>Sub Total</t>
  </si>
  <si>
    <t>1.</t>
  </si>
  <si>
    <t>Labour, Administrative Costs and Profit</t>
  </si>
  <si>
    <t>2.</t>
  </si>
  <si>
    <t>Quarterly Supplies and Services</t>
  </si>
  <si>
    <t>3.</t>
  </si>
  <si>
    <t>Personal Protective Clothing and Equipment</t>
  </si>
  <si>
    <t>4.</t>
  </si>
  <si>
    <t>Cleaning Materials/ Chemicals</t>
  </si>
  <si>
    <t>5.</t>
  </si>
  <si>
    <t>Once-off Installation of Equipment</t>
  </si>
  <si>
    <t>VAT</t>
  </si>
  <si>
    <t>Total Bidding Price</t>
  </si>
  <si>
    <t>(please note that the Total Bidding Price excludes labour costs for Year 2 and Year 3)</t>
  </si>
  <si>
    <t>Unit Price</t>
  </si>
  <si>
    <t>Total</t>
  </si>
  <si>
    <t>Seat Sanitizer Dispenser</t>
  </si>
  <si>
    <t>Touch Free Automatic Soap Dispenser</t>
  </si>
  <si>
    <t>Hand Drying Paper Towel Machine</t>
  </si>
  <si>
    <t>Sanitory Bag Dispenser</t>
  </si>
  <si>
    <t>Toilet Brush</t>
  </si>
  <si>
    <t>Aerosol Dispenser</t>
  </si>
  <si>
    <t>Toilet Paper Holder</t>
  </si>
  <si>
    <t>SHE-Bin</t>
  </si>
  <si>
    <t>7.  SUMMARY OF COSTS</t>
  </si>
  <si>
    <t>6.</t>
  </si>
  <si>
    <t>Rates for Replacement of Damaged Equipment</t>
  </si>
  <si>
    <t>6. RATES FOR REPLACEMENT OF DAMAGED EQUIPMENT (please refer to B1)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</si>
</sst>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ptos Narrow"/>
      <family val="2"/>
    </font>
    <font>
      <sz val="8.5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164" fontId="7" fillId="2" borderId="1" xfId="0" applyNumberFormat="1" applyFont="1" applyFill="1" applyBorder="1" applyAlignment="1" applyProtection="1">
      <alignment wrapText="1"/>
      <protection locked="0"/>
    </xf>
    <xf numFmtId="164" fontId="7" fillId="3" borderId="1" xfId="0" applyNumberFormat="1" applyFont="1" applyFill="1" applyBorder="1" applyAlignment="1">
      <alignment wrapText="1"/>
    </xf>
    <xf numFmtId="3" fontId="8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164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wrapText="1"/>
    </xf>
    <xf numFmtId="164" fontId="10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164" fontId="7" fillId="2" borderId="1" xfId="0" applyNumberFormat="1" applyFont="1" applyFill="1" applyBorder="1" applyAlignment="1" applyProtection="1">
      <alignment vertical="top" wrapText="1"/>
      <protection locked="0"/>
    </xf>
    <xf numFmtId="164" fontId="7" fillId="0" borderId="1" xfId="0" applyNumberFormat="1" applyFont="1" applyBorder="1" applyAlignment="1">
      <alignment vertical="top" wrapText="1"/>
    </xf>
    <xf numFmtId="164" fontId="7" fillId="0" borderId="1" xfId="0" applyNumberFormat="1" applyFont="1" applyBorder="1" applyAlignment="1">
      <alignment vertical="top"/>
    </xf>
    <xf numFmtId="0" fontId="8" fillId="0" borderId="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2" fillId="0" borderId="9" xfId="0" applyFont="1" applyBorder="1" applyAlignment="1">
      <alignment vertical="top"/>
    </xf>
    <xf numFmtId="164" fontId="8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0" fillId="0" borderId="1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top"/>
    </xf>
    <xf numFmtId="0" fontId="10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5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164" fontId="2" fillId="3" borderId="1" xfId="0" applyNumberFormat="1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2" fillId="0" borderId="1" xfId="0" applyFont="1" applyBorder="1"/>
    <xf numFmtId="0" fontId="0" fillId="0" borderId="1" xfId="0" applyBorder="1"/>
    <xf numFmtId="164" fontId="2" fillId="0" borderId="1" xfId="0" applyNumberFormat="1" applyFont="1" applyBorder="1"/>
    <xf numFmtId="164" fontId="2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164" fontId="5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1" fillId="0" borderId="1" xfId="0" applyFont="1" applyBorder="1"/>
    <xf numFmtId="164" fontId="5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64" fontId="7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164" fontId="6" fillId="0" borderId="5" xfId="0" applyNumberFormat="1" applyFont="1" applyBorder="1" applyAlignment="1">
      <alignment horizontal="right" vertical="top" wrapText="1"/>
    </xf>
    <xf numFmtId="164" fontId="6" fillId="0" borderId="6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justify" vertical="top" wrapText="1"/>
    </xf>
    <xf numFmtId="0" fontId="10" fillId="0" borderId="1" xfId="0" applyFont="1" applyBorder="1" applyAlignment="1">
      <alignment vertical="top"/>
    </xf>
    <xf numFmtId="164" fontId="8" fillId="0" borderId="2" xfId="0" applyNumberFormat="1" applyFont="1" applyBorder="1" applyAlignment="1">
      <alignment horizontal="right" vertical="top"/>
    </xf>
    <xf numFmtId="164" fontId="8" fillId="0" borderId="3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/>
    </xf>
    <xf numFmtId="164" fontId="8" fillId="0" borderId="7" xfId="0" applyNumberFormat="1" applyFont="1" applyBorder="1" applyAlignment="1">
      <alignment horizontal="right" vertical="top"/>
    </xf>
    <xf numFmtId="0" fontId="10" fillId="0" borderId="1" xfId="0" applyFont="1" applyBorder="1" applyAlignment="1">
      <alignment vertical="top" wrapText="1"/>
    </xf>
    <xf numFmtId="164" fontId="8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164" fontId="6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164" fontId="6" fillId="0" borderId="8" xfId="0" applyNumberFormat="1" applyFont="1" applyBorder="1" applyAlignment="1">
      <alignment vertical="top"/>
    </xf>
    <xf numFmtId="0" fontId="13" fillId="0" borderId="8" xfId="0" applyFont="1" applyBorder="1"/>
    <xf numFmtId="164" fontId="8" fillId="0" borderId="0" xfId="0" applyNumberFormat="1" applyFont="1" applyAlignment="1">
      <alignment vertical="top"/>
    </xf>
    <xf numFmtId="0" fontId="0" fillId="0" borderId="0" xfId="0"/>
    <xf numFmtId="0" fontId="6" fillId="0" borderId="7" xfId="0" applyFont="1" applyBorder="1" applyAlignment="1">
      <alignment horizontal="center" vertical="top" wrapText="1"/>
    </xf>
    <xf numFmtId="0" fontId="13" fillId="0" borderId="10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justify" vertical="center" wrapText="1"/>
    </xf>
    <xf numFmtId="164" fontId="2" fillId="2" borderId="2" xfId="0" applyNumberFormat="1" applyFont="1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164" fontId="5" fillId="0" borderId="1" xfId="0" applyNumberFormat="1" applyFont="1" applyBorder="1" applyAlignment="1">
      <alignment horizontal="right" vertical="top" wrapText="1"/>
    </xf>
    <xf numFmtId="0" fontId="1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64" fontId="5" fillId="0" borderId="8" xfId="0" applyNumberFormat="1" applyFont="1" applyBorder="1" applyAlignment="1">
      <alignment horizontal="right" vertical="top" wrapText="1"/>
    </xf>
    <xf numFmtId="0" fontId="3" fillId="0" borderId="1" xfId="0" applyFont="1" applyBorder="1"/>
    <xf numFmtId="0" fontId="15" fillId="0" borderId="1" xfId="0" applyFont="1" applyBorder="1"/>
    <xf numFmtId="0" fontId="10" fillId="0" borderId="1" xfId="0" applyFont="1" applyBorder="1"/>
    <xf numFmtId="0" fontId="13" fillId="0" borderId="1" xfId="0" applyFont="1" applyBorder="1"/>
    <xf numFmtId="164" fontId="5" fillId="0" borderId="1" xfId="0" applyNumberFormat="1" applyFont="1" applyBorder="1"/>
    <xf numFmtId="164" fontId="16" fillId="0" borderId="1" xfId="0" applyNumberFormat="1" applyFont="1" applyBorder="1" applyAlignment="1">
      <alignment vertical="top" wrapText="1"/>
    </xf>
    <xf numFmtId="164" fontId="16" fillId="0" borderId="1" xfId="0" applyNumberFormat="1" applyFont="1" applyBorder="1" applyAlignment="1">
      <alignment vertical="top"/>
    </xf>
    <xf numFmtId="164" fontId="16" fillId="0" borderId="2" xfId="0" applyNumberFormat="1" applyFont="1" applyBorder="1" applyAlignment="1">
      <alignment vertical="top" wrapText="1"/>
    </xf>
    <xf numFmtId="164" fontId="16" fillId="0" borderId="4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514350</xdr:colOff>
      <xdr:row>0</xdr:row>
      <xdr:rowOff>0</xdr:rowOff>
    </xdr:from>
    <xdr:to>
      <xdr:col>9</xdr:col>
      <xdr:colOff>175895</xdr:colOff>
      <xdr:row>4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726B6-0634-41E2-94E6-D24BA8B43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3319145" cy="749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1DD64-5500-465B-83C4-50350AE5FACA}">
  <dimension ref="A6:M114"/>
  <sheetViews>
    <sheetView showGridLines="0" showRowColHeaders="0" tabSelected="1" view="pageLayout" topLeftCell="A15" zoomScale="85" zoomScaleNormal="100" zoomScalePageLayoutView="85" workbookViewId="0">
      <selection activeCell="E21" sqref="E21"/>
    </sheetView>
  </sheetViews>
  <sheetFormatPr defaultRowHeight="14.5" x14ac:dyDescent="0.35"/>
  <cols>
    <col min="1" max="1" width="4.6328125" style="1" customWidth="1"/>
    <col min="2" max="2" width="22.26953125" style="1" customWidth="1"/>
    <col min="3" max="3" width="9.81640625" style="1" customWidth="1"/>
    <col min="4" max="4" width="9.1796875" style="1" bestFit="1" customWidth="1"/>
    <col min="5" max="5" width="10.08984375" style="1" customWidth="1"/>
    <col min="6" max="6" width="10.36328125" style="1" customWidth="1"/>
    <col min="7" max="9" width="10.1796875" style="1" bestFit="1" customWidth="1"/>
    <col min="10" max="12" width="11.54296875" style="1" bestFit="1" customWidth="1"/>
    <col min="13" max="13" width="13" style="1" customWidth="1"/>
  </cols>
  <sheetData>
    <row r="6" spans="1:13" ht="15.5" customHeight="1" x14ac:dyDescent="0.35">
      <c r="A6" s="82" t="s">
        <v>0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4"/>
      <c r="M6" s="84"/>
    </row>
    <row r="7" spans="1:13" x14ac:dyDescent="0.3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</row>
    <row r="8" spans="1:13" x14ac:dyDescent="0.35">
      <c r="A8" s="85" t="s">
        <v>1</v>
      </c>
      <c r="B8" s="86"/>
      <c r="C8" s="86"/>
      <c r="D8" s="86"/>
      <c r="E8" s="86"/>
      <c r="F8" s="86"/>
      <c r="G8" s="86"/>
      <c r="H8" s="86"/>
      <c r="I8" s="86"/>
      <c r="J8" s="87"/>
      <c r="K8" s="87"/>
    </row>
    <row r="9" spans="1:13" x14ac:dyDescent="0.35">
      <c r="A9" s="86"/>
      <c r="B9" s="86"/>
      <c r="C9" s="86"/>
      <c r="D9" s="86"/>
      <c r="E9" s="86"/>
      <c r="F9" s="86"/>
      <c r="G9" s="86"/>
      <c r="H9" s="86"/>
      <c r="I9" s="86"/>
      <c r="J9" s="87"/>
      <c r="K9" s="87"/>
    </row>
    <row r="10" spans="1:13" ht="39" customHeight="1" x14ac:dyDescent="0.35">
      <c r="A10" s="88"/>
      <c r="B10" s="89"/>
      <c r="C10" s="88" t="s">
        <v>2</v>
      </c>
      <c r="D10" s="90"/>
      <c r="E10" s="90"/>
      <c r="F10" s="89"/>
      <c r="G10" s="2"/>
      <c r="H10" s="91" t="s">
        <v>3</v>
      </c>
      <c r="I10" s="92"/>
      <c r="J10" s="92"/>
      <c r="K10" s="92"/>
      <c r="L10"/>
      <c r="M10"/>
    </row>
    <row r="11" spans="1:13" ht="39.5" customHeight="1" x14ac:dyDescent="0.35">
      <c r="A11" s="72" t="s">
        <v>4</v>
      </c>
      <c r="B11" s="73"/>
      <c r="C11" s="4" t="s">
        <v>5</v>
      </c>
      <c r="D11" s="4" t="s">
        <v>6</v>
      </c>
      <c r="E11" s="4" t="s">
        <v>7</v>
      </c>
      <c r="F11" s="5" t="s">
        <v>8</v>
      </c>
      <c r="G11" s="5" t="s">
        <v>9</v>
      </c>
      <c r="H11" s="74" t="s">
        <v>8</v>
      </c>
      <c r="I11" s="75"/>
      <c r="J11" s="74" t="s">
        <v>10</v>
      </c>
      <c r="K11" s="75"/>
      <c r="L11" s="7"/>
      <c r="M11" s="8"/>
    </row>
    <row r="12" spans="1:13" x14ac:dyDescent="0.35">
      <c r="A12" s="76" t="s">
        <v>11</v>
      </c>
      <c r="B12" s="77"/>
      <c r="C12" s="10"/>
      <c r="D12" s="10"/>
      <c r="E12" s="10"/>
      <c r="F12" s="11">
        <f>SUM(C12:E12)</f>
        <v>0</v>
      </c>
      <c r="G12" s="12">
        <v>27</v>
      </c>
      <c r="H12" s="78">
        <f>F12*12</f>
        <v>0</v>
      </c>
      <c r="I12" s="79"/>
      <c r="J12" s="80">
        <f>H12*G12</f>
        <v>0</v>
      </c>
      <c r="K12" s="81"/>
    </row>
    <row r="13" spans="1:13" x14ac:dyDescent="0.35">
      <c r="A13" s="76" t="s">
        <v>12</v>
      </c>
      <c r="B13" s="77"/>
      <c r="C13" s="10"/>
      <c r="D13" s="10"/>
      <c r="E13" s="10"/>
      <c r="F13" s="11">
        <f>SUM(C13:E13)</f>
        <v>0</v>
      </c>
      <c r="G13" s="12">
        <v>2</v>
      </c>
      <c r="H13" s="78">
        <f>F13*12</f>
        <v>0</v>
      </c>
      <c r="I13" s="79"/>
      <c r="J13" s="80">
        <f>H13*G13</f>
        <v>0</v>
      </c>
      <c r="K13" s="81"/>
    </row>
    <row r="14" spans="1:13" x14ac:dyDescent="0.35">
      <c r="A14" s="96" t="s">
        <v>13</v>
      </c>
      <c r="B14" s="97"/>
      <c r="C14" s="97"/>
      <c r="D14" s="97"/>
      <c r="E14" s="97"/>
      <c r="F14" s="97"/>
      <c r="G14" s="97"/>
      <c r="H14" s="97"/>
      <c r="I14" s="98"/>
      <c r="J14" s="80">
        <f>F12*G12+F13*G13</f>
        <v>0</v>
      </c>
      <c r="K14" s="81"/>
    </row>
    <row r="15" spans="1:13" ht="15.5" customHeight="1" thickBot="1" x14ac:dyDescent="0.4">
      <c r="A15" s="96" t="s">
        <v>14</v>
      </c>
      <c r="B15" s="97"/>
      <c r="C15" s="97"/>
      <c r="D15" s="97"/>
      <c r="E15" s="97"/>
      <c r="F15" s="97"/>
      <c r="G15" s="97"/>
      <c r="H15" s="97"/>
      <c r="I15" s="98"/>
      <c r="J15" s="99">
        <f>J14*12</f>
        <v>0</v>
      </c>
      <c r="K15" s="100"/>
    </row>
    <row r="16" spans="1:13" ht="15.5" customHeight="1" thickTop="1" x14ac:dyDescent="0.35">
      <c r="A16" s="13"/>
      <c r="B16" s="8"/>
      <c r="C16" s="8"/>
      <c r="D16" s="8"/>
      <c r="E16" s="8"/>
      <c r="F16" s="8"/>
      <c r="G16" s="8"/>
      <c r="H16" s="8"/>
      <c r="I16" s="8"/>
      <c r="J16" s="14"/>
      <c r="K16" s="14"/>
    </row>
    <row r="17" spans="1:13" ht="15.5" customHeight="1" x14ac:dyDescent="0.35">
      <c r="A17" s="15"/>
      <c r="B17" s="8"/>
      <c r="C17" s="8"/>
      <c r="D17" s="8"/>
      <c r="E17" s="8"/>
      <c r="F17" s="8"/>
      <c r="G17" s="8"/>
      <c r="H17" s="8"/>
      <c r="I17" s="8"/>
      <c r="J17" s="16"/>
      <c r="K17" s="16"/>
    </row>
    <row r="18" spans="1:13" ht="38.5" customHeight="1" x14ac:dyDescent="0.35">
      <c r="A18" s="93" t="s">
        <v>15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17"/>
    </row>
    <row r="19" spans="1:13" ht="30.5" customHeight="1" x14ac:dyDescent="0.35">
      <c r="A19" s="95" t="s">
        <v>16</v>
      </c>
      <c r="B19" s="95" t="s">
        <v>4</v>
      </c>
      <c r="C19" s="92"/>
      <c r="D19" s="92"/>
      <c r="E19" s="95" t="s">
        <v>17</v>
      </c>
      <c r="F19" s="75"/>
      <c r="G19" s="75"/>
      <c r="H19" s="95" t="s">
        <v>18</v>
      </c>
      <c r="I19" s="75"/>
      <c r="J19" s="75"/>
      <c r="K19" s="95" t="s">
        <v>19</v>
      </c>
      <c r="L19" s="95"/>
      <c r="M19" s="18"/>
    </row>
    <row r="20" spans="1:13" x14ac:dyDescent="0.35">
      <c r="A20" s="92"/>
      <c r="B20" s="92"/>
      <c r="C20" s="92"/>
      <c r="D20" s="92"/>
      <c r="E20" s="3" t="s">
        <v>20</v>
      </c>
      <c r="F20" s="3" t="s">
        <v>21</v>
      </c>
      <c r="G20" s="3" t="s">
        <v>22</v>
      </c>
      <c r="H20" s="3" t="s">
        <v>20</v>
      </c>
      <c r="I20" s="3" t="s">
        <v>21</v>
      </c>
      <c r="J20" s="3" t="s">
        <v>22</v>
      </c>
      <c r="K20" s="91"/>
      <c r="L20" s="91"/>
      <c r="M20" s="18"/>
    </row>
    <row r="21" spans="1:13" ht="27.5" customHeight="1" x14ac:dyDescent="0.35">
      <c r="A21" s="19">
        <v>1</v>
      </c>
      <c r="B21" s="101" t="s">
        <v>23</v>
      </c>
      <c r="C21" s="107"/>
      <c r="D21" s="107"/>
      <c r="E21" s="20"/>
      <c r="F21" s="20"/>
      <c r="G21" s="20"/>
      <c r="H21" s="142">
        <f t="shared" ref="H21:J23" si="0">E21*4</f>
        <v>0</v>
      </c>
      <c r="I21" s="143">
        <f t="shared" si="0"/>
        <v>0</v>
      </c>
      <c r="J21" s="143">
        <f t="shared" si="0"/>
        <v>0</v>
      </c>
      <c r="K21" s="108">
        <f>SUM(H21:J21)</f>
        <v>0</v>
      </c>
      <c r="L21" s="108"/>
    </row>
    <row r="22" spans="1:13" ht="27" customHeight="1" x14ac:dyDescent="0.35">
      <c r="A22" s="19">
        <v>2</v>
      </c>
      <c r="B22" s="101" t="s">
        <v>24</v>
      </c>
      <c r="C22" s="107"/>
      <c r="D22" s="107"/>
      <c r="E22" s="20"/>
      <c r="F22" s="20"/>
      <c r="G22" s="20"/>
      <c r="H22" s="142">
        <f t="shared" si="0"/>
        <v>0</v>
      </c>
      <c r="I22" s="143">
        <f t="shared" si="0"/>
        <v>0</v>
      </c>
      <c r="J22" s="143">
        <f t="shared" si="0"/>
        <v>0</v>
      </c>
      <c r="K22" s="103">
        <f t="shared" ref="K22:K24" si="1">SUM(H22:J22)</f>
        <v>0</v>
      </c>
      <c r="L22" s="104"/>
    </row>
    <row r="23" spans="1:13" ht="17.5" customHeight="1" x14ac:dyDescent="0.35">
      <c r="A23" s="19">
        <v>3</v>
      </c>
      <c r="B23" s="101" t="s">
        <v>25</v>
      </c>
      <c r="C23" s="102"/>
      <c r="D23" s="102"/>
      <c r="E23" s="20"/>
      <c r="F23" s="20"/>
      <c r="G23" s="20"/>
      <c r="H23" s="142">
        <f t="shared" si="0"/>
        <v>0</v>
      </c>
      <c r="I23" s="143">
        <f t="shared" si="0"/>
        <v>0</v>
      </c>
      <c r="J23" s="143">
        <f t="shared" si="0"/>
        <v>0</v>
      </c>
      <c r="K23" s="103">
        <f t="shared" si="1"/>
        <v>0</v>
      </c>
      <c r="L23" s="104"/>
    </row>
    <row r="24" spans="1:13" ht="17" customHeight="1" x14ac:dyDescent="0.35">
      <c r="A24" s="19">
        <v>4</v>
      </c>
      <c r="B24" s="101" t="s">
        <v>26</v>
      </c>
      <c r="C24" s="102"/>
      <c r="D24" s="102"/>
      <c r="E24" s="20"/>
      <c r="F24" s="20"/>
      <c r="G24" s="20"/>
      <c r="H24" s="142">
        <f>E24*4*2</f>
        <v>0</v>
      </c>
      <c r="I24" s="142">
        <f t="shared" ref="I24:J24" si="2">F24*4*2</f>
        <v>0</v>
      </c>
      <c r="J24" s="142">
        <f t="shared" si="2"/>
        <v>0</v>
      </c>
      <c r="K24" s="103">
        <f t="shared" si="1"/>
        <v>0</v>
      </c>
      <c r="L24" s="104"/>
    </row>
    <row r="25" spans="1:13" x14ac:dyDescent="0.35">
      <c r="A25" s="105" t="s">
        <v>27</v>
      </c>
      <c r="B25" s="105"/>
      <c r="C25" s="105"/>
      <c r="D25" s="105"/>
      <c r="E25" s="22">
        <f>E21+E22+E24*2</f>
        <v>0</v>
      </c>
      <c r="F25" s="22">
        <f t="shared" ref="F25:G25" si="3">F21+F22+F24*2</f>
        <v>0</v>
      </c>
      <c r="G25" s="22">
        <f t="shared" si="3"/>
        <v>0</v>
      </c>
      <c r="H25" s="144"/>
      <c r="I25" s="145"/>
      <c r="J25" s="145"/>
      <c r="K25" s="106"/>
      <c r="L25" s="106"/>
    </row>
    <row r="26" spans="1:13" x14ac:dyDescent="0.35">
      <c r="A26" s="105" t="s">
        <v>28</v>
      </c>
      <c r="B26" s="105"/>
      <c r="C26" s="105"/>
      <c r="D26" s="105"/>
      <c r="E26" s="105"/>
      <c r="F26" s="105"/>
      <c r="G26" s="105"/>
      <c r="H26" s="142">
        <f>SUM(H21:H24)</f>
        <v>0</v>
      </c>
      <c r="I26" s="142">
        <f t="shared" ref="I26:J26" si="4">SUM(I21:I24)</f>
        <v>0</v>
      </c>
      <c r="J26" s="142">
        <f t="shared" si="4"/>
        <v>0</v>
      </c>
      <c r="K26" s="106"/>
      <c r="L26" s="106"/>
    </row>
    <row r="27" spans="1:13" ht="15" thickBot="1" x14ac:dyDescent="0.4">
      <c r="A27" s="105" t="s">
        <v>29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10">
        <f>SUM(H26:J26)</f>
        <v>0</v>
      </c>
      <c r="L27" s="110"/>
    </row>
    <row r="28" spans="1:13" ht="46" customHeight="1" thickTop="1" x14ac:dyDescent="0.35">
      <c r="A28" s="111" t="s">
        <v>30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</row>
    <row r="29" spans="1:13" x14ac:dyDescent="0.35">
      <c r="A29" s="95" t="s">
        <v>16</v>
      </c>
      <c r="B29" s="72" t="s">
        <v>4</v>
      </c>
      <c r="C29" s="72"/>
      <c r="D29" s="95" t="s">
        <v>31</v>
      </c>
      <c r="E29" s="112"/>
      <c r="F29" s="112"/>
      <c r="G29" s="91" t="s">
        <v>32</v>
      </c>
      <c r="H29" s="91" t="s">
        <v>33</v>
      </c>
      <c r="I29" s="95" t="s">
        <v>34</v>
      </c>
      <c r="J29" s="112"/>
      <c r="K29" s="112"/>
      <c r="L29" s="95" t="s">
        <v>19</v>
      </c>
      <c r="M29" s="83"/>
    </row>
    <row r="30" spans="1:13" ht="49" customHeight="1" x14ac:dyDescent="0.35">
      <c r="A30" s="112"/>
      <c r="B30" s="72"/>
      <c r="C30" s="72"/>
      <c r="D30" s="3" t="s">
        <v>20</v>
      </c>
      <c r="E30" s="3" t="s">
        <v>21</v>
      </c>
      <c r="F30" s="3" t="s">
        <v>22</v>
      </c>
      <c r="G30" s="92"/>
      <c r="H30" s="92"/>
      <c r="I30" s="3" t="s">
        <v>20</v>
      </c>
      <c r="J30" s="3" t="s">
        <v>21</v>
      </c>
      <c r="K30" s="3" t="s">
        <v>22</v>
      </c>
      <c r="L30" s="75"/>
      <c r="M30" s="83"/>
    </row>
    <row r="31" spans="1:13" ht="27.5" customHeight="1" x14ac:dyDescent="0.35">
      <c r="A31" s="6">
        <v>1</v>
      </c>
      <c r="B31" s="107" t="s">
        <v>35</v>
      </c>
      <c r="C31" s="92"/>
      <c r="D31" s="10"/>
      <c r="E31" s="10"/>
      <c r="F31" s="10"/>
      <c r="G31" s="23">
        <v>29</v>
      </c>
      <c r="H31" s="23">
        <v>4</v>
      </c>
      <c r="I31" s="21">
        <f>D31*G31*H31</f>
        <v>0</v>
      </c>
      <c r="J31" s="21">
        <f>E31*G31*H31</f>
        <v>0</v>
      </c>
      <c r="K31" s="21">
        <f>F31*G31*H31</f>
        <v>0</v>
      </c>
      <c r="L31" s="113">
        <f>SUM(I31:K31)</f>
        <v>0</v>
      </c>
      <c r="M31" s="60"/>
    </row>
    <row r="32" spans="1:13" x14ac:dyDescent="0.35">
      <c r="A32" s="6">
        <v>2</v>
      </c>
      <c r="B32" s="107" t="s">
        <v>36</v>
      </c>
      <c r="C32" s="92"/>
      <c r="D32" s="10"/>
      <c r="E32" s="10"/>
      <c r="F32" s="10"/>
      <c r="G32" s="23">
        <v>29</v>
      </c>
      <c r="H32" s="23">
        <v>3</v>
      </c>
      <c r="I32" s="21">
        <f t="shared" ref="I32:I40" si="5">D32*G32*H32</f>
        <v>0</v>
      </c>
      <c r="J32" s="21">
        <f t="shared" ref="J32:J40" si="6">E32*G32*H32</f>
        <v>0</v>
      </c>
      <c r="K32" s="21">
        <f t="shared" ref="K32:K40" si="7">F32*G32*H32</f>
        <v>0</v>
      </c>
      <c r="L32" s="113">
        <f t="shared" ref="L32:L40" si="8">SUM(I32:K32)</f>
        <v>0</v>
      </c>
      <c r="M32" s="60"/>
    </row>
    <row r="33" spans="1:13" x14ac:dyDescent="0.35">
      <c r="A33" s="6">
        <v>3</v>
      </c>
      <c r="B33" s="107" t="s">
        <v>37</v>
      </c>
      <c r="C33" s="92"/>
      <c r="D33" s="10"/>
      <c r="E33" s="10"/>
      <c r="F33" s="10"/>
      <c r="G33" s="23">
        <v>29</v>
      </c>
      <c r="H33" s="23">
        <v>1</v>
      </c>
      <c r="I33" s="21">
        <f t="shared" si="5"/>
        <v>0</v>
      </c>
      <c r="J33" s="21">
        <f t="shared" si="6"/>
        <v>0</v>
      </c>
      <c r="K33" s="21">
        <f t="shared" si="7"/>
        <v>0</v>
      </c>
      <c r="L33" s="113">
        <f t="shared" si="8"/>
        <v>0</v>
      </c>
      <c r="M33" s="60"/>
    </row>
    <row r="34" spans="1:13" x14ac:dyDescent="0.35">
      <c r="A34" s="6">
        <v>4</v>
      </c>
      <c r="B34" s="107" t="s">
        <v>38</v>
      </c>
      <c r="C34" s="92"/>
      <c r="D34" s="10"/>
      <c r="E34" s="10"/>
      <c r="F34" s="10"/>
      <c r="G34" s="23">
        <v>29</v>
      </c>
      <c r="H34" s="23">
        <v>6</v>
      </c>
      <c r="I34" s="21">
        <f t="shared" si="5"/>
        <v>0</v>
      </c>
      <c r="J34" s="21">
        <f t="shared" si="6"/>
        <v>0</v>
      </c>
      <c r="K34" s="21">
        <f t="shared" si="7"/>
        <v>0</v>
      </c>
      <c r="L34" s="113">
        <f t="shared" si="8"/>
        <v>0</v>
      </c>
      <c r="M34" s="60"/>
    </row>
    <row r="35" spans="1:13" x14ac:dyDescent="0.35">
      <c r="A35" s="6">
        <v>5</v>
      </c>
      <c r="B35" s="107" t="s">
        <v>39</v>
      </c>
      <c r="C35" s="92"/>
      <c r="D35" s="10"/>
      <c r="E35" s="10"/>
      <c r="F35" s="10"/>
      <c r="G35" s="23">
        <v>29</v>
      </c>
      <c r="H35" s="23">
        <v>1</v>
      </c>
      <c r="I35" s="21">
        <f t="shared" si="5"/>
        <v>0</v>
      </c>
      <c r="J35" s="21">
        <f t="shared" si="6"/>
        <v>0</v>
      </c>
      <c r="K35" s="21">
        <f t="shared" si="7"/>
        <v>0</v>
      </c>
      <c r="L35" s="113">
        <f t="shared" si="8"/>
        <v>0</v>
      </c>
      <c r="M35" s="60"/>
    </row>
    <row r="36" spans="1:13" x14ac:dyDescent="0.35">
      <c r="A36" s="6">
        <v>6</v>
      </c>
      <c r="B36" s="107" t="s">
        <v>40</v>
      </c>
      <c r="C36" s="92"/>
      <c r="D36" s="10"/>
      <c r="E36" s="10"/>
      <c r="F36" s="10"/>
      <c r="G36" s="23">
        <v>29</v>
      </c>
      <c r="H36" s="23">
        <v>4</v>
      </c>
      <c r="I36" s="21">
        <f t="shared" si="5"/>
        <v>0</v>
      </c>
      <c r="J36" s="21">
        <f t="shared" si="6"/>
        <v>0</v>
      </c>
      <c r="K36" s="21">
        <f t="shared" si="7"/>
        <v>0</v>
      </c>
      <c r="L36" s="113">
        <f t="shared" si="8"/>
        <v>0</v>
      </c>
      <c r="M36" s="60"/>
    </row>
    <row r="37" spans="1:13" x14ac:dyDescent="0.35">
      <c r="A37" s="6">
        <v>7</v>
      </c>
      <c r="B37" s="107" t="s">
        <v>41</v>
      </c>
      <c r="C37" s="92"/>
      <c r="D37" s="10"/>
      <c r="E37" s="10"/>
      <c r="F37" s="10"/>
      <c r="G37" s="23">
        <v>29</v>
      </c>
      <c r="H37" s="23">
        <v>2</v>
      </c>
      <c r="I37" s="21">
        <f t="shared" si="5"/>
        <v>0</v>
      </c>
      <c r="J37" s="21">
        <f t="shared" si="6"/>
        <v>0</v>
      </c>
      <c r="K37" s="21">
        <f t="shared" si="7"/>
        <v>0</v>
      </c>
      <c r="L37" s="113">
        <f t="shared" si="8"/>
        <v>0</v>
      </c>
      <c r="M37" s="60"/>
    </row>
    <row r="38" spans="1:13" x14ac:dyDescent="0.35">
      <c r="A38" s="6">
        <v>8</v>
      </c>
      <c r="B38" s="107" t="s">
        <v>42</v>
      </c>
      <c r="C38" s="92"/>
      <c r="D38" s="10"/>
      <c r="E38" s="10"/>
      <c r="F38" s="10"/>
      <c r="G38" s="23">
        <v>29</v>
      </c>
      <c r="H38" s="23">
        <v>8</v>
      </c>
      <c r="I38" s="21">
        <f t="shared" si="5"/>
        <v>0</v>
      </c>
      <c r="J38" s="21">
        <f t="shared" si="6"/>
        <v>0</v>
      </c>
      <c r="K38" s="21">
        <f t="shared" si="7"/>
        <v>0</v>
      </c>
      <c r="L38" s="113">
        <f t="shared" si="8"/>
        <v>0</v>
      </c>
      <c r="M38" s="60"/>
    </row>
    <row r="39" spans="1:13" x14ac:dyDescent="0.35">
      <c r="A39" s="6">
        <v>9</v>
      </c>
      <c r="B39" s="107" t="s">
        <v>43</v>
      </c>
      <c r="C39" s="92"/>
      <c r="D39" s="10"/>
      <c r="E39" s="10"/>
      <c r="F39" s="10"/>
      <c r="G39" s="23">
        <v>29</v>
      </c>
      <c r="H39" s="23">
        <v>1</v>
      </c>
      <c r="I39" s="21">
        <f t="shared" si="5"/>
        <v>0</v>
      </c>
      <c r="J39" s="21">
        <f t="shared" si="6"/>
        <v>0</v>
      </c>
      <c r="K39" s="21">
        <f t="shared" si="7"/>
        <v>0</v>
      </c>
      <c r="L39" s="113">
        <f t="shared" si="8"/>
        <v>0</v>
      </c>
      <c r="M39" s="60"/>
    </row>
    <row r="40" spans="1:13" x14ac:dyDescent="0.35">
      <c r="A40" s="6">
        <v>10</v>
      </c>
      <c r="B40" s="107" t="s">
        <v>44</v>
      </c>
      <c r="C40" s="92"/>
      <c r="D40" s="10"/>
      <c r="E40" s="10"/>
      <c r="F40" s="10"/>
      <c r="G40" s="23">
        <v>29</v>
      </c>
      <c r="H40" s="23">
        <v>1</v>
      </c>
      <c r="I40" s="21">
        <f t="shared" si="5"/>
        <v>0</v>
      </c>
      <c r="J40" s="21">
        <f t="shared" si="6"/>
        <v>0</v>
      </c>
      <c r="K40" s="21">
        <f t="shared" si="7"/>
        <v>0</v>
      </c>
      <c r="L40" s="113">
        <f t="shared" si="8"/>
        <v>0</v>
      </c>
      <c r="M40" s="60"/>
    </row>
    <row r="41" spans="1:13" x14ac:dyDescent="0.35">
      <c r="A41" s="114" t="s">
        <v>28</v>
      </c>
      <c r="B41" s="115"/>
      <c r="C41" s="115"/>
      <c r="D41" s="115"/>
      <c r="E41" s="115"/>
      <c r="F41" s="115"/>
      <c r="G41" s="115"/>
      <c r="H41" s="115"/>
      <c r="I41" s="24">
        <f>SUM(I31:I40)</f>
        <v>0</v>
      </c>
      <c r="J41" s="24">
        <f t="shared" ref="J41:K41" si="9">SUM(J31:J40)</f>
        <v>0</v>
      </c>
      <c r="K41" s="24">
        <f t="shared" si="9"/>
        <v>0</v>
      </c>
      <c r="L41" s="113"/>
      <c r="M41" s="60"/>
    </row>
    <row r="42" spans="1:13" ht="15" thickBot="1" x14ac:dyDescent="0.4">
      <c r="A42" s="114" t="s">
        <v>29</v>
      </c>
      <c r="B42" s="115"/>
      <c r="C42" s="115"/>
      <c r="D42" s="115"/>
      <c r="E42" s="115"/>
      <c r="F42" s="115"/>
      <c r="G42" s="115"/>
      <c r="H42" s="115"/>
      <c r="I42" s="115"/>
      <c r="J42" s="115"/>
      <c r="K42" s="116"/>
      <c r="L42" s="117">
        <f>SUM(I41:K41)</f>
        <v>0</v>
      </c>
      <c r="M42" s="118"/>
    </row>
    <row r="43" spans="1:13" ht="15" thickTop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7"/>
      <c r="L43" s="119"/>
      <c r="M43" s="120"/>
    </row>
    <row r="44" spans="1:13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9"/>
      <c r="L44" s="119"/>
      <c r="M44" s="120"/>
    </row>
    <row r="45" spans="1:13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9"/>
      <c r="L45" s="119"/>
      <c r="M45" s="120"/>
    </row>
    <row r="46" spans="1:13" s="30" customFormat="1" ht="38" customHeight="1" x14ac:dyDescent="0.35">
      <c r="A46" s="85" t="s">
        <v>45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7" spans="1:13" s="31" customFormat="1" x14ac:dyDescent="0.35">
      <c r="A47" s="121" t="s">
        <v>16</v>
      </c>
      <c r="B47" s="121" t="s">
        <v>4</v>
      </c>
      <c r="C47" s="74" t="s">
        <v>31</v>
      </c>
      <c r="D47" s="74"/>
      <c r="E47" s="74"/>
      <c r="F47" s="123" t="s">
        <v>46</v>
      </c>
      <c r="G47" s="74" t="s">
        <v>47</v>
      </c>
      <c r="H47" s="74"/>
      <c r="I47" s="74"/>
      <c r="J47" s="74" t="s">
        <v>28</v>
      </c>
      <c r="K47" s="124"/>
      <c r="L47" s="124"/>
      <c r="M47" s="74" t="s">
        <v>19</v>
      </c>
    </row>
    <row r="48" spans="1:13" s="32" customFormat="1" ht="43.5" customHeight="1" x14ac:dyDescent="0.35">
      <c r="A48" s="122"/>
      <c r="B48" s="122"/>
      <c r="C48" s="4" t="s">
        <v>20</v>
      </c>
      <c r="D48" s="4" t="s">
        <v>21</v>
      </c>
      <c r="E48" s="4" t="s">
        <v>22</v>
      </c>
      <c r="F48" s="123"/>
      <c r="G48" s="4" t="s">
        <v>20</v>
      </c>
      <c r="H48" s="4" t="s">
        <v>21</v>
      </c>
      <c r="I48" s="4" t="s">
        <v>22</v>
      </c>
      <c r="J48" s="4" t="s">
        <v>20</v>
      </c>
      <c r="K48" s="4" t="s">
        <v>21</v>
      </c>
      <c r="L48" s="4" t="s">
        <v>22</v>
      </c>
      <c r="M48" s="129"/>
    </row>
    <row r="49" spans="1:13" ht="17.5" customHeight="1" x14ac:dyDescent="0.35">
      <c r="A49" s="19">
        <v>1</v>
      </c>
      <c r="B49" s="33" t="s">
        <v>48</v>
      </c>
      <c r="C49" s="20"/>
      <c r="D49" s="20"/>
      <c r="E49" s="20"/>
      <c r="F49" s="23">
        <v>2</v>
      </c>
      <c r="G49" s="22">
        <f>C49*F49</f>
        <v>0</v>
      </c>
      <c r="H49" s="22">
        <f>D49*F49</f>
        <v>0</v>
      </c>
      <c r="I49" s="22">
        <f>E49*F49</f>
        <v>0</v>
      </c>
      <c r="J49" s="22">
        <f>G49*12</f>
        <v>0</v>
      </c>
      <c r="K49" s="22">
        <f>H49*12</f>
        <v>0</v>
      </c>
      <c r="L49" s="22">
        <f>I49*12</f>
        <v>0</v>
      </c>
      <c r="M49" s="22">
        <f>SUM(J49:L49)</f>
        <v>0</v>
      </c>
    </row>
    <row r="50" spans="1:13" x14ac:dyDescent="0.35">
      <c r="A50" s="19">
        <v>2</v>
      </c>
      <c r="B50" s="33" t="s">
        <v>49</v>
      </c>
      <c r="C50" s="20"/>
      <c r="D50" s="20"/>
      <c r="E50" s="20"/>
      <c r="F50" s="23">
        <v>2</v>
      </c>
      <c r="G50" s="22">
        <f t="shared" ref="G50:G68" si="10">C50*F50</f>
        <v>0</v>
      </c>
      <c r="H50" s="22">
        <f t="shared" ref="H50:H68" si="11">D50*F50</f>
        <v>0</v>
      </c>
      <c r="I50" s="22">
        <f t="shared" ref="I50:I68" si="12">E50*F50</f>
        <v>0</v>
      </c>
      <c r="J50" s="22">
        <f t="shared" ref="J50:L65" si="13">G50*12</f>
        <v>0</v>
      </c>
      <c r="K50" s="22">
        <f t="shared" si="13"/>
        <v>0</v>
      </c>
      <c r="L50" s="22">
        <f t="shared" si="13"/>
        <v>0</v>
      </c>
      <c r="M50" s="22">
        <f t="shared" ref="M50:M68" si="14">SUM(J50:L50)</f>
        <v>0</v>
      </c>
    </row>
    <row r="51" spans="1:13" x14ac:dyDescent="0.35">
      <c r="A51" s="19">
        <v>3</v>
      </c>
      <c r="B51" s="33" t="s">
        <v>50</v>
      </c>
      <c r="C51" s="20"/>
      <c r="D51" s="20"/>
      <c r="E51" s="20"/>
      <c r="F51" s="23">
        <v>45</v>
      </c>
      <c r="G51" s="22">
        <f t="shared" si="10"/>
        <v>0</v>
      </c>
      <c r="H51" s="22">
        <f t="shared" si="11"/>
        <v>0</v>
      </c>
      <c r="I51" s="22">
        <f t="shared" si="12"/>
        <v>0</v>
      </c>
      <c r="J51" s="22">
        <f t="shared" si="13"/>
        <v>0</v>
      </c>
      <c r="K51" s="22">
        <f t="shared" si="13"/>
        <v>0</v>
      </c>
      <c r="L51" s="22">
        <f t="shared" si="13"/>
        <v>0</v>
      </c>
      <c r="M51" s="22">
        <f t="shared" si="14"/>
        <v>0</v>
      </c>
    </row>
    <row r="52" spans="1:13" x14ac:dyDescent="0.35">
      <c r="A52" s="19">
        <v>4</v>
      </c>
      <c r="B52" s="33" t="s">
        <v>51</v>
      </c>
      <c r="C52" s="20"/>
      <c r="D52" s="20"/>
      <c r="E52" s="20"/>
      <c r="F52" s="23">
        <v>75</v>
      </c>
      <c r="G52" s="22">
        <f t="shared" si="10"/>
        <v>0</v>
      </c>
      <c r="H52" s="22">
        <f t="shared" si="11"/>
        <v>0</v>
      </c>
      <c r="I52" s="22">
        <f t="shared" si="12"/>
        <v>0</v>
      </c>
      <c r="J52" s="22">
        <f t="shared" si="13"/>
        <v>0</v>
      </c>
      <c r="K52" s="22">
        <f t="shared" si="13"/>
        <v>0</v>
      </c>
      <c r="L52" s="22">
        <f t="shared" si="13"/>
        <v>0</v>
      </c>
      <c r="M52" s="22">
        <f t="shared" si="14"/>
        <v>0</v>
      </c>
    </row>
    <row r="53" spans="1:13" ht="25" x14ac:dyDescent="0.35">
      <c r="A53" s="19">
        <v>5</v>
      </c>
      <c r="B53" s="33" t="s">
        <v>52</v>
      </c>
      <c r="C53" s="20"/>
      <c r="D53" s="20"/>
      <c r="E53" s="20"/>
      <c r="F53" s="23">
        <v>1</v>
      </c>
      <c r="G53" s="22">
        <f t="shared" si="10"/>
        <v>0</v>
      </c>
      <c r="H53" s="22">
        <f t="shared" si="11"/>
        <v>0</v>
      </c>
      <c r="I53" s="22">
        <f t="shared" si="12"/>
        <v>0</v>
      </c>
      <c r="J53" s="22">
        <f t="shared" si="13"/>
        <v>0</v>
      </c>
      <c r="K53" s="22">
        <f t="shared" si="13"/>
        <v>0</v>
      </c>
      <c r="L53" s="22">
        <f t="shared" si="13"/>
        <v>0</v>
      </c>
      <c r="M53" s="22">
        <f t="shared" si="14"/>
        <v>0</v>
      </c>
    </row>
    <row r="54" spans="1:13" x14ac:dyDescent="0.35">
      <c r="A54" s="19">
        <v>6</v>
      </c>
      <c r="B54" s="33" t="s">
        <v>53</v>
      </c>
      <c r="C54" s="20"/>
      <c r="D54" s="20"/>
      <c r="E54" s="20"/>
      <c r="F54" s="23">
        <v>1</v>
      </c>
      <c r="G54" s="22">
        <f t="shared" si="10"/>
        <v>0</v>
      </c>
      <c r="H54" s="22">
        <f t="shared" si="11"/>
        <v>0</v>
      </c>
      <c r="I54" s="22">
        <f t="shared" si="12"/>
        <v>0</v>
      </c>
      <c r="J54" s="22">
        <f t="shared" si="13"/>
        <v>0</v>
      </c>
      <c r="K54" s="22">
        <f t="shared" si="13"/>
        <v>0</v>
      </c>
      <c r="L54" s="22">
        <f t="shared" si="13"/>
        <v>0</v>
      </c>
      <c r="M54" s="22">
        <f t="shared" si="14"/>
        <v>0</v>
      </c>
    </row>
    <row r="55" spans="1:13" x14ac:dyDescent="0.35">
      <c r="A55" s="19">
        <v>7</v>
      </c>
      <c r="B55" s="33" t="s">
        <v>54</v>
      </c>
      <c r="C55" s="20"/>
      <c r="D55" s="20"/>
      <c r="E55" s="20"/>
      <c r="F55" s="23">
        <v>2</v>
      </c>
      <c r="G55" s="22">
        <f t="shared" si="10"/>
        <v>0</v>
      </c>
      <c r="H55" s="22">
        <f t="shared" si="11"/>
        <v>0</v>
      </c>
      <c r="I55" s="22">
        <f t="shared" si="12"/>
        <v>0</v>
      </c>
      <c r="J55" s="22">
        <f t="shared" si="13"/>
        <v>0</v>
      </c>
      <c r="K55" s="22">
        <f t="shared" si="13"/>
        <v>0</v>
      </c>
      <c r="L55" s="22">
        <f t="shared" si="13"/>
        <v>0</v>
      </c>
      <c r="M55" s="22">
        <f t="shared" si="14"/>
        <v>0</v>
      </c>
    </row>
    <row r="56" spans="1:13" ht="25" x14ac:dyDescent="0.35">
      <c r="A56" s="19">
        <v>8</v>
      </c>
      <c r="B56" s="33" t="s">
        <v>55</v>
      </c>
      <c r="C56" s="20"/>
      <c r="D56" s="20"/>
      <c r="E56" s="20"/>
      <c r="F56" s="23">
        <v>2</v>
      </c>
      <c r="G56" s="22">
        <f t="shared" si="10"/>
        <v>0</v>
      </c>
      <c r="H56" s="22">
        <f t="shared" si="11"/>
        <v>0</v>
      </c>
      <c r="I56" s="22">
        <f t="shared" si="12"/>
        <v>0</v>
      </c>
      <c r="J56" s="22">
        <f t="shared" si="13"/>
        <v>0</v>
      </c>
      <c r="K56" s="22">
        <f t="shared" si="13"/>
        <v>0</v>
      </c>
      <c r="L56" s="22">
        <f t="shared" si="13"/>
        <v>0</v>
      </c>
      <c r="M56" s="22">
        <f t="shared" si="14"/>
        <v>0</v>
      </c>
    </row>
    <row r="57" spans="1:13" x14ac:dyDescent="0.35">
      <c r="A57" s="19">
        <v>9</v>
      </c>
      <c r="B57" s="33" t="s">
        <v>56</v>
      </c>
      <c r="C57" s="20"/>
      <c r="D57" s="20"/>
      <c r="E57" s="20"/>
      <c r="F57" s="23">
        <v>2</v>
      </c>
      <c r="G57" s="22">
        <f t="shared" si="10"/>
        <v>0</v>
      </c>
      <c r="H57" s="22">
        <f t="shared" si="11"/>
        <v>0</v>
      </c>
      <c r="I57" s="22">
        <f t="shared" si="12"/>
        <v>0</v>
      </c>
      <c r="J57" s="22">
        <f t="shared" si="13"/>
        <v>0</v>
      </c>
      <c r="K57" s="22">
        <f t="shared" si="13"/>
        <v>0</v>
      </c>
      <c r="L57" s="22">
        <f t="shared" si="13"/>
        <v>0</v>
      </c>
      <c r="M57" s="22">
        <f t="shared" si="14"/>
        <v>0</v>
      </c>
    </row>
    <row r="58" spans="1:13" x14ac:dyDescent="0.35">
      <c r="A58" s="19">
        <v>10</v>
      </c>
      <c r="B58" s="33" t="s">
        <v>57</v>
      </c>
      <c r="C58" s="20"/>
      <c r="D58" s="20"/>
      <c r="E58" s="20"/>
      <c r="F58" s="23">
        <v>1</v>
      </c>
      <c r="G58" s="22">
        <f t="shared" si="10"/>
        <v>0</v>
      </c>
      <c r="H58" s="22">
        <f t="shared" si="11"/>
        <v>0</v>
      </c>
      <c r="I58" s="22">
        <f t="shared" si="12"/>
        <v>0</v>
      </c>
      <c r="J58" s="22">
        <f t="shared" si="13"/>
        <v>0</v>
      </c>
      <c r="K58" s="22">
        <f t="shared" si="13"/>
        <v>0</v>
      </c>
      <c r="L58" s="22">
        <f t="shared" si="13"/>
        <v>0</v>
      </c>
      <c r="M58" s="22">
        <f t="shared" si="14"/>
        <v>0</v>
      </c>
    </row>
    <row r="59" spans="1:13" ht="25.5" x14ac:dyDescent="0.35">
      <c r="A59" s="19">
        <v>11</v>
      </c>
      <c r="B59" s="33" t="s">
        <v>58</v>
      </c>
      <c r="C59" s="20"/>
      <c r="D59" s="20"/>
      <c r="E59" s="20"/>
      <c r="F59" s="23">
        <v>40</v>
      </c>
      <c r="G59" s="22">
        <f t="shared" si="10"/>
        <v>0</v>
      </c>
      <c r="H59" s="22">
        <f t="shared" si="11"/>
        <v>0</v>
      </c>
      <c r="I59" s="22">
        <f t="shared" si="12"/>
        <v>0</v>
      </c>
      <c r="J59" s="22">
        <f t="shared" si="13"/>
        <v>0</v>
      </c>
      <c r="K59" s="22">
        <f t="shared" si="13"/>
        <v>0</v>
      </c>
      <c r="L59" s="22">
        <f t="shared" si="13"/>
        <v>0</v>
      </c>
      <c r="M59" s="22">
        <f t="shared" si="14"/>
        <v>0</v>
      </c>
    </row>
    <row r="60" spans="1:13" ht="27" customHeight="1" x14ac:dyDescent="0.35">
      <c r="A60" s="19">
        <v>12</v>
      </c>
      <c r="B60" s="33" t="s">
        <v>59</v>
      </c>
      <c r="C60" s="20"/>
      <c r="D60" s="20"/>
      <c r="E60" s="20"/>
      <c r="F60" s="23">
        <v>50</v>
      </c>
      <c r="G60" s="22">
        <f t="shared" si="10"/>
        <v>0</v>
      </c>
      <c r="H60" s="22">
        <f t="shared" si="11"/>
        <v>0</v>
      </c>
      <c r="I60" s="22">
        <f t="shared" si="12"/>
        <v>0</v>
      </c>
      <c r="J60" s="22">
        <f t="shared" si="13"/>
        <v>0</v>
      </c>
      <c r="K60" s="22">
        <f t="shared" si="13"/>
        <v>0</v>
      </c>
      <c r="L60" s="22">
        <f t="shared" si="13"/>
        <v>0</v>
      </c>
      <c r="M60" s="22">
        <f t="shared" si="14"/>
        <v>0</v>
      </c>
    </row>
    <row r="61" spans="1:13" ht="25" x14ac:dyDescent="0.35">
      <c r="A61" s="19">
        <v>13</v>
      </c>
      <c r="B61" s="33" t="s">
        <v>60</v>
      </c>
      <c r="C61" s="20"/>
      <c r="D61" s="20"/>
      <c r="E61" s="20"/>
      <c r="F61" s="23">
        <v>100</v>
      </c>
      <c r="G61" s="22">
        <f t="shared" si="10"/>
        <v>0</v>
      </c>
      <c r="H61" s="22">
        <f t="shared" si="11"/>
        <v>0</v>
      </c>
      <c r="I61" s="22">
        <f t="shared" si="12"/>
        <v>0</v>
      </c>
      <c r="J61" s="22">
        <f t="shared" si="13"/>
        <v>0</v>
      </c>
      <c r="K61" s="22">
        <f t="shared" si="13"/>
        <v>0</v>
      </c>
      <c r="L61" s="22">
        <f t="shared" si="13"/>
        <v>0</v>
      </c>
      <c r="M61" s="22">
        <f t="shared" si="14"/>
        <v>0</v>
      </c>
    </row>
    <row r="62" spans="1:13" ht="25.5" x14ac:dyDescent="0.35">
      <c r="A62" s="19">
        <v>14</v>
      </c>
      <c r="B62" s="33" t="s">
        <v>61</v>
      </c>
      <c r="C62" s="20"/>
      <c r="D62" s="20"/>
      <c r="E62" s="20"/>
      <c r="F62" s="23">
        <v>40</v>
      </c>
      <c r="G62" s="22">
        <f t="shared" si="10"/>
        <v>0</v>
      </c>
      <c r="H62" s="22">
        <f t="shared" si="11"/>
        <v>0</v>
      </c>
      <c r="I62" s="22">
        <f t="shared" si="12"/>
        <v>0</v>
      </c>
      <c r="J62" s="22">
        <f t="shared" si="13"/>
        <v>0</v>
      </c>
      <c r="K62" s="22">
        <f t="shared" si="13"/>
        <v>0</v>
      </c>
      <c r="L62" s="22">
        <f t="shared" si="13"/>
        <v>0</v>
      </c>
      <c r="M62" s="22">
        <f t="shared" si="14"/>
        <v>0</v>
      </c>
    </row>
    <row r="63" spans="1:13" ht="27.5" customHeight="1" x14ac:dyDescent="0.35">
      <c r="A63" s="19">
        <v>15</v>
      </c>
      <c r="B63" s="33" t="s">
        <v>62</v>
      </c>
      <c r="C63" s="20"/>
      <c r="D63" s="20"/>
      <c r="E63" s="20"/>
      <c r="F63" s="23">
        <v>10</v>
      </c>
      <c r="G63" s="22">
        <f t="shared" si="10"/>
        <v>0</v>
      </c>
      <c r="H63" s="22">
        <f t="shared" si="11"/>
        <v>0</v>
      </c>
      <c r="I63" s="22">
        <f t="shared" si="12"/>
        <v>0</v>
      </c>
      <c r="J63" s="22">
        <f t="shared" si="13"/>
        <v>0</v>
      </c>
      <c r="K63" s="22">
        <f t="shared" si="13"/>
        <v>0</v>
      </c>
      <c r="L63" s="22">
        <f t="shared" si="13"/>
        <v>0</v>
      </c>
      <c r="M63" s="22">
        <f t="shared" si="14"/>
        <v>0</v>
      </c>
    </row>
    <row r="64" spans="1:13" ht="25.5" x14ac:dyDescent="0.35">
      <c r="A64" s="19">
        <v>16</v>
      </c>
      <c r="B64" s="33" t="s">
        <v>63</v>
      </c>
      <c r="C64" s="20"/>
      <c r="D64" s="20"/>
      <c r="E64" s="20"/>
      <c r="F64" s="23">
        <v>30</v>
      </c>
      <c r="G64" s="22">
        <f t="shared" si="10"/>
        <v>0</v>
      </c>
      <c r="H64" s="22">
        <f t="shared" si="11"/>
        <v>0</v>
      </c>
      <c r="I64" s="22">
        <f t="shared" si="12"/>
        <v>0</v>
      </c>
      <c r="J64" s="22">
        <f t="shared" si="13"/>
        <v>0</v>
      </c>
      <c r="K64" s="22">
        <f t="shared" si="13"/>
        <v>0</v>
      </c>
      <c r="L64" s="22">
        <f t="shared" si="13"/>
        <v>0</v>
      </c>
      <c r="M64" s="22">
        <f t="shared" si="14"/>
        <v>0</v>
      </c>
    </row>
    <row r="65" spans="1:13" x14ac:dyDescent="0.35">
      <c r="A65" s="19">
        <v>17</v>
      </c>
      <c r="B65" s="33" t="s">
        <v>64</v>
      </c>
      <c r="C65" s="20"/>
      <c r="D65" s="20"/>
      <c r="E65" s="20"/>
      <c r="F65" s="23">
        <v>1</v>
      </c>
      <c r="G65" s="22">
        <f t="shared" si="10"/>
        <v>0</v>
      </c>
      <c r="H65" s="22">
        <f t="shared" si="11"/>
        <v>0</v>
      </c>
      <c r="I65" s="22">
        <f t="shared" si="12"/>
        <v>0</v>
      </c>
      <c r="J65" s="22">
        <f t="shared" si="13"/>
        <v>0</v>
      </c>
      <c r="K65" s="22">
        <f t="shared" si="13"/>
        <v>0</v>
      </c>
      <c r="L65" s="22">
        <f t="shared" si="13"/>
        <v>0</v>
      </c>
      <c r="M65" s="22">
        <f t="shared" si="14"/>
        <v>0</v>
      </c>
    </row>
    <row r="66" spans="1:13" ht="25.5" x14ac:dyDescent="0.35">
      <c r="A66" s="19">
        <v>18</v>
      </c>
      <c r="B66" s="33" t="s">
        <v>65</v>
      </c>
      <c r="C66" s="20"/>
      <c r="D66" s="20"/>
      <c r="E66" s="20"/>
      <c r="F66" s="23">
        <v>30</v>
      </c>
      <c r="G66" s="22">
        <f t="shared" si="10"/>
        <v>0</v>
      </c>
      <c r="H66" s="22">
        <f t="shared" si="11"/>
        <v>0</v>
      </c>
      <c r="I66" s="22">
        <f t="shared" si="12"/>
        <v>0</v>
      </c>
      <c r="J66" s="22">
        <f t="shared" ref="J66:L68" si="15">G66*12</f>
        <v>0</v>
      </c>
      <c r="K66" s="22">
        <f t="shared" si="15"/>
        <v>0</v>
      </c>
      <c r="L66" s="22">
        <f t="shared" si="15"/>
        <v>0</v>
      </c>
      <c r="M66" s="22">
        <f t="shared" si="14"/>
        <v>0</v>
      </c>
    </row>
    <row r="67" spans="1:13" ht="28" customHeight="1" x14ac:dyDescent="0.35">
      <c r="A67" s="19">
        <v>19</v>
      </c>
      <c r="B67" s="33" t="s">
        <v>66</v>
      </c>
      <c r="C67" s="20"/>
      <c r="D67" s="20"/>
      <c r="E67" s="20"/>
      <c r="F67" s="23">
        <v>10</v>
      </c>
      <c r="G67" s="22">
        <f t="shared" si="10"/>
        <v>0</v>
      </c>
      <c r="H67" s="22">
        <f t="shared" si="11"/>
        <v>0</v>
      </c>
      <c r="I67" s="22">
        <f t="shared" si="12"/>
        <v>0</v>
      </c>
      <c r="J67" s="22">
        <f t="shared" si="15"/>
        <v>0</v>
      </c>
      <c r="K67" s="22">
        <f t="shared" si="15"/>
        <v>0</v>
      </c>
      <c r="L67" s="22">
        <f t="shared" si="15"/>
        <v>0</v>
      </c>
      <c r="M67" s="22">
        <f t="shared" si="14"/>
        <v>0</v>
      </c>
    </row>
    <row r="68" spans="1:13" x14ac:dyDescent="0.35">
      <c r="A68" s="19">
        <v>20</v>
      </c>
      <c r="B68" s="33" t="s">
        <v>67</v>
      </c>
      <c r="C68" s="20"/>
      <c r="D68" s="20"/>
      <c r="E68" s="20"/>
      <c r="F68" s="23">
        <v>30</v>
      </c>
      <c r="G68" s="22">
        <f t="shared" si="10"/>
        <v>0</v>
      </c>
      <c r="H68" s="22">
        <f t="shared" si="11"/>
        <v>0</v>
      </c>
      <c r="I68" s="22">
        <f t="shared" si="12"/>
        <v>0</v>
      </c>
      <c r="J68" s="22">
        <f t="shared" si="15"/>
        <v>0</v>
      </c>
      <c r="K68" s="22">
        <f t="shared" si="15"/>
        <v>0</v>
      </c>
      <c r="L68" s="22">
        <f t="shared" si="15"/>
        <v>0</v>
      </c>
      <c r="M68" s="22">
        <f t="shared" si="14"/>
        <v>0</v>
      </c>
    </row>
    <row r="69" spans="1:13" x14ac:dyDescent="0.35">
      <c r="A69" s="130" t="s">
        <v>47</v>
      </c>
      <c r="B69" s="131"/>
      <c r="C69" s="131"/>
      <c r="D69" s="131"/>
      <c r="E69" s="131"/>
      <c r="F69" s="131"/>
      <c r="G69" s="24">
        <f>SUM(G49:G68)</f>
        <v>0</v>
      </c>
      <c r="H69" s="24">
        <f>SUM(H49:H68)</f>
        <v>0</v>
      </c>
      <c r="I69" s="24">
        <f>SUM(I49:I68)</f>
        <v>0</v>
      </c>
      <c r="J69" s="24"/>
      <c r="K69" s="24"/>
      <c r="L69" s="24"/>
      <c r="M69" s="24"/>
    </row>
    <row r="70" spans="1:13" x14ac:dyDescent="0.35">
      <c r="A70" s="130" t="s">
        <v>34</v>
      </c>
      <c r="B70" s="131"/>
      <c r="C70" s="131"/>
      <c r="D70" s="131"/>
      <c r="E70" s="131"/>
      <c r="F70" s="131"/>
      <c r="G70" s="131"/>
      <c r="H70" s="131"/>
      <c r="I70" s="131"/>
      <c r="J70" s="24">
        <f>SUM(J49:J68)</f>
        <v>0</v>
      </c>
      <c r="K70" s="24">
        <f>SUM(K49:K68)</f>
        <v>0</v>
      </c>
      <c r="L70" s="24">
        <f>SUM(L49:L68)</f>
        <v>0</v>
      </c>
      <c r="M70" s="24"/>
    </row>
    <row r="71" spans="1:13" ht="15" thickBot="1" x14ac:dyDescent="0.4">
      <c r="A71" s="130" t="s">
        <v>29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34">
        <f>SUM(J70:L70)</f>
        <v>0</v>
      </c>
    </row>
    <row r="72" spans="1:13" ht="15" thickTop="1" x14ac:dyDescent="0.35">
      <c r="A72" s="2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28"/>
    </row>
    <row r="73" spans="1:13" x14ac:dyDescent="0.35">
      <c r="A73" s="2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28"/>
    </row>
    <row r="74" spans="1:13" x14ac:dyDescent="0.35">
      <c r="A74" s="2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28"/>
    </row>
    <row r="75" spans="1:13" x14ac:dyDescent="0.35">
      <c r="A75" s="2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28"/>
    </row>
    <row r="76" spans="1:13" x14ac:dyDescent="0.35">
      <c r="A76" s="2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28"/>
    </row>
    <row r="77" spans="1:13" x14ac:dyDescent="0.35">
      <c r="A77" s="2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28"/>
    </row>
    <row r="79" spans="1:13" s="30" customFormat="1" ht="34.5" customHeight="1" x14ac:dyDescent="0.35">
      <c r="A79" s="85" t="s">
        <v>68</v>
      </c>
      <c r="B79" s="132"/>
      <c r="C79" s="132"/>
      <c r="D79" s="132"/>
      <c r="E79" s="132"/>
      <c r="F79" s="132"/>
      <c r="G79" s="132"/>
      <c r="H79" s="132"/>
      <c r="I79" s="132"/>
      <c r="J79" s="15"/>
      <c r="K79" s="15"/>
      <c r="L79" s="15"/>
      <c r="M79" s="36"/>
    </row>
    <row r="80" spans="1:13" s="30" customFormat="1" x14ac:dyDescent="0.35">
      <c r="A80" s="9" t="s">
        <v>16</v>
      </c>
      <c r="B80" s="76" t="s">
        <v>4</v>
      </c>
      <c r="C80" s="76"/>
      <c r="D80" s="76"/>
      <c r="E80" s="9" t="s">
        <v>69</v>
      </c>
      <c r="F80" s="95" t="s">
        <v>31</v>
      </c>
      <c r="G80" s="95"/>
      <c r="H80" s="95" t="s">
        <v>70</v>
      </c>
      <c r="I80" s="95"/>
      <c r="J80" s="37"/>
      <c r="K80" s="37"/>
      <c r="L80" s="37"/>
      <c r="M80" s="36"/>
    </row>
    <row r="81" spans="1:13" x14ac:dyDescent="0.35">
      <c r="A81" s="38">
        <v>1</v>
      </c>
      <c r="B81" s="125" t="s">
        <v>71</v>
      </c>
      <c r="C81" s="59"/>
      <c r="D81" s="59"/>
      <c r="E81" s="38">
        <v>73</v>
      </c>
      <c r="F81" s="126"/>
      <c r="G81" s="127"/>
      <c r="H81" s="128">
        <f>F81*E81</f>
        <v>0</v>
      </c>
      <c r="I81" s="128"/>
      <c r="J81" s="39"/>
      <c r="K81" s="39"/>
      <c r="L81" s="39"/>
    </row>
    <row r="82" spans="1:13" x14ac:dyDescent="0.35">
      <c r="A82" s="38">
        <v>2</v>
      </c>
      <c r="B82" s="125" t="s">
        <v>72</v>
      </c>
      <c r="C82" s="59"/>
      <c r="D82" s="59"/>
      <c r="E82" s="38">
        <v>45</v>
      </c>
      <c r="F82" s="126"/>
      <c r="G82" s="127"/>
      <c r="H82" s="128">
        <f>F82*E82</f>
        <v>0</v>
      </c>
      <c r="I82" s="128"/>
      <c r="J82" s="39"/>
      <c r="K82" s="39"/>
      <c r="L82" s="39"/>
    </row>
    <row r="83" spans="1:13" x14ac:dyDescent="0.35">
      <c r="A83" s="38">
        <v>3</v>
      </c>
      <c r="B83" s="125" t="s">
        <v>73</v>
      </c>
      <c r="C83" s="59"/>
      <c r="D83" s="59"/>
      <c r="E83" s="38">
        <v>27</v>
      </c>
      <c r="F83" s="126"/>
      <c r="G83" s="127"/>
      <c r="H83" s="128">
        <f>F83*E83</f>
        <v>0</v>
      </c>
      <c r="I83" s="128"/>
      <c r="J83" s="39"/>
      <c r="K83" s="39"/>
      <c r="L83" s="39"/>
    </row>
    <row r="84" spans="1:13" ht="15" thickBot="1" x14ac:dyDescent="0.4">
      <c r="A84" s="76" t="s">
        <v>74</v>
      </c>
      <c r="B84" s="135"/>
      <c r="C84" s="135"/>
      <c r="D84" s="135"/>
      <c r="E84" s="135"/>
      <c r="F84" s="135"/>
      <c r="G84" s="135"/>
      <c r="H84" s="136">
        <f>SUM(H81:I83)</f>
        <v>0</v>
      </c>
      <c r="I84" s="136"/>
      <c r="J84" s="39"/>
      <c r="K84" s="39"/>
      <c r="L84" s="39"/>
    </row>
    <row r="85" spans="1:13" ht="15" thickTop="1" x14ac:dyDescent="0.3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</row>
    <row r="86" spans="1:13" x14ac:dyDescent="0.35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</row>
    <row r="87" spans="1:13" s="32" customFormat="1" ht="43.5" customHeight="1" x14ac:dyDescent="0.35">
      <c r="A87" s="42" t="s">
        <v>102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4"/>
    </row>
    <row r="88" spans="1:13" s="32" customFormat="1" x14ac:dyDescent="0.35">
      <c r="A88" s="45" t="s">
        <v>16</v>
      </c>
      <c r="B88" s="47" t="s">
        <v>4</v>
      </c>
      <c r="C88" s="48"/>
      <c r="D88" s="49"/>
      <c r="E88" s="45" t="s">
        <v>69</v>
      </c>
      <c r="F88" s="64" t="s">
        <v>89</v>
      </c>
      <c r="G88" s="65"/>
      <c r="H88" s="65"/>
      <c r="I88" s="65"/>
      <c r="J88" s="65"/>
      <c r="K88" s="65"/>
      <c r="L88" s="53" t="s">
        <v>90</v>
      </c>
      <c r="M88" s="54"/>
    </row>
    <row r="89" spans="1:13" s="32" customFormat="1" x14ac:dyDescent="0.35">
      <c r="A89" s="46"/>
      <c r="B89" s="50"/>
      <c r="C89" s="51"/>
      <c r="D89" s="52"/>
      <c r="E89" s="46"/>
      <c r="F89" s="66" t="s">
        <v>20</v>
      </c>
      <c r="G89" s="67"/>
      <c r="H89" s="66" t="s">
        <v>21</v>
      </c>
      <c r="I89" s="67"/>
      <c r="J89" s="66" t="s">
        <v>22</v>
      </c>
      <c r="K89" s="67"/>
      <c r="L89" s="55"/>
      <c r="M89" s="56"/>
    </row>
    <row r="90" spans="1:13" x14ac:dyDescent="0.35">
      <c r="A90" s="38">
        <v>1</v>
      </c>
      <c r="B90" s="59" t="s">
        <v>91</v>
      </c>
      <c r="C90" s="60"/>
      <c r="D90" s="60"/>
      <c r="E90" s="41">
        <v>1</v>
      </c>
      <c r="F90" s="62"/>
      <c r="G90" s="63"/>
      <c r="H90" s="62"/>
      <c r="I90" s="63"/>
      <c r="J90" s="62"/>
      <c r="K90" s="63"/>
      <c r="L90" s="57">
        <f>SUM(F90:K90)</f>
        <v>0</v>
      </c>
      <c r="M90" s="58"/>
    </row>
    <row r="91" spans="1:13" x14ac:dyDescent="0.35">
      <c r="A91" s="38">
        <v>2</v>
      </c>
      <c r="B91" s="59" t="s">
        <v>73</v>
      </c>
      <c r="C91" s="60"/>
      <c r="D91" s="60"/>
      <c r="E91" s="41">
        <v>1</v>
      </c>
      <c r="F91" s="62"/>
      <c r="G91" s="63"/>
      <c r="H91" s="62"/>
      <c r="I91" s="63"/>
      <c r="J91" s="62"/>
      <c r="K91" s="63"/>
      <c r="L91" s="57">
        <f t="shared" ref="L91:L99" si="16">SUM(F91:K91)</f>
        <v>0</v>
      </c>
      <c r="M91" s="58"/>
    </row>
    <row r="92" spans="1:13" x14ac:dyDescent="0.35">
      <c r="A92" s="38">
        <v>3</v>
      </c>
      <c r="B92" s="59" t="s">
        <v>92</v>
      </c>
      <c r="C92" s="60"/>
      <c r="D92" s="60"/>
      <c r="E92" s="41">
        <v>1</v>
      </c>
      <c r="F92" s="62"/>
      <c r="G92" s="63"/>
      <c r="H92" s="62"/>
      <c r="I92" s="63"/>
      <c r="J92" s="62"/>
      <c r="K92" s="63"/>
      <c r="L92" s="57">
        <f t="shared" si="16"/>
        <v>0</v>
      </c>
      <c r="M92" s="58"/>
    </row>
    <row r="93" spans="1:13" x14ac:dyDescent="0.35">
      <c r="A93" s="38">
        <v>4</v>
      </c>
      <c r="B93" s="59" t="s">
        <v>93</v>
      </c>
      <c r="C93" s="60"/>
      <c r="D93" s="60"/>
      <c r="E93" s="41">
        <v>1</v>
      </c>
      <c r="F93" s="62"/>
      <c r="G93" s="63"/>
      <c r="H93" s="62"/>
      <c r="I93" s="63"/>
      <c r="J93" s="62"/>
      <c r="K93" s="63"/>
      <c r="L93" s="57">
        <f t="shared" si="16"/>
        <v>0</v>
      </c>
      <c r="M93" s="58"/>
    </row>
    <row r="94" spans="1:13" x14ac:dyDescent="0.35">
      <c r="A94" s="38">
        <v>5</v>
      </c>
      <c r="B94" s="59" t="s">
        <v>94</v>
      </c>
      <c r="C94" s="60"/>
      <c r="D94" s="60"/>
      <c r="E94" s="41">
        <v>1</v>
      </c>
      <c r="F94" s="62"/>
      <c r="G94" s="63"/>
      <c r="H94" s="62"/>
      <c r="I94" s="63"/>
      <c r="J94" s="62"/>
      <c r="K94" s="63"/>
      <c r="L94" s="57">
        <f t="shared" si="16"/>
        <v>0</v>
      </c>
      <c r="M94" s="58"/>
    </row>
    <row r="95" spans="1:13" x14ac:dyDescent="0.35">
      <c r="A95" s="38">
        <v>6</v>
      </c>
      <c r="B95" s="59" t="s">
        <v>95</v>
      </c>
      <c r="C95" s="60"/>
      <c r="D95" s="60"/>
      <c r="E95" s="41">
        <v>1</v>
      </c>
      <c r="F95" s="62"/>
      <c r="G95" s="63"/>
      <c r="H95" s="62"/>
      <c r="I95" s="63"/>
      <c r="J95" s="62"/>
      <c r="K95" s="63"/>
      <c r="L95" s="57">
        <f t="shared" si="16"/>
        <v>0</v>
      </c>
      <c r="M95" s="58"/>
    </row>
    <row r="96" spans="1:13" x14ac:dyDescent="0.35">
      <c r="A96" s="38">
        <v>7</v>
      </c>
      <c r="B96" s="59" t="s">
        <v>96</v>
      </c>
      <c r="C96" s="60"/>
      <c r="D96" s="60"/>
      <c r="E96" s="41">
        <v>1</v>
      </c>
      <c r="F96" s="62"/>
      <c r="G96" s="63"/>
      <c r="H96" s="62"/>
      <c r="I96" s="63"/>
      <c r="J96" s="62"/>
      <c r="K96" s="63"/>
      <c r="L96" s="57">
        <f t="shared" si="16"/>
        <v>0</v>
      </c>
      <c r="M96" s="58"/>
    </row>
    <row r="97" spans="1:13" x14ac:dyDescent="0.35">
      <c r="A97" s="38">
        <v>8</v>
      </c>
      <c r="B97" s="59" t="s">
        <v>97</v>
      </c>
      <c r="C97" s="60"/>
      <c r="D97" s="60"/>
      <c r="E97" s="41">
        <v>1</v>
      </c>
      <c r="F97" s="62"/>
      <c r="G97" s="63"/>
      <c r="H97" s="62"/>
      <c r="I97" s="63"/>
      <c r="J97" s="62"/>
      <c r="K97" s="63"/>
      <c r="L97" s="57">
        <f t="shared" si="16"/>
        <v>0</v>
      </c>
      <c r="M97" s="58"/>
    </row>
    <row r="98" spans="1:13" x14ac:dyDescent="0.35">
      <c r="A98" s="38">
        <v>9</v>
      </c>
      <c r="B98" s="59" t="s">
        <v>98</v>
      </c>
      <c r="C98" s="60"/>
      <c r="D98" s="60"/>
      <c r="E98" s="41">
        <v>1</v>
      </c>
      <c r="F98" s="62"/>
      <c r="G98" s="63"/>
      <c r="H98" s="62"/>
      <c r="I98" s="63"/>
      <c r="J98" s="62"/>
      <c r="K98" s="63"/>
      <c r="L98" s="57">
        <f t="shared" si="16"/>
        <v>0</v>
      </c>
      <c r="M98" s="58"/>
    </row>
    <row r="99" spans="1:13" s="30" customFormat="1" x14ac:dyDescent="0.35">
      <c r="A99" s="68" t="s">
        <v>90</v>
      </c>
      <c r="B99" s="69"/>
      <c r="C99" s="69"/>
      <c r="D99" s="69"/>
      <c r="E99" s="69"/>
      <c r="F99" s="70">
        <f>SUM(F90:G98)</f>
        <v>0</v>
      </c>
      <c r="G99" s="71"/>
      <c r="H99" s="70">
        <f t="shared" ref="H99" si="17">SUM(H90:I98)</f>
        <v>0</v>
      </c>
      <c r="I99" s="71"/>
      <c r="J99" s="70">
        <f t="shared" ref="J99" si="18">SUM(J90:K98)</f>
        <v>0</v>
      </c>
      <c r="K99" s="71"/>
      <c r="L99" s="70">
        <f t="shared" si="16"/>
        <v>0</v>
      </c>
      <c r="M99" s="71"/>
    </row>
    <row r="100" spans="1:13" x14ac:dyDescent="0.35">
      <c r="A100" s="39"/>
      <c r="B100" s="36"/>
      <c r="C100" s="39"/>
      <c r="D100" s="39"/>
      <c r="E100" s="39"/>
      <c r="F100" s="39"/>
      <c r="G100" s="39"/>
      <c r="H100" s="39"/>
      <c r="I100" s="39"/>
      <c r="J100" s="39"/>
      <c r="K100" s="39"/>
      <c r="L100" s="39"/>
    </row>
    <row r="101" spans="1:13" x14ac:dyDescent="0.35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</row>
    <row r="102" spans="1:13" x14ac:dyDescent="0.35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</row>
    <row r="103" spans="1:13" ht="16" x14ac:dyDescent="0.4">
      <c r="A103" s="137" t="s">
        <v>99</v>
      </c>
      <c r="B103" s="138"/>
      <c r="C103" s="138"/>
      <c r="D103" s="138"/>
      <c r="E103" s="138"/>
      <c r="F103" s="138"/>
      <c r="G103" s="138"/>
      <c r="H103" s="138"/>
      <c r="I103" s="138"/>
      <c r="J103" s="39"/>
      <c r="K103" s="39"/>
      <c r="L103" s="39"/>
    </row>
    <row r="104" spans="1:13" s="30" customFormat="1" x14ac:dyDescent="0.35">
      <c r="A104" s="40" t="s">
        <v>16</v>
      </c>
      <c r="B104" s="68" t="s">
        <v>4</v>
      </c>
      <c r="C104" s="69"/>
      <c r="D104" s="69"/>
      <c r="E104" s="69"/>
      <c r="F104" s="69"/>
      <c r="G104" s="69"/>
      <c r="H104" s="133" t="s">
        <v>75</v>
      </c>
      <c r="I104" s="134"/>
      <c r="J104" s="36"/>
      <c r="K104" s="36"/>
      <c r="L104" s="36"/>
      <c r="M104" s="36"/>
    </row>
    <row r="105" spans="1:13" x14ac:dyDescent="0.35">
      <c r="A105" s="40" t="s">
        <v>76</v>
      </c>
      <c r="B105" s="59" t="s">
        <v>77</v>
      </c>
      <c r="C105" s="60"/>
      <c r="D105" s="60"/>
      <c r="E105" s="60"/>
      <c r="F105" s="60"/>
      <c r="G105" s="60"/>
      <c r="H105" s="61">
        <f>J15</f>
        <v>0</v>
      </c>
      <c r="I105" s="60"/>
    </row>
    <row r="106" spans="1:13" x14ac:dyDescent="0.35">
      <c r="A106" s="40" t="s">
        <v>78</v>
      </c>
      <c r="B106" s="59" t="s">
        <v>79</v>
      </c>
      <c r="C106" s="60"/>
      <c r="D106" s="60"/>
      <c r="E106" s="60"/>
      <c r="F106" s="60"/>
      <c r="G106" s="60"/>
      <c r="H106" s="61">
        <f>K27</f>
        <v>0</v>
      </c>
      <c r="I106" s="60"/>
    </row>
    <row r="107" spans="1:13" x14ac:dyDescent="0.35">
      <c r="A107" s="40" t="s">
        <v>80</v>
      </c>
      <c r="B107" s="59" t="s">
        <v>81</v>
      </c>
      <c r="C107" s="60"/>
      <c r="D107" s="60"/>
      <c r="E107" s="60"/>
      <c r="F107" s="60"/>
      <c r="G107" s="60"/>
      <c r="H107" s="61">
        <f>L42</f>
        <v>0</v>
      </c>
      <c r="I107" s="60"/>
    </row>
    <row r="108" spans="1:13" x14ac:dyDescent="0.35">
      <c r="A108" s="40" t="s">
        <v>82</v>
      </c>
      <c r="B108" s="59" t="s">
        <v>83</v>
      </c>
      <c r="C108" s="60"/>
      <c r="D108" s="60"/>
      <c r="E108" s="60"/>
      <c r="F108" s="60"/>
      <c r="G108" s="60"/>
      <c r="H108" s="61">
        <f>M71</f>
        <v>0</v>
      </c>
      <c r="I108" s="60"/>
    </row>
    <row r="109" spans="1:13" x14ac:dyDescent="0.35">
      <c r="A109" s="40" t="s">
        <v>84</v>
      </c>
      <c r="B109" s="59" t="s">
        <v>85</v>
      </c>
      <c r="C109" s="60"/>
      <c r="D109" s="60"/>
      <c r="E109" s="60"/>
      <c r="F109" s="60"/>
      <c r="G109" s="60"/>
      <c r="H109" s="61">
        <f>H84</f>
        <v>0</v>
      </c>
      <c r="I109" s="60"/>
    </row>
    <row r="110" spans="1:13" x14ac:dyDescent="0.35">
      <c r="A110" s="40" t="s">
        <v>100</v>
      </c>
      <c r="B110" s="59" t="s">
        <v>101</v>
      </c>
      <c r="C110" s="60"/>
      <c r="D110" s="60"/>
      <c r="E110" s="60"/>
      <c r="F110" s="60"/>
      <c r="G110" s="60"/>
      <c r="H110" s="61">
        <f>L99</f>
        <v>0</v>
      </c>
      <c r="I110" s="60"/>
    </row>
    <row r="111" spans="1:13" s="30" customFormat="1" ht="21" customHeight="1" x14ac:dyDescent="0.35">
      <c r="A111" s="68" t="s">
        <v>75</v>
      </c>
      <c r="B111" s="69"/>
      <c r="C111" s="69"/>
      <c r="D111" s="69"/>
      <c r="E111" s="69"/>
      <c r="F111" s="69"/>
      <c r="G111" s="69"/>
      <c r="H111" s="141">
        <f>SUM(H105:I110)</f>
        <v>0</v>
      </c>
      <c r="I111" s="69"/>
      <c r="J111" s="36"/>
      <c r="K111" s="36"/>
      <c r="L111" s="36"/>
      <c r="M111" s="36"/>
    </row>
    <row r="112" spans="1:13" s="30" customFormat="1" ht="21" customHeight="1" x14ac:dyDescent="0.35">
      <c r="A112" s="68" t="s">
        <v>86</v>
      </c>
      <c r="B112" s="69"/>
      <c r="C112" s="69"/>
      <c r="D112" s="69"/>
      <c r="E112" s="69"/>
      <c r="F112" s="69"/>
      <c r="G112" s="69"/>
      <c r="H112" s="141">
        <f>H111*0.15</f>
        <v>0</v>
      </c>
      <c r="I112" s="69"/>
      <c r="J112" s="36"/>
      <c r="K112" s="36"/>
      <c r="L112" s="36"/>
      <c r="M112" s="36"/>
    </row>
    <row r="113" spans="1:13" s="30" customFormat="1" ht="21" customHeight="1" x14ac:dyDescent="0.35">
      <c r="A113" s="68" t="s">
        <v>87</v>
      </c>
      <c r="B113" s="69"/>
      <c r="C113" s="69"/>
      <c r="D113" s="69"/>
      <c r="E113" s="69"/>
      <c r="F113" s="69"/>
      <c r="G113" s="69"/>
      <c r="H113" s="141">
        <f>SUM(H111:I112)</f>
        <v>0</v>
      </c>
      <c r="I113" s="69"/>
      <c r="J113" s="36"/>
      <c r="K113" s="36"/>
      <c r="L113" s="36"/>
      <c r="M113" s="36"/>
    </row>
    <row r="114" spans="1:13" x14ac:dyDescent="0.35">
      <c r="A114" s="139" t="s">
        <v>88</v>
      </c>
      <c r="B114" s="140"/>
      <c r="C114" s="140"/>
      <c r="D114" s="140"/>
      <c r="E114" s="140"/>
      <c r="F114" s="140"/>
      <c r="G114" s="140"/>
      <c r="H114" s="140"/>
      <c r="I114" s="140"/>
    </row>
  </sheetData>
  <sheetProtection algorithmName="SHA-512" hashValue="Tc6VpcJMzyxykTysYVUiHAwuzm+RKkU6MpY5IoLPY/AZKDbpDI8JEEET2xHk48by/JxlyinenJfL6nPEtu55xA==" saltValue="XX/XdKLuEiDzxw5XkwgJRw==" spinCount="100000" sheet="1" objects="1" scenarios="1" selectLockedCells="1"/>
  <mergeCells count="181">
    <mergeCell ref="A114:I114"/>
    <mergeCell ref="A111:G111"/>
    <mergeCell ref="H111:I111"/>
    <mergeCell ref="A112:G112"/>
    <mergeCell ref="H112:I112"/>
    <mergeCell ref="A113:G113"/>
    <mergeCell ref="H113:I113"/>
    <mergeCell ref="B107:G107"/>
    <mergeCell ref="H107:I107"/>
    <mergeCell ref="B108:G108"/>
    <mergeCell ref="H108:I108"/>
    <mergeCell ref="B109:G109"/>
    <mergeCell ref="H109:I109"/>
    <mergeCell ref="B104:G104"/>
    <mergeCell ref="H104:I104"/>
    <mergeCell ref="B105:G105"/>
    <mergeCell ref="H105:I105"/>
    <mergeCell ref="B106:G106"/>
    <mergeCell ref="H106:I106"/>
    <mergeCell ref="B83:D83"/>
    <mergeCell ref="F83:G83"/>
    <mergeCell ref="H83:I83"/>
    <mergeCell ref="A84:G84"/>
    <mergeCell ref="H84:I84"/>
    <mergeCell ref="A103:I103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F91:G91"/>
    <mergeCell ref="F92:G92"/>
    <mergeCell ref="F93:G93"/>
    <mergeCell ref="B81:D81"/>
    <mergeCell ref="F81:G81"/>
    <mergeCell ref="H81:I81"/>
    <mergeCell ref="B82:D82"/>
    <mergeCell ref="F82:G82"/>
    <mergeCell ref="H82:I82"/>
    <mergeCell ref="M47:M48"/>
    <mergeCell ref="A69:F69"/>
    <mergeCell ref="A70:I70"/>
    <mergeCell ref="A71:L71"/>
    <mergeCell ref="A79:I79"/>
    <mergeCell ref="B80:D80"/>
    <mergeCell ref="F80:G80"/>
    <mergeCell ref="H80:I80"/>
    <mergeCell ref="L43:M43"/>
    <mergeCell ref="L44:M44"/>
    <mergeCell ref="L45:M45"/>
    <mergeCell ref="A46:M46"/>
    <mergeCell ref="A47:A48"/>
    <mergeCell ref="B47:B48"/>
    <mergeCell ref="C47:E47"/>
    <mergeCell ref="F47:F48"/>
    <mergeCell ref="G47:I47"/>
    <mergeCell ref="J47:L47"/>
    <mergeCell ref="B40:C40"/>
    <mergeCell ref="L40:M40"/>
    <mergeCell ref="A41:H41"/>
    <mergeCell ref="L41:M41"/>
    <mergeCell ref="A42:K42"/>
    <mergeCell ref="L42:M42"/>
    <mergeCell ref="B37:C37"/>
    <mergeCell ref="L37:M37"/>
    <mergeCell ref="B38:C38"/>
    <mergeCell ref="L38:M38"/>
    <mergeCell ref="B39:C39"/>
    <mergeCell ref="L39:M39"/>
    <mergeCell ref="B34:C34"/>
    <mergeCell ref="L34:M34"/>
    <mergeCell ref="B35:C35"/>
    <mergeCell ref="L35:M35"/>
    <mergeCell ref="B36:C36"/>
    <mergeCell ref="L36:M36"/>
    <mergeCell ref="B31:C31"/>
    <mergeCell ref="L31:M31"/>
    <mergeCell ref="B32:C32"/>
    <mergeCell ref="L32:M32"/>
    <mergeCell ref="B33:C33"/>
    <mergeCell ref="L33:M33"/>
    <mergeCell ref="A27:J27"/>
    <mergeCell ref="K27:L27"/>
    <mergeCell ref="A28:L28"/>
    <mergeCell ref="A29:A30"/>
    <mergeCell ref="B29:C30"/>
    <mergeCell ref="D29:F29"/>
    <mergeCell ref="G29:G30"/>
    <mergeCell ref="H29:H30"/>
    <mergeCell ref="I29:K29"/>
    <mergeCell ref="L29:M30"/>
    <mergeCell ref="B24:D24"/>
    <mergeCell ref="K24:L24"/>
    <mergeCell ref="A25:D25"/>
    <mergeCell ref="K25:L25"/>
    <mergeCell ref="A26:G26"/>
    <mergeCell ref="K26:L26"/>
    <mergeCell ref="B21:D21"/>
    <mergeCell ref="K21:L21"/>
    <mergeCell ref="B22:D22"/>
    <mergeCell ref="K22:L22"/>
    <mergeCell ref="B23:D23"/>
    <mergeCell ref="K23:L23"/>
    <mergeCell ref="A18:L18"/>
    <mergeCell ref="A19:A20"/>
    <mergeCell ref="B19:D20"/>
    <mergeCell ref="E19:G19"/>
    <mergeCell ref="H19:J19"/>
    <mergeCell ref="K19:L20"/>
    <mergeCell ref="A13:B13"/>
    <mergeCell ref="H13:I13"/>
    <mergeCell ref="J13:K13"/>
    <mergeCell ref="A14:I14"/>
    <mergeCell ref="J14:K14"/>
    <mergeCell ref="A15:I15"/>
    <mergeCell ref="J15:K15"/>
    <mergeCell ref="A11:B11"/>
    <mergeCell ref="H11:I11"/>
    <mergeCell ref="J11:K11"/>
    <mergeCell ref="A12:B12"/>
    <mergeCell ref="H12:I12"/>
    <mergeCell ref="J12:K12"/>
    <mergeCell ref="A6:K7"/>
    <mergeCell ref="L6:M6"/>
    <mergeCell ref="A8:K9"/>
    <mergeCell ref="A10:B10"/>
    <mergeCell ref="C10:F10"/>
    <mergeCell ref="H10:K10"/>
    <mergeCell ref="F94:G94"/>
    <mergeCell ref="F95:G95"/>
    <mergeCell ref="F96:G96"/>
    <mergeCell ref="F97:G97"/>
    <mergeCell ref="F98:G98"/>
    <mergeCell ref="H91:I91"/>
    <mergeCell ref="H92:I92"/>
    <mergeCell ref="H93:I93"/>
    <mergeCell ref="H94:I94"/>
    <mergeCell ref="H95:I95"/>
    <mergeCell ref="H96:I96"/>
    <mergeCell ref="H97:I97"/>
    <mergeCell ref="H98:I98"/>
    <mergeCell ref="J95:K95"/>
    <mergeCell ref="J96:K96"/>
    <mergeCell ref="J97:K97"/>
    <mergeCell ref="J98:K98"/>
    <mergeCell ref="L91:M91"/>
    <mergeCell ref="L92:M92"/>
    <mergeCell ref="L93:M93"/>
    <mergeCell ref="L94:M94"/>
    <mergeCell ref="L95:M95"/>
    <mergeCell ref="L96:M96"/>
    <mergeCell ref="L97:M97"/>
    <mergeCell ref="L98:M98"/>
    <mergeCell ref="A87:M87"/>
    <mergeCell ref="A88:A89"/>
    <mergeCell ref="B88:D89"/>
    <mergeCell ref="E88:E89"/>
    <mergeCell ref="L88:M89"/>
    <mergeCell ref="L90:M90"/>
    <mergeCell ref="B110:G110"/>
    <mergeCell ref="H110:I110"/>
    <mergeCell ref="F90:G90"/>
    <mergeCell ref="H90:I90"/>
    <mergeCell ref="J90:K90"/>
    <mergeCell ref="F88:K88"/>
    <mergeCell ref="F89:G89"/>
    <mergeCell ref="H89:I89"/>
    <mergeCell ref="J89:K89"/>
    <mergeCell ref="A99:E99"/>
    <mergeCell ref="F99:G99"/>
    <mergeCell ref="H99:I99"/>
    <mergeCell ref="J99:K99"/>
    <mergeCell ref="L99:M99"/>
    <mergeCell ref="J91:K91"/>
    <mergeCell ref="J92:K92"/>
    <mergeCell ref="J93:K93"/>
    <mergeCell ref="J94:K94"/>
  </mergeCells>
  <pageMargins left="7.874015748031496E-2" right="7.874015748031496E-2" top="0.35433070866141736" bottom="0.35433070866141736" header="0.11811023622047245" footer="0.11811023622047245"/>
  <pageSetup paperSize="9" orientation="landscape" r:id="rId1"/>
  <headerFooter>
    <oddFooter>&amp;L&amp;"Arial,Bold"&amp;9
ANNEXURE A: PRICING SCHEDULE FOR HEAD OFFICE&amp;C&amp;"Arial,Regular"&amp;9Page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Oupa Maenetja</dc:creator>
  <cp:lastModifiedBy>Oupa Maenetja</cp:lastModifiedBy>
  <dcterms:created xsi:type="dcterms:W3CDTF">2026-07-28T15:09:15Z</dcterms:created>
  <dcterms:modified xsi:type="dcterms:W3CDTF">2026-08-27T06:39:32Z</dcterms:modified>
</cp:coreProperties>
</file>