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asaon-my.sharepoint.com/personal/clive_holder_prasa_com/Documents/Documents/Tenders/"/>
    </mc:Choice>
  </mc:AlternateContent>
  <xr:revisionPtr revIDLastSave="213" documentId="13_ncr:1_{83A44C58-573F-4B3C-AFE8-F82C291B73A6}" xr6:coauthVersionLast="47" xr6:coauthVersionMax="47" xr10:uidLastSave="{1D6D1FBF-2C74-4F76-AE96-279D9F9EE7F8}"/>
  <bookViews>
    <workbookView xWindow="-110" yWindow="-110" windowWidth="19420" windowHeight="10300" xr2:uid="{41EE56F2-BCEE-455F-8884-EBA1732C3A5A}"/>
  </bookViews>
  <sheets>
    <sheet name="Pricing Schedule Year1-5" sheetId="1" r:id="rId1"/>
  </sheets>
  <definedNames>
    <definedName name="_xlnm.Print_Titles" localSheetId="0">'Pricing Schedule Year1-5'!$1:$1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3" i="1" l="1"/>
  <c r="I80" i="1"/>
  <c r="F74" i="1"/>
  <c r="I74" i="1" s="1"/>
  <c r="F72" i="1"/>
  <c r="I72" i="1" s="1"/>
  <c r="H70" i="1"/>
  <c r="I70" i="1" s="1"/>
  <c r="H69" i="1"/>
  <c r="I69" i="1" s="1"/>
  <c r="H68" i="1"/>
  <c r="I68" i="1" s="1"/>
  <c r="G66" i="1"/>
  <c r="I66" i="1" s="1"/>
  <c r="B59" i="1"/>
  <c r="F59" i="1" s="1"/>
  <c r="I59" i="1" s="1"/>
  <c r="F57" i="1"/>
  <c r="I57" i="1" s="1"/>
  <c r="H55" i="1"/>
  <c r="I55" i="1" s="1"/>
  <c r="H54" i="1"/>
  <c r="I54" i="1" s="1"/>
  <c r="H53" i="1"/>
  <c r="I53" i="1" s="1"/>
  <c r="G51" i="1"/>
  <c r="I51" i="1" s="1"/>
  <c r="B44" i="1"/>
  <c r="F44" i="1" s="1"/>
  <c r="I44" i="1" s="1"/>
  <c r="F42" i="1"/>
  <c r="I42" i="1" s="1"/>
  <c r="H40" i="1"/>
  <c r="I40" i="1" s="1"/>
  <c r="H39" i="1"/>
  <c r="I39" i="1" s="1"/>
  <c r="H38" i="1"/>
  <c r="I38" i="1" s="1"/>
  <c r="G36" i="1"/>
  <c r="I36" i="1" s="1"/>
  <c r="B29" i="1"/>
  <c r="F29" i="1" s="1"/>
  <c r="I29" i="1" s="1"/>
  <c r="F27" i="1"/>
  <c r="I27" i="1" s="1"/>
  <c r="H25" i="1"/>
  <c r="I25" i="1" s="1"/>
  <c r="H24" i="1"/>
  <c r="I24" i="1" s="1"/>
  <c r="H23" i="1"/>
  <c r="I23" i="1" s="1"/>
  <c r="G21" i="1"/>
  <c r="I21" i="1" s="1"/>
  <c r="B14" i="1"/>
  <c r="F14" i="1" s="1"/>
  <c r="I14" i="1" s="1"/>
  <c r="F12" i="1"/>
  <c r="I12" i="1" s="1"/>
  <c r="H10" i="1"/>
  <c r="I10" i="1" s="1"/>
  <c r="H9" i="1"/>
  <c r="I9" i="1" s="1"/>
  <c r="H8" i="1"/>
  <c r="I8" i="1" s="1"/>
  <c r="G6" i="1"/>
  <c r="I6" i="1" s="1"/>
  <c r="I16" i="1" l="1"/>
  <c r="I86" i="1" s="1"/>
  <c r="I61" i="1"/>
  <c r="I89" i="1" s="1"/>
  <c r="I31" i="1"/>
  <c r="I87" i="1" s="1"/>
  <c r="I46" i="1"/>
  <c r="I88" i="1" s="1"/>
  <c r="I76" i="1"/>
  <c r="I90" i="1" s="1"/>
  <c r="I92" i="1" l="1"/>
</calcChain>
</file>

<file path=xl/sharedStrings.xml><?xml version="1.0" encoding="utf-8"?>
<sst xmlns="http://schemas.openxmlformats.org/spreadsheetml/2006/main" count="112" uniqueCount="38">
  <si>
    <t>Year1</t>
  </si>
  <si>
    <t>No. Sites/Avg. Monthly Cash Volumes</t>
  </si>
  <si>
    <t>Cost Category</t>
  </si>
  <si>
    <t>Device Cost per month (VAT inclusive)</t>
  </si>
  <si>
    <t>CIT Cost per month (VAT Inclusive)</t>
  </si>
  <si>
    <t>TOTAL Annual Cost (VAT inclusive)</t>
  </si>
  <si>
    <t>Devices with Note capacity of 3000</t>
  </si>
  <si>
    <t>CIT 3 x weekly</t>
  </si>
  <si>
    <t>CIT 5 x weekly</t>
  </si>
  <si>
    <t>CIT 6 x weekly</t>
  </si>
  <si>
    <t>Cash Deposit Fee per R100 (VAT incl.)</t>
  </si>
  <si>
    <t>Insurance/Risk Cover Fee per R100 (VAT Incl.)</t>
  </si>
  <si>
    <t>TOTAL Annual Cost Year 1</t>
  </si>
  <si>
    <t>Year2</t>
  </si>
  <si>
    <t>TOTAL Annual Cost Year 2</t>
  </si>
  <si>
    <t>Year3</t>
  </si>
  <si>
    <t>TOTAL Annual Cost Year 3</t>
  </si>
  <si>
    <t>Year4</t>
  </si>
  <si>
    <t>TOTAL Annual Cost Year 4</t>
  </si>
  <si>
    <t>Year5</t>
  </si>
  <si>
    <t>TOTAL Annual Cost Year 5</t>
  </si>
  <si>
    <t>Unit Cost per month (VAT inclusive)</t>
  </si>
  <si>
    <t xml:space="preserve"> x Devices</t>
  </si>
  <si>
    <t>Deposit &amp; Risk Fee (VAT inclusive)</t>
  </si>
  <si>
    <t>(if applicable)</t>
  </si>
  <si>
    <t>Once Off Delivery &amp; Installation Costs per Device</t>
  </si>
  <si>
    <t>Once Off Cost of Plinths if not included</t>
  </si>
  <si>
    <t>TOTAL Cost (VAT inclusive)</t>
  </si>
  <si>
    <t>Total Tender Cost Calculation Summary</t>
  </si>
  <si>
    <t>TOTAL Annual Cost Year 4 (VAT inclusive)</t>
  </si>
  <si>
    <t>TOTAL Annual Cost Year 5 (VAT inclusive)</t>
  </si>
  <si>
    <t>TOTAL Annual Cost Year 3 (VAT inclusive)</t>
  </si>
  <si>
    <t>TOTAL Cost Year1 - Year5 (VAT inclusive)</t>
  </si>
  <si>
    <t>TOTAL Annual Cost Year 2 (VAT inclusive)</t>
  </si>
  <si>
    <t>TOTAL Annual Cost Year 1 (VAT inclusive)</t>
  </si>
  <si>
    <t xml:space="preserve">     (Note: Bidders to complete only yellow highlighted values in Column D - Spreadsheet will update total costs automatically)</t>
  </si>
  <si>
    <t>Annexure B</t>
  </si>
  <si>
    <t xml:space="preserve">    Autopax Cash Handling Tender Pricing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</si>
</sst>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2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0" xfId="0" applyFont="1"/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1" fillId="0" borderId="3" xfId="0" applyNumberFormat="1" applyFont="1" applyBorder="1"/>
    <xf numFmtId="44" fontId="1" fillId="0" borderId="3" xfId="0" applyNumberFormat="1" applyFont="1" applyBorder="1" applyAlignment="1">
      <alignment horizontal="center"/>
    </xf>
    <xf numFmtId="44" fontId="1" fillId="0" borderId="3" xfId="0" applyNumberFormat="1" applyFont="1" applyBorder="1" applyAlignment="1">
      <alignment horizontal="center" wrapText="1"/>
    </xf>
    <xf numFmtId="44" fontId="1" fillId="0" borderId="9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44" fontId="1" fillId="0" borderId="11" xfId="0" applyNumberFormat="1" applyFont="1" applyBorder="1" applyAlignment="1">
      <alignment horizontal="center"/>
    </xf>
    <xf numFmtId="44" fontId="1" fillId="0" borderId="0" xfId="0" applyNumberFormat="1" applyFont="1" applyAlignment="1">
      <alignment horizontal="center" wrapText="1"/>
    </xf>
    <xf numFmtId="44" fontId="1" fillId="0" borderId="12" xfId="0" applyNumberFormat="1" applyFont="1" applyBorder="1" applyAlignment="1">
      <alignment horizontal="center" wrapText="1"/>
    </xf>
    <xf numFmtId="44" fontId="1" fillId="0" borderId="0" xfId="0" applyNumberFormat="1" applyFont="1"/>
    <xf numFmtId="44" fontId="1" fillId="0" borderId="0" xfId="0" applyNumberFormat="1" applyFont="1" applyAlignment="1">
      <alignment horizontal="center"/>
    </xf>
    <xf numFmtId="44" fontId="1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44" fontId="0" fillId="0" borderId="0" xfId="0" applyNumberFormat="1"/>
    <xf numFmtId="0" fontId="0" fillId="0" borderId="10" xfId="0" applyBorder="1"/>
    <xf numFmtId="2" fontId="0" fillId="0" borderId="0" xfId="0" applyNumberFormat="1"/>
    <xf numFmtId="44" fontId="0" fillId="0" borderId="12" xfId="0" applyNumberFormat="1" applyBorder="1"/>
    <xf numFmtId="44" fontId="1" fillId="0" borderId="10" xfId="0" applyNumberFormat="1" applyFont="1" applyBorder="1"/>
    <xf numFmtId="44" fontId="1" fillId="0" borderId="12" xfId="0" applyNumberFormat="1" applyFont="1" applyBorder="1"/>
    <xf numFmtId="2" fontId="1" fillId="0" borderId="0" xfId="0" applyNumberFormat="1" applyFont="1"/>
    <xf numFmtId="0" fontId="0" fillId="0" borderId="13" xfId="0" applyBorder="1"/>
    <xf numFmtId="0" fontId="1" fillId="0" borderId="14" xfId="0" applyFont="1" applyBorder="1"/>
    <xf numFmtId="2" fontId="1" fillId="0" borderId="14" xfId="0" applyNumberFormat="1" applyFont="1" applyBorder="1"/>
    <xf numFmtId="0" fontId="0" fillId="0" borderId="14" xfId="0" applyBorder="1" applyAlignment="1">
      <alignment horizontal="center"/>
    </xf>
    <xf numFmtId="0" fontId="0" fillId="0" borderId="14" xfId="0" applyBorder="1"/>
    <xf numFmtId="44" fontId="0" fillId="0" borderId="14" xfId="0" applyNumberFormat="1" applyBorder="1"/>
    <xf numFmtId="44" fontId="0" fillId="0" borderId="15" xfId="0" applyNumberFormat="1" applyBorder="1"/>
    <xf numFmtId="4" fontId="0" fillId="0" borderId="0" xfId="0" applyNumberFormat="1"/>
    <xf numFmtId="0" fontId="0" fillId="0" borderId="17" xfId="0" applyBorder="1"/>
    <xf numFmtId="0" fontId="0" fillId="0" borderId="17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8" xfId="0" applyBorder="1"/>
    <xf numFmtId="44" fontId="1" fillId="0" borderId="18" xfId="0" applyNumberFormat="1" applyFont="1" applyBorder="1"/>
    <xf numFmtId="0" fontId="0" fillId="0" borderId="10" xfId="0" applyBorder="1" applyAlignment="1">
      <alignment horizontal="center"/>
    </xf>
    <xf numFmtId="0" fontId="0" fillId="0" borderId="19" xfId="0" applyBorder="1"/>
    <xf numFmtId="0" fontId="2" fillId="0" borderId="0" xfId="0" applyFont="1"/>
    <xf numFmtId="0" fontId="4" fillId="0" borderId="16" xfId="0" applyFont="1" applyBorder="1" applyAlignment="1">
      <alignment horizontal="center" vertical="center"/>
    </xf>
    <xf numFmtId="0" fontId="5" fillId="0" borderId="16" xfId="0" applyFont="1" applyBorder="1"/>
    <xf numFmtId="0" fontId="6" fillId="0" borderId="17" xfId="0" applyFont="1" applyBorder="1"/>
    <xf numFmtId="2" fontId="5" fillId="0" borderId="17" xfId="0" applyNumberFormat="1" applyFont="1" applyBorder="1"/>
    <xf numFmtId="0" fontId="5" fillId="0" borderId="17" xfId="0" applyFont="1" applyBorder="1" applyAlignment="1">
      <alignment horizontal="center"/>
    </xf>
    <xf numFmtId="0" fontId="5" fillId="0" borderId="17" xfId="0" applyFont="1" applyBorder="1"/>
    <xf numFmtId="44" fontId="5" fillId="0" borderId="17" xfId="0" applyNumberFormat="1" applyFont="1" applyBorder="1"/>
    <xf numFmtId="44" fontId="5" fillId="0" borderId="20" xfId="0" applyNumberFormat="1" applyFont="1" applyBorder="1"/>
    <xf numFmtId="0" fontId="7" fillId="0" borderId="0" xfId="0" applyFont="1"/>
    <xf numFmtId="0" fontId="8" fillId="0" borderId="0" xfId="0" applyFont="1"/>
    <xf numFmtId="2" fontId="8" fillId="0" borderId="17" xfId="0" applyNumberFormat="1" applyFont="1" applyBorder="1"/>
    <xf numFmtId="0" fontId="8" fillId="0" borderId="17" xfId="0" applyFont="1" applyBorder="1" applyAlignment="1">
      <alignment horizontal="center"/>
    </xf>
    <xf numFmtId="0" fontId="8" fillId="0" borderId="17" xfId="0" applyFont="1" applyBorder="1"/>
    <xf numFmtId="44" fontId="4" fillId="0" borderId="11" xfId="0" applyNumberFormat="1" applyFont="1" applyBorder="1"/>
    <xf numFmtId="0" fontId="5" fillId="0" borderId="13" xfId="0" applyFont="1" applyBorder="1"/>
    <xf numFmtId="0" fontId="6" fillId="0" borderId="14" xfId="0" applyFont="1" applyBorder="1"/>
    <xf numFmtId="2" fontId="5" fillId="0" borderId="14" xfId="0" applyNumberFormat="1" applyFont="1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44" fontId="5" fillId="0" borderId="14" xfId="0" applyNumberFormat="1" applyFont="1" applyBorder="1"/>
    <xf numFmtId="44" fontId="5" fillId="0" borderId="15" xfId="0" applyNumberFormat="1" applyFont="1" applyBorder="1"/>
    <xf numFmtId="0" fontId="9" fillId="0" borderId="16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44" fontId="1" fillId="2" borderId="1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237066</xdr:colOff>
      <xdr:row>0</xdr:row>
      <xdr:rowOff>0</xdr:rowOff>
    </xdr:from>
    <xdr:to>
      <xdr:col>1</xdr:col>
      <xdr:colOff>956732</xdr:colOff>
      <xdr:row>0</xdr:row>
      <xdr:rowOff>385205</xdr:rowOff>
    </xdr:to>
    <xdr:pic>
      <xdr:nvPicPr>
        <xdr:cNvPr id="3" name="Picture 4" descr="Autopax logo">
          <a:extLst>
            <a:ext uri="{FF2B5EF4-FFF2-40B4-BE49-F238E27FC236}">
              <a16:creationId xmlns:a16="http://schemas.microsoft.com/office/drawing/2014/main" id="{BF8E4BF0-D448-42AD-9A63-69EBE2A77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3" y="0"/>
          <a:ext cx="719666" cy="385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559BB-F546-416F-90ED-51F1E96672F4}">
  <dimension ref="B1:I93"/>
  <sheetViews>
    <sheetView tabSelected="1" zoomScale="75" zoomScaleNormal="75" workbookViewId="0">
      <selection activeCell="D6" sqref="D6"/>
    </sheetView>
  </sheetViews>
  <sheetFormatPr defaultRowHeight="14.5" x14ac:dyDescent="0.35"/>
  <cols>
    <col min="1" max="1" width="2.6328125" customWidth="1"/>
    <col min="2" max="2" width="16" bestFit="1" customWidth="1"/>
    <col min="3" max="3" width="42.81640625" customWidth="1"/>
    <col min="4" max="4" width="12.54296875" customWidth="1"/>
    <col min="5" max="5" width="1.7265625" customWidth="1"/>
    <col min="6" max="8" width="13.1796875" customWidth="1"/>
    <col min="9" max="9" width="19.36328125" bestFit="1" customWidth="1"/>
    <col min="10" max="10" width="2.6328125" customWidth="1"/>
  </cols>
  <sheetData>
    <row r="1" spans="2:9" ht="31" x14ac:dyDescent="0.7">
      <c r="C1" s="52" t="s">
        <v>37</v>
      </c>
      <c r="I1" s="75" t="s">
        <v>36</v>
      </c>
    </row>
    <row r="2" spans="2:9" ht="15" thickBot="1" x14ac:dyDescent="0.4"/>
    <row r="3" spans="2:9" x14ac:dyDescent="0.35">
      <c r="B3" s="1"/>
      <c r="C3" s="2"/>
      <c r="D3" s="4" t="s">
        <v>0</v>
      </c>
      <c r="E3" s="5"/>
      <c r="F3" s="6" t="s">
        <v>0</v>
      </c>
      <c r="G3" s="6" t="s">
        <v>0</v>
      </c>
      <c r="H3" s="6" t="s">
        <v>0</v>
      </c>
      <c r="I3" s="7" t="s">
        <v>0</v>
      </c>
    </row>
    <row r="4" spans="2:9" ht="58.5" thickBot="1" x14ac:dyDescent="0.4">
      <c r="B4" s="8" t="s">
        <v>1</v>
      </c>
      <c r="C4" s="9" t="s">
        <v>2</v>
      </c>
      <c r="D4" s="11" t="s">
        <v>21</v>
      </c>
      <c r="E4" s="12"/>
      <c r="F4" s="13" t="s">
        <v>23</v>
      </c>
      <c r="G4" s="14" t="s">
        <v>3</v>
      </c>
      <c r="H4" s="13" t="s">
        <v>4</v>
      </c>
      <c r="I4" s="15" t="s">
        <v>5</v>
      </c>
    </row>
    <row r="5" spans="2:9" ht="15" thickBot="1" x14ac:dyDescent="0.4">
      <c r="B5" s="1"/>
      <c r="C5" s="3"/>
      <c r="D5" s="16"/>
      <c r="E5" s="5"/>
      <c r="F5" s="3"/>
      <c r="G5" s="17"/>
      <c r="H5" s="18"/>
      <c r="I5" s="19"/>
    </row>
    <row r="6" spans="2:9" ht="15" thickBot="1" x14ac:dyDescent="0.4">
      <c r="B6" s="20">
        <v>23</v>
      </c>
      <c r="C6" s="10" t="s">
        <v>6</v>
      </c>
      <c r="D6" s="77"/>
      <c r="E6" s="21"/>
      <c r="F6" s="10"/>
      <c r="G6" s="22">
        <f>(B6*D6)</f>
        <v>0</v>
      </c>
      <c r="H6" s="23"/>
      <c r="I6" s="24">
        <f>G6*12</f>
        <v>0</v>
      </c>
    </row>
    <row r="7" spans="2:9" ht="15" thickBot="1" x14ac:dyDescent="0.4">
      <c r="B7" s="20"/>
      <c r="C7" s="10"/>
      <c r="D7" s="25"/>
      <c r="E7" s="21"/>
      <c r="F7" s="10"/>
      <c r="G7" s="26"/>
      <c r="H7" s="23"/>
      <c r="I7" s="24"/>
    </row>
    <row r="8" spans="2:9" ht="15" thickBot="1" x14ac:dyDescent="0.4">
      <c r="B8" s="20">
        <v>9</v>
      </c>
      <c r="C8" s="10" t="s">
        <v>7</v>
      </c>
      <c r="D8" s="77"/>
      <c r="E8" s="21"/>
      <c r="F8" s="10"/>
      <c r="G8" s="26"/>
      <c r="H8" s="27">
        <f>(B8*D8)</f>
        <v>0</v>
      </c>
      <c r="I8" s="24">
        <f>H8*12</f>
        <v>0</v>
      </c>
    </row>
    <row r="9" spans="2:9" ht="15" thickBot="1" x14ac:dyDescent="0.4">
      <c r="B9" s="20">
        <v>5</v>
      </c>
      <c r="C9" s="10" t="s">
        <v>8</v>
      </c>
      <c r="D9" s="77"/>
      <c r="E9" s="21"/>
      <c r="F9" s="10"/>
      <c r="G9" s="26"/>
      <c r="H9" s="27">
        <f>(B9*D9)</f>
        <v>0</v>
      </c>
      <c r="I9" s="24">
        <f t="shared" ref="I9:I10" si="0">H9*12</f>
        <v>0</v>
      </c>
    </row>
    <row r="10" spans="2:9" ht="15" thickBot="1" x14ac:dyDescent="0.4">
      <c r="B10" s="20">
        <v>9</v>
      </c>
      <c r="C10" s="10" t="s">
        <v>9</v>
      </c>
      <c r="D10" s="77"/>
      <c r="E10" s="28"/>
      <c r="G10" s="29"/>
      <c r="H10" s="27">
        <f>(B10*D10)</f>
        <v>0</v>
      </c>
      <c r="I10" s="24">
        <f t="shared" si="0"/>
        <v>0</v>
      </c>
    </row>
    <row r="11" spans="2:9" ht="15" thickBot="1" x14ac:dyDescent="0.4">
      <c r="B11" s="30"/>
      <c r="D11" s="31"/>
      <c r="E11" s="28"/>
      <c r="G11" s="29"/>
      <c r="H11" s="29"/>
      <c r="I11" s="32"/>
    </row>
    <row r="12" spans="2:9" ht="15" thickBot="1" x14ac:dyDescent="0.4">
      <c r="B12" s="33">
        <v>12000000</v>
      </c>
      <c r="C12" s="10" t="s">
        <v>10</v>
      </c>
      <c r="D12" s="77"/>
      <c r="E12" s="28"/>
      <c r="F12" s="27">
        <f>(B12*D12)/100</f>
        <v>0</v>
      </c>
      <c r="G12" s="29"/>
      <c r="H12" s="29"/>
      <c r="I12" s="34">
        <f>F12*12</f>
        <v>0</v>
      </c>
    </row>
    <row r="13" spans="2:9" ht="15" thickBot="1" x14ac:dyDescent="0.4">
      <c r="B13" s="30"/>
      <c r="C13" s="10"/>
      <c r="E13" s="28"/>
      <c r="G13" s="29"/>
      <c r="H13" s="29"/>
      <c r="I13" s="32"/>
    </row>
    <row r="14" spans="2:9" ht="15" thickBot="1" x14ac:dyDescent="0.4">
      <c r="B14" s="33">
        <f>+B12</f>
        <v>12000000</v>
      </c>
      <c r="C14" s="10" t="s">
        <v>11</v>
      </c>
      <c r="D14" s="77"/>
      <c r="E14" s="28"/>
      <c r="F14" s="27">
        <f>(B14*D14)/100</f>
        <v>0</v>
      </c>
      <c r="G14" s="29"/>
      <c r="H14" s="29"/>
      <c r="I14" s="34">
        <f>F14*12</f>
        <v>0</v>
      </c>
    </row>
    <row r="15" spans="2:9" ht="15" thickBot="1" x14ac:dyDescent="0.4">
      <c r="B15" s="36"/>
      <c r="C15" s="37"/>
      <c r="D15" s="38"/>
      <c r="E15" s="39"/>
      <c r="F15" s="40"/>
      <c r="G15" s="41"/>
      <c r="H15" s="41"/>
      <c r="I15" s="42"/>
    </row>
    <row r="16" spans="2:9" s="61" customFormat="1" ht="16" thickBot="1" x14ac:dyDescent="0.4">
      <c r="B16" s="67"/>
      <c r="C16" s="68" t="s">
        <v>34</v>
      </c>
      <c r="D16" s="69"/>
      <c r="E16" s="70"/>
      <c r="F16" s="71"/>
      <c r="G16" s="72"/>
      <c r="H16" s="72"/>
      <c r="I16" s="73">
        <f>SUM(I6:I15)</f>
        <v>0</v>
      </c>
    </row>
    <row r="17" spans="2:9" ht="15" thickBot="1" x14ac:dyDescent="0.4">
      <c r="D17" s="31"/>
      <c r="E17" s="28"/>
      <c r="G17" s="43"/>
      <c r="H17" s="43"/>
      <c r="I17" s="43"/>
    </row>
    <row r="18" spans="2:9" x14ac:dyDescent="0.35">
      <c r="B18" s="1"/>
      <c r="C18" s="2"/>
      <c r="D18" s="4" t="s">
        <v>13</v>
      </c>
      <c r="E18" s="5"/>
      <c r="F18" s="6" t="s">
        <v>13</v>
      </c>
      <c r="G18" s="6" t="s">
        <v>13</v>
      </c>
      <c r="H18" s="6" t="s">
        <v>13</v>
      </c>
      <c r="I18" s="7" t="s">
        <v>13</v>
      </c>
    </row>
    <row r="19" spans="2:9" ht="44" thickBot="1" x14ac:dyDescent="0.4">
      <c r="B19" s="8" t="s">
        <v>1</v>
      </c>
      <c r="C19" s="9" t="s">
        <v>2</v>
      </c>
      <c r="D19" s="11" t="s">
        <v>21</v>
      </c>
      <c r="E19" s="21"/>
      <c r="F19" s="13" t="s">
        <v>23</v>
      </c>
      <c r="G19" s="14" t="s">
        <v>3</v>
      </c>
      <c r="H19" s="13" t="s">
        <v>4</v>
      </c>
      <c r="I19" s="15" t="s">
        <v>5</v>
      </c>
    </row>
    <row r="20" spans="2:9" ht="15" thickBot="1" x14ac:dyDescent="0.4">
      <c r="B20" s="1"/>
      <c r="C20" s="3"/>
      <c r="D20" s="16"/>
      <c r="E20" s="5"/>
      <c r="F20" s="3"/>
      <c r="G20" s="17"/>
      <c r="H20" s="18"/>
      <c r="I20" s="19"/>
    </row>
    <row r="21" spans="2:9" ht="15" thickBot="1" x14ac:dyDescent="0.4">
      <c r="B21" s="20">
        <v>23</v>
      </c>
      <c r="C21" s="10" t="s">
        <v>6</v>
      </c>
      <c r="D21" s="77"/>
      <c r="E21" s="21"/>
      <c r="F21" s="10"/>
      <c r="G21" s="22">
        <f>(B21*D21)</f>
        <v>0</v>
      </c>
      <c r="H21" s="23"/>
      <c r="I21" s="24">
        <f>G21*12</f>
        <v>0</v>
      </c>
    </row>
    <row r="22" spans="2:9" ht="15" thickBot="1" x14ac:dyDescent="0.4">
      <c r="B22" s="20"/>
      <c r="C22" s="10"/>
      <c r="D22" s="25"/>
      <c r="E22" s="21"/>
      <c r="F22" s="10"/>
      <c r="G22" s="26"/>
      <c r="H22" s="23"/>
      <c r="I22" s="24"/>
    </row>
    <row r="23" spans="2:9" ht="15" thickBot="1" x14ac:dyDescent="0.4">
      <c r="B23" s="20">
        <v>9</v>
      </c>
      <c r="C23" s="10" t="s">
        <v>7</v>
      </c>
      <c r="D23" s="77"/>
      <c r="E23" s="21"/>
      <c r="F23" s="10"/>
      <c r="G23" s="26"/>
      <c r="H23" s="27">
        <f>(B23*D23)</f>
        <v>0</v>
      </c>
      <c r="I23" s="24">
        <f>H23*12</f>
        <v>0</v>
      </c>
    </row>
    <row r="24" spans="2:9" ht="15" thickBot="1" x14ac:dyDescent="0.4">
      <c r="B24" s="20">
        <v>5</v>
      </c>
      <c r="C24" s="10" t="s">
        <v>8</v>
      </c>
      <c r="D24" s="77"/>
      <c r="E24" s="21"/>
      <c r="F24" s="10"/>
      <c r="G24" s="26"/>
      <c r="H24" s="27">
        <f>(B24*D24)</f>
        <v>0</v>
      </c>
      <c r="I24" s="24">
        <f t="shared" ref="I24:I25" si="1">H24*12</f>
        <v>0</v>
      </c>
    </row>
    <row r="25" spans="2:9" ht="15" thickBot="1" x14ac:dyDescent="0.4">
      <c r="B25" s="20">
        <v>9</v>
      </c>
      <c r="C25" s="10" t="s">
        <v>9</v>
      </c>
      <c r="D25" s="77"/>
      <c r="E25" s="28"/>
      <c r="G25" s="29"/>
      <c r="H25" s="27">
        <f>(B25*D25)</f>
        <v>0</v>
      </c>
      <c r="I25" s="24">
        <f t="shared" si="1"/>
        <v>0</v>
      </c>
    </row>
    <row r="26" spans="2:9" ht="15" thickBot="1" x14ac:dyDescent="0.4">
      <c r="B26" s="30"/>
      <c r="D26" s="31"/>
      <c r="E26" s="28"/>
      <c r="G26" s="29"/>
      <c r="H26" s="29"/>
      <c r="I26" s="32"/>
    </row>
    <row r="27" spans="2:9" ht="15" thickBot="1" x14ac:dyDescent="0.4">
      <c r="B27" s="33">
        <v>12500000</v>
      </c>
      <c r="C27" s="10" t="s">
        <v>10</v>
      </c>
      <c r="D27" s="77"/>
      <c r="E27" s="28"/>
      <c r="F27" s="27">
        <f>(B27*D27)/100</f>
        <v>0</v>
      </c>
      <c r="G27" s="29"/>
      <c r="H27" s="29"/>
      <c r="I27" s="34">
        <f>F27*12</f>
        <v>0</v>
      </c>
    </row>
    <row r="28" spans="2:9" ht="15" thickBot="1" x14ac:dyDescent="0.4">
      <c r="B28" s="30"/>
      <c r="C28" s="10"/>
      <c r="E28" s="28"/>
      <c r="G28" s="29"/>
      <c r="H28" s="29"/>
      <c r="I28" s="32"/>
    </row>
    <row r="29" spans="2:9" ht="15" thickBot="1" x14ac:dyDescent="0.4">
      <c r="B29" s="33">
        <f>+B27</f>
        <v>12500000</v>
      </c>
      <c r="C29" s="10" t="s">
        <v>11</v>
      </c>
      <c r="D29" s="77"/>
      <c r="E29" s="28"/>
      <c r="F29" s="27">
        <f>(B29*D29)/100</f>
        <v>0</v>
      </c>
      <c r="G29" s="29"/>
      <c r="H29" s="29"/>
      <c r="I29" s="34">
        <f>F29*12</f>
        <v>0</v>
      </c>
    </row>
    <row r="30" spans="2:9" ht="15" thickBot="1" x14ac:dyDescent="0.4">
      <c r="B30" s="36"/>
      <c r="C30" s="37"/>
      <c r="D30" s="38"/>
      <c r="E30" s="39"/>
      <c r="F30" s="40"/>
      <c r="G30" s="41"/>
      <c r="H30" s="41"/>
      <c r="I30" s="42"/>
    </row>
    <row r="31" spans="2:9" s="61" customFormat="1" ht="16" thickBot="1" x14ac:dyDescent="0.4">
      <c r="B31" s="67"/>
      <c r="C31" s="68" t="s">
        <v>33</v>
      </c>
      <c r="D31" s="69"/>
      <c r="E31" s="70"/>
      <c r="F31" s="71"/>
      <c r="G31" s="72"/>
      <c r="H31" s="72"/>
      <c r="I31" s="73">
        <f>SUM(I21:I30)</f>
        <v>0</v>
      </c>
    </row>
    <row r="32" spans="2:9" ht="15" thickBot="1" x14ac:dyDescent="0.4">
      <c r="D32" s="31"/>
      <c r="E32" s="28"/>
    </row>
    <row r="33" spans="2:9" x14ac:dyDescent="0.35">
      <c r="B33" s="1"/>
      <c r="C33" s="2"/>
      <c r="D33" s="4" t="s">
        <v>15</v>
      </c>
      <c r="E33" s="5"/>
      <c r="F33" s="6" t="s">
        <v>15</v>
      </c>
      <c r="G33" s="6" t="s">
        <v>15</v>
      </c>
      <c r="H33" s="6" t="s">
        <v>15</v>
      </c>
      <c r="I33" s="7" t="s">
        <v>15</v>
      </c>
    </row>
    <row r="34" spans="2:9" ht="44" thickBot="1" x14ac:dyDescent="0.4">
      <c r="B34" s="8" t="s">
        <v>1</v>
      </c>
      <c r="C34" s="9" t="s">
        <v>2</v>
      </c>
      <c r="D34" s="11" t="s">
        <v>21</v>
      </c>
      <c r="E34" s="21"/>
      <c r="F34" s="13" t="s">
        <v>23</v>
      </c>
      <c r="G34" s="14" t="s">
        <v>3</v>
      </c>
      <c r="H34" s="13" t="s">
        <v>4</v>
      </c>
      <c r="I34" s="15" t="s">
        <v>5</v>
      </c>
    </row>
    <row r="35" spans="2:9" ht="15" thickBot="1" x14ac:dyDescent="0.4">
      <c r="B35" s="1"/>
      <c r="C35" s="3"/>
      <c r="D35" s="16"/>
      <c r="E35" s="5"/>
      <c r="F35" s="3"/>
      <c r="G35" s="17"/>
      <c r="H35" s="18"/>
      <c r="I35" s="19"/>
    </row>
    <row r="36" spans="2:9" ht="15" thickBot="1" x14ac:dyDescent="0.4">
      <c r="B36" s="20">
        <v>23</v>
      </c>
      <c r="C36" s="10" t="s">
        <v>6</v>
      </c>
      <c r="D36" s="77"/>
      <c r="E36" s="21"/>
      <c r="F36" s="10"/>
      <c r="G36" s="22">
        <f>(B36*D36)</f>
        <v>0</v>
      </c>
      <c r="H36" s="23"/>
      <c r="I36" s="24">
        <f>G36*12</f>
        <v>0</v>
      </c>
    </row>
    <row r="37" spans="2:9" ht="15" thickBot="1" x14ac:dyDescent="0.4">
      <c r="B37" s="20"/>
      <c r="C37" s="10"/>
      <c r="D37" s="25"/>
      <c r="E37" s="21"/>
      <c r="F37" s="10"/>
      <c r="G37" s="26"/>
      <c r="H37" s="23"/>
      <c r="I37" s="24"/>
    </row>
    <row r="38" spans="2:9" ht="15" thickBot="1" x14ac:dyDescent="0.4">
      <c r="B38" s="20">
        <v>9</v>
      </c>
      <c r="C38" s="10" t="s">
        <v>7</v>
      </c>
      <c r="D38" s="77"/>
      <c r="E38" s="21"/>
      <c r="F38" s="10"/>
      <c r="G38" s="26"/>
      <c r="H38" s="27">
        <f>(B38*D38)</f>
        <v>0</v>
      </c>
      <c r="I38" s="24">
        <f>H38*12</f>
        <v>0</v>
      </c>
    </row>
    <row r="39" spans="2:9" ht="15" thickBot="1" x14ac:dyDescent="0.4">
      <c r="B39" s="20">
        <v>5</v>
      </c>
      <c r="C39" s="10" t="s">
        <v>8</v>
      </c>
      <c r="D39" s="77"/>
      <c r="E39" s="21"/>
      <c r="F39" s="10"/>
      <c r="G39" s="26"/>
      <c r="H39" s="27">
        <f>(B39*D39)</f>
        <v>0</v>
      </c>
      <c r="I39" s="24">
        <f t="shared" ref="I39:I40" si="2">H39*12</f>
        <v>0</v>
      </c>
    </row>
    <row r="40" spans="2:9" ht="15" thickBot="1" x14ac:dyDescent="0.4">
      <c r="B40" s="20">
        <v>9</v>
      </c>
      <c r="C40" s="10" t="s">
        <v>9</v>
      </c>
      <c r="D40" s="77"/>
      <c r="E40" s="28"/>
      <c r="G40" s="29"/>
      <c r="H40" s="27">
        <f>(B40*D40)</f>
        <v>0</v>
      </c>
      <c r="I40" s="24">
        <f t="shared" si="2"/>
        <v>0</v>
      </c>
    </row>
    <row r="41" spans="2:9" ht="15" thickBot="1" x14ac:dyDescent="0.4">
      <c r="B41" s="30"/>
      <c r="D41" s="31"/>
      <c r="E41" s="28"/>
      <c r="G41" s="29"/>
      <c r="H41" s="29"/>
      <c r="I41" s="32"/>
    </row>
    <row r="42" spans="2:9" ht="15" thickBot="1" x14ac:dyDescent="0.4">
      <c r="B42" s="33">
        <v>13250000</v>
      </c>
      <c r="C42" s="10" t="s">
        <v>10</v>
      </c>
      <c r="D42" s="77"/>
      <c r="E42" s="28"/>
      <c r="F42" s="27">
        <f>(B42*D42)/100</f>
        <v>0</v>
      </c>
      <c r="G42" s="29"/>
      <c r="H42" s="29"/>
      <c r="I42" s="34">
        <f>F42*12</f>
        <v>0</v>
      </c>
    </row>
    <row r="43" spans="2:9" ht="15" thickBot="1" x14ac:dyDescent="0.4">
      <c r="B43" s="30"/>
      <c r="C43" s="10"/>
      <c r="E43" s="28"/>
      <c r="G43" s="29"/>
      <c r="H43" s="29"/>
      <c r="I43" s="32"/>
    </row>
    <row r="44" spans="2:9" ht="15" thickBot="1" x14ac:dyDescent="0.4">
      <c r="B44" s="33">
        <f>+B42</f>
        <v>13250000</v>
      </c>
      <c r="C44" s="10" t="s">
        <v>11</v>
      </c>
      <c r="D44" s="77"/>
      <c r="E44" s="28"/>
      <c r="F44" s="27">
        <f>(B44*D44)/100</f>
        <v>0</v>
      </c>
      <c r="G44" s="29"/>
      <c r="H44" s="29"/>
      <c r="I44" s="34">
        <f>F44*12</f>
        <v>0</v>
      </c>
    </row>
    <row r="45" spans="2:9" ht="15" thickBot="1" x14ac:dyDescent="0.4">
      <c r="B45" s="36"/>
      <c r="C45" s="37"/>
      <c r="D45" s="38"/>
      <c r="E45" s="39"/>
      <c r="F45" s="40"/>
      <c r="G45" s="41"/>
      <c r="H45" s="41"/>
      <c r="I45" s="42"/>
    </row>
    <row r="46" spans="2:9" s="61" customFormat="1" ht="16" thickBot="1" x14ac:dyDescent="0.4">
      <c r="B46" s="67"/>
      <c r="C46" s="68" t="s">
        <v>31</v>
      </c>
      <c r="D46" s="69"/>
      <c r="E46" s="70"/>
      <c r="F46" s="71"/>
      <c r="G46" s="72"/>
      <c r="H46" s="72"/>
      <c r="I46" s="73">
        <f>SUM(I36:I45)</f>
        <v>0</v>
      </c>
    </row>
    <row r="47" spans="2:9" ht="15" thickBot="1" x14ac:dyDescent="0.4">
      <c r="D47" s="31"/>
      <c r="E47" s="28"/>
    </row>
    <row r="48" spans="2:9" x14ac:dyDescent="0.35">
      <c r="B48" s="1"/>
      <c r="C48" s="2"/>
      <c r="D48" s="4" t="s">
        <v>17</v>
      </c>
      <c r="E48" s="5"/>
      <c r="F48" s="6" t="s">
        <v>17</v>
      </c>
      <c r="G48" s="6" t="s">
        <v>17</v>
      </c>
      <c r="H48" s="6" t="s">
        <v>17</v>
      </c>
      <c r="I48" s="7" t="s">
        <v>17</v>
      </c>
    </row>
    <row r="49" spans="2:9" ht="44" thickBot="1" x14ac:dyDescent="0.4">
      <c r="B49" s="8" t="s">
        <v>1</v>
      </c>
      <c r="C49" s="9" t="s">
        <v>2</v>
      </c>
      <c r="D49" s="11" t="s">
        <v>21</v>
      </c>
      <c r="E49" s="21"/>
      <c r="F49" s="13" t="s">
        <v>23</v>
      </c>
      <c r="G49" s="14" t="s">
        <v>3</v>
      </c>
      <c r="H49" s="13" t="s">
        <v>4</v>
      </c>
      <c r="I49" s="15" t="s">
        <v>5</v>
      </c>
    </row>
    <row r="50" spans="2:9" ht="15" thickBot="1" x14ac:dyDescent="0.4">
      <c r="B50" s="1"/>
      <c r="C50" s="3"/>
      <c r="D50" s="16"/>
      <c r="E50" s="5"/>
      <c r="F50" s="3"/>
      <c r="G50" s="17"/>
      <c r="H50" s="18"/>
      <c r="I50" s="19"/>
    </row>
    <row r="51" spans="2:9" ht="15" thickBot="1" x14ac:dyDescent="0.4">
      <c r="B51" s="20">
        <v>23</v>
      </c>
      <c r="C51" s="10" t="s">
        <v>6</v>
      </c>
      <c r="D51" s="77"/>
      <c r="E51" s="21"/>
      <c r="F51" s="10"/>
      <c r="G51" s="22">
        <f>(B51*D51)</f>
        <v>0</v>
      </c>
      <c r="H51" s="23"/>
      <c r="I51" s="24">
        <f>G51*12</f>
        <v>0</v>
      </c>
    </row>
    <row r="52" spans="2:9" ht="15" thickBot="1" x14ac:dyDescent="0.4">
      <c r="B52" s="20"/>
      <c r="C52" s="10"/>
      <c r="D52" s="25"/>
      <c r="E52" s="21"/>
      <c r="F52" s="10"/>
      <c r="G52" s="26"/>
      <c r="H52" s="23"/>
      <c r="I52" s="24"/>
    </row>
    <row r="53" spans="2:9" ht="15" thickBot="1" x14ac:dyDescent="0.4">
      <c r="B53" s="20">
        <v>9</v>
      </c>
      <c r="C53" s="10" t="s">
        <v>7</v>
      </c>
      <c r="D53" s="77"/>
      <c r="E53" s="21"/>
      <c r="F53" s="10"/>
      <c r="G53" s="26"/>
      <c r="H53" s="27">
        <f>(B53*D53)</f>
        <v>0</v>
      </c>
      <c r="I53" s="24">
        <f>H53*12</f>
        <v>0</v>
      </c>
    </row>
    <row r="54" spans="2:9" ht="15" thickBot="1" x14ac:dyDescent="0.4">
      <c r="B54" s="20">
        <v>5</v>
      </c>
      <c r="C54" s="10" t="s">
        <v>8</v>
      </c>
      <c r="D54" s="77"/>
      <c r="E54" s="21"/>
      <c r="F54" s="10"/>
      <c r="G54" s="26"/>
      <c r="H54" s="27">
        <f>(B54*D54)</f>
        <v>0</v>
      </c>
      <c r="I54" s="24">
        <f t="shared" ref="I54:I55" si="3">H54*12</f>
        <v>0</v>
      </c>
    </row>
    <row r="55" spans="2:9" ht="15" thickBot="1" x14ac:dyDescent="0.4">
      <c r="B55" s="20">
        <v>9</v>
      </c>
      <c r="C55" s="10" t="s">
        <v>9</v>
      </c>
      <c r="D55" s="77"/>
      <c r="E55" s="28"/>
      <c r="G55" s="29"/>
      <c r="H55" s="27">
        <f>(B55*D55)</f>
        <v>0</v>
      </c>
      <c r="I55" s="24">
        <f t="shared" si="3"/>
        <v>0</v>
      </c>
    </row>
    <row r="56" spans="2:9" ht="15" thickBot="1" x14ac:dyDescent="0.4">
      <c r="B56" s="30"/>
      <c r="D56" s="31"/>
      <c r="E56" s="28"/>
      <c r="G56" s="29"/>
      <c r="H56" s="29"/>
      <c r="I56" s="32"/>
    </row>
    <row r="57" spans="2:9" ht="15" thickBot="1" x14ac:dyDescent="0.4">
      <c r="B57" s="33">
        <v>14000000</v>
      </c>
      <c r="C57" s="10" t="s">
        <v>10</v>
      </c>
      <c r="D57" s="77"/>
      <c r="E57" s="28"/>
      <c r="F57" s="27">
        <f>(B57*D57)/100</f>
        <v>0</v>
      </c>
      <c r="G57" s="29"/>
      <c r="H57" s="29"/>
      <c r="I57" s="34">
        <f>F57*12</f>
        <v>0</v>
      </c>
    </row>
    <row r="58" spans="2:9" ht="15" thickBot="1" x14ac:dyDescent="0.4">
      <c r="B58" s="30"/>
      <c r="C58" s="10"/>
      <c r="E58" s="28"/>
      <c r="G58" s="29"/>
      <c r="H58" s="29"/>
      <c r="I58" s="32"/>
    </row>
    <row r="59" spans="2:9" ht="15" thickBot="1" x14ac:dyDescent="0.4">
      <c r="B59" s="33">
        <f>+B57</f>
        <v>14000000</v>
      </c>
      <c r="C59" s="10" t="s">
        <v>11</v>
      </c>
      <c r="D59" s="77"/>
      <c r="E59" s="28"/>
      <c r="F59" s="27">
        <f>(B59*D59)/100</f>
        <v>0</v>
      </c>
      <c r="G59" s="29"/>
      <c r="H59" s="29"/>
      <c r="I59" s="34">
        <f>F59*12</f>
        <v>0</v>
      </c>
    </row>
    <row r="60" spans="2:9" ht="15" thickBot="1" x14ac:dyDescent="0.4">
      <c r="B60" s="36"/>
      <c r="C60" s="37"/>
      <c r="D60" s="38"/>
      <c r="E60" s="39"/>
      <c r="F60" s="40"/>
      <c r="G60" s="41"/>
      <c r="H60" s="41"/>
      <c r="I60" s="42"/>
    </row>
    <row r="61" spans="2:9" s="61" customFormat="1" ht="16" thickBot="1" x14ac:dyDescent="0.4">
      <c r="B61" s="67"/>
      <c r="C61" s="68" t="s">
        <v>29</v>
      </c>
      <c r="D61" s="69"/>
      <c r="E61" s="70"/>
      <c r="F61" s="71"/>
      <c r="G61" s="72"/>
      <c r="H61" s="72"/>
      <c r="I61" s="73">
        <f>SUM(I51:I60)</f>
        <v>0</v>
      </c>
    </row>
    <row r="62" spans="2:9" ht="15" thickBot="1" x14ac:dyDescent="0.4">
      <c r="D62" s="31"/>
      <c r="E62" s="28"/>
    </row>
    <row r="63" spans="2:9" x14ac:dyDescent="0.35">
      <c r="B63" s="1"/>
      <c r="C63" s="2"/>
      <c r="D63" s="4" t="s">
        <v>19</v>
      </c>
      <c r="E63" s="5"/>
      <c r="F63" s="6" t="s">
        <v>19</v>
      </c>
      <c r="G63" s="6" t="s">
        <v>19</v>
      </c>
      <c r="H63" s="6" t="s">
        <v>19</v>
      </c>
      <c r="I63" s="7" t="s">
        <v>19</v>
      </c>
    </row>
    <row r="64" spans="2:9" ht="44" thickBot="1" x14ac:dyDescent="0.4">
      <c r="B64" s="8" t="s">
        <v>1</v>
      </c>
      <c r="C64" s="9" t="s">
        <v>2</v>
      </c>
      <c r="D64" s="11" t="s">
        <v>21</v>
      </c>
      <c r="E64" s="21"/>
      <c r="F64" s="13" t="s">
        <v>23</v>
      </c>
      <c r="G64" s="14" t="s">
        <v>3</v>
      </c>
      <c r="H64" s="13" t="s">
        <v>4</v>
      </c>
      <c r="I64" s="15" t="s">
        <v>5</v>
      </c>
    </row>
    <row r="65" spans="2:9" ht="15" thickBot="1" x14ac:dyDescent="0.4">
      <c r="B65" s="1"/>
      <c r="C65" s="3"/>
      <c r="D65" s="16"/>
      <c r="E65" s="5"/>
      <c r="F65" s="3"/>
      <c r="G65" s="17"/>
      <c r="H65" s="18"/>
      <c r="I65" s="19"/>
    </row>
    <row r="66" spans="2:9" ht="15" thickBot="1" x14ac:dyDescent="0.4">
      <c r="B66" s="20">
        <v>23</v>
      </c>
      <c r="C66" s="10" t="s">
        <v>6</v>
      </c>
      <c r="D66" s="77"/>
      <c r="E66" s="21"/>
      <c r="F66" s="10"/>
      <c r="G66" s="22">
        <f>(B66*D66)</f>
        <v>0</v>
      </c>
      <c r="H66" s="23"/>
      <c r="I66" s="24">
        <f>G66*12</f>
        <v>0</v>
      </c>
    </row>
    <row r="67" spans="2:9" ht="15" thickBot="1" x14ac:dyDescent="0.4">
      <c r="B67" s="20"/>
      <c r="C67" s="10"/>
      <c r="D67" s="25"/>
      <c r="E67" s="21"/>
      <c r="F67" s="10"/>
      <c r="G67" s="26"/>
      <c r="H67" s="23"/>
      <c r="I67" s="24"/>
    </row>
    <row r="68" spans="2:9" ht="15" thickBot="1" x14ac:dyDescent="0.4">
      <c r="B68" s="20">
        <v>9</v>
      </c>
      <c r="C68" s="10" t="s">
        <v>7</v>
      </c>
      <c r="D68" s="77"/>
      <c r="E68" s="21"/>
      <c r="F68" s="10"/>
      <c r="G68" s="26"/>
      <c r="H68" s="27">
        <f>(B68*D68)</f>
        <v>0</v>
      </c>
      <c r="I68" s="24">
        <f>H68*12</f>
        <v>0</v>
      </c>
    </row>
    <row r="69" spans="2:9" ht="15" thickBot="1" x14ac:dyDescent="0.4">
      <c r="B69" s="20">
        <v>5</v>
      </c>
      <c r="C69" s="10" t="s">
        <v>8</v>
      </c>
      <c r="D69" s="77"/>
      <c r="E69" s="21"/>
      <c r="F69" s="10"/>
      <c r="G69" s="26"/>
      <c r="H69" s="27">
        <f>(B69*D69)</f>
        <v>0</v>
      </c>
      <c r="I69" s="24">
        <f t="shared" ref="I69:I70" si="4">H69*12</f>
        <v>0</v>
      </c>
    </row>
    <row r="70" spans="2:9" ht="15" thickBot="1" x14ac:dyDescent="0.4">
      <c r="B70" s="20">
        <v>9</v>
      </c>
      <c r="C70" s="10" t="s">
        <v>9</v>
      </c>
      <c r="D70" s="77"/>
      <c r="E70" s="28"/>
      <c r="G70" s="29"/>
      <c r="H70" s="27">
        <f>(B70*D70)</f>
        <v>0</v>
      </c>
      <c r="I70" s="24">
        <f t="shared" si="4"/>
        <v>0</v>
      </c>
    </row>
    <row r="71" spans="2:9" ht="15" thickBot="1" x14ac:dyDescent="0.4">
      <c r="B71" s="30"/>
      <c r="D71" s="31"/>
      <c r="E71" s="28"/>
      <c r="G71" s="29"/>
      <c r="H71" s="29"/>
      <c r="I71" s="32"/>
    </row>
    <row r="72" spans="2:9" ht="15" thickBot="1" x14ac:dyDescent="0.4">
      <c r="B72" s="33">
        <v>15000000</v>
      </c>
      <c r="C72" s="10" t="s">
        <v>10</v>
      </c>
      <c r="D72" s="77"/>
      <c r="E72" s="28"/>
      <c r="F72" s="27">
        <f>(B72*D72)/100</f>
        <v>0</v>
      </c>
      <c r="G72" s="29"/>
      <c r="H72" s="29"/>
      <c r="I72" s="34">
        <f>F72*12</f>
        <v>0</v>
      </c>
    </row>
    <row r="73" spans="2:9" ht="15" thickBot="1" x14ac:dyDescent="0.4">
      <c r="B73" s="30"/>
      <c r="C73" s="10"/>
      <c r="E73" s="28"/>
      <c r="G73" s="29"/>
      <c r="H73" s="29"/>
      <c r="I73" s="32"/>
    </row>
    <row r="74" spans="2:9" ht="15" thickBot="1" x14ac:dyDescent="0.4">
      <c r="B74" s="33">
        <v>15000000</v>
      </c>
      <c r="C74" s="10" t="s">
        <v>11</v>
      </c>
      <c r="D74" s="77"/>
      <c r="E74" s="28"/>
      <c r="F74" s="27">
        <f>(B74*D74)/100</f>
        <v>0</v>
      </c>
      <c r="G74" s="29"/>
      <c r="H74" s="29"/>
      <c r="I74" s="34">
        <f>F74*12</f>
        <v>0</v>
      </c>
    </row>
    <row r="75" spans="2:9" ht="15" thickBot="1" x14ac:dyDescent="0.4">
      <c r="B75" s="30"/>
      <c r="C75" s="10"/>
      <c r="D75" s="35"/>
      <c r="E75" s="28"/>
      <c r="G75" s="29"/>
      <c r="H75" s="29"/>
      <c r="I75" s="32"/>
    </row>
    <row r="76" spans="2:9" s="61" customFormat="1" ht="16" thickBot="1" x14ac:dyDescent="0.4">
      <c r="B76" s="54"/>
      <c r="C76" s="55" t="s">
        <v>30</v>
      </c>
      <c r="D76" s="56"/>
      <c r="E76" s="57"/>
      <c r="F76" s="58"/>
      <c r="G76" s="59"/>
      <c r="H76" s="59"/>
      <c r="I76" s="60">
        <f>SUM(I66:I75)</f>
        <v>0</v>
      </c>
    </row>
    <row r="77" spans="2:9" ht="15" thickBot="1" x14ac:dyDescent="0.4">
      <c r="D77" s="31"/>
      <c r="E77" s="28"/>
    </row>
    <row r="78" spans="2:9" ht="29.5" thickBot="1" x14ac:dyDescent="0.4">
      <c r="C78" s="53"/>
      <c r="D78" s="53" t="s">
        <v>28</v>
      </c>
      <c r="E78" s="45"/>
      <c r="F78" s="44"/>
      <c r="G78" s="46"/>
      <c r="H78" s="46"/>
      <c r="I78" s="47" t="s">
        <v>27</v>
      </c>
    </row>
    <row r="79" spans="2:9" ht="15" thickBot="1" x14ac:dyDescent="0.4">
      <c r="C79" s="30"/>
      <c r="D79" s="31"/>
      <c r="E79" s="28"/>
      <c r="I79" s="48"/>
    </row>
    <row r="80" spans="2:9" ht="15" thickBot="1" x14ac:dyDescent="0.4">
      <c r="C80" s="20" t="s">
        <v>25</v>
      </c>
      <c r="D80" s="77"/>
      <c r="E80" s="28"/>
      <c r="F80" s="10">
        <v>23</v>
      </c>
      <c r="G80" s="10" t="s">
        <v>22</v>
      </c>
      <c r="I80" s="49">
        <f>D80*F80</f>
        <v>0</v>
      </c>
    </row>
    <row r="81" spans="2:9" x14ac:dyDescent="0.35">
      <c r="C81" s="20" t="s">
        <v>24</v>
      </c>
      <c r="D81" s="25"/>
      <c r="E81" s="28"/>
      <c r="F81" s="10"/>
      <c r="G81" s="10"/>
      <c r="I81" s="49"/>
    </row>
    <row r="82" spans="2:9" ht="15" thickBot="1" x14ac:dyDescent="0.4">
      <c r="C82" s="20"/>
      <c r="D82" s="31"/>
      <c r="E82" s="28"/>
      <c r="I82" s="48"/>
    </row>
    <row r="83" spans="2:9" ht="15" thickBot="1" x14ac:dyDescent="0.4">
      <c r="C83" s="20" t="s">
        <v>26</v>
      </c>
      <c r="D83" s="77"/>
      <c r="E83" s="28"/>
      <c r="F83" s="10">
        <v>23</v>
      </c>
      <c r="G83" s="10" t="s">
        <v>22</v>
      </c>
      <c r="I83" s="49">
        <f>D83*F83</f>
        <v>0</v>
      </c>
    </row>
    <row r="84" spans="2:9" x14ac:dyDescent="0.35">
      <c r="C84" s="20" t="s">
        <v>24</v>
      </c>
      <c r="D84" s="25"/>
      <c r="E84" s="28"/>
      <c r="F84" s="10"/>
      <c r="G84" s="10"/>
      <c r="I84" s="49"/>
    </row>
    <row r="85" spans="2:9" x14ac:dyDescent="0.35">
      <c r="C85" s="30"/>
      <c r="D85" s="31"/>
      <c r="E85" s="28"/>
      <c r="I85" s="48"/>
    </row>
    <row r="86" spans="2:9" x14ac:dyDescent="0.35">
      <c r="B86" s="10"/>
      <c r="C86" s="20" t="s">
        <v>12</v>
      </c>
      <c r="D86" s="35"/>
      <c r="E86" s="21"/>
      <c r="F86" s="10"/>
      <c r="G86" s="25"/>
      <c r="H86" s="25"/>
      <c r="I86" s="49">
        <f>+I16</f>
        <v>0</v>
      </c>
    </row>
    <row r="87" spans="2:9" x14ac:dyDescent="0.35">
      <c r="B87" s="10"/>
      <c r="C87" s="20" t="s">
        <v>14</v>
      </c>
      <c r="D87" s="35"/>
      <c r="E87" s="21"/>
      <c r="F87" s="10"/>
      <c r="G87" s="25"/>
      <c r="H87" s="25"/>
      <c r="I87" s="49">
        <f>+I31</f>
        <v>0</v>
      </c>
    </row>
    <row r="88" spans="2:9" x14ac:dyDescent="0.35">
      <c r="B88" s="10"/>
      <c r="C88" s="20" t="s">
        <v>16</v>
      </c>
      <c r="D88" s="35"/>
      <c r="E88" s="21"/>
      <c r="F88" s="10"/>
      <c r="G88" s="25"/>
      <c r="H88" s="25"/>
      <c r="I88" s="49">
        <f>+I46</f>
        <v>0</v>
      </c>
    </row>
    <row r="89" spans="2:9" x14ac:dyDescent="0.35">
      <c r="B89" s="10"/>
      <c r="C89" s="20" t="s">
        <v>18</v>
      </c>
      <c r="D89" s="35"/>
      <c r="E89" s="21"/>
      <c r="F89" s="10"/>
      <c r="G89" s="25"/>
      <c r="H89" s="25"/>
      <c r="I89" s="49">
        <f>+I61</f>
        <v>0</v>
      </c>
    </row>
    <row r="90" spans="2:9" x14ac:dyDescent="0.35">
      <c r="B90" s="10"/>
      <c r="C90" s="20" t="s">
        <v>20</v>
      </c>
      <c r="D90" s="35"/>
      <c r="E90" s="21"/>
      <c r="F90" s="10"/>
      <c r="G90" s="25"/>
      <c r="H90" s="25"/>
      <c r="I90" s="49">
        <f>+I76</f>
        <v>0</v>
      </c>
    </row>
    <row r="91" spans="2:9" ht="15" thickBot="1" x14ac:dyDescent="0.4">
      <c r="C91" s="50"/>
      <c r="D91" s="31"/>
      <c r="E91" s="28"/>
      <c r="I91" s="51"/>
    </row>
    <row r="92" spans="2:9" s="62" customFormat="1" ht="19" thickBot="1" x14ac:dyDescent="0.5">
      <c r="C92" s="74" t="s">
        <v>32</v>
      </c>
      <c r="D92" s="63"/>
      <c r="E92" s="64"/>
      <c r="F92" s="65"/>
      <c r="G92" s="65"/>
      <c r="H92" s="65"/>
      <c r="I92" s="66">
        <f>SUM(I80:I90)</f>
        <v>0</v>
      </c>
    </row>
    <row r="93" spans="2:9" x14ac:dyDescent="0.35">
      <c r="C93" s="76" t="s">
        <v>35</v>
      </c>
    </row>
  </sheetData>
  <sheetProtection algorithmName="SHA-512" hashValue="hQwsyJcWKYhYibX1eAwGoHU3BPUrFscpNwnKol430h/DS0um0i5Lr0N46Pi0mken25C4kRiZfiVPR86yPiLIUA==" saltValue="/W7BBdfoZ8iuDZwhKDw4eQ==" spinCount="100000" sheet="1" objects="1" scenarios="1" selectLockedCells="1"/>
  <pageMargins left="0.82677165354330717" right="0.23622047244094491" top="0.35433070866141736" bottom="0.35433070866141736" header="0.31496062992125984" footer="0.31496062992125984"/>
  <pageSetup paperSize="9" scale="95" fitToHeight="0" orientation="landscape" r:id="rId1"/>
  <headerFooter>
    <oddFooter>&amp;A&amp;RPage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Pricing Schedule Year1-5</vt:lpstr>
      <vt:lpstr>'Pricing Schedule Year1-5'!Print_Titles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Clive Holder</dc:creator>
  <cp:lastModifiedBy>Clive Holder</cp:lastModifiedBy>
  <cp:lastPrinted>2023-11-03T13:01:52Z</cp:lastPrinted>
  <dcterms:created xsi:type="dcterms:W3CDTF">2023-11-01T15:12:30Z</dcterms:created>
  <dcterms:modified xsi:type="dcterms:W3CDTF">2023-11-03T13:07:10Z</dcterms:modified>
</cp:coreProperties>
</file>