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0181652\Desktop\My Documents\49. Long Term Cleaning - Re-issue\HOSTEL\"/>
    </mc:Choice>
  </mc:AlternateContent>
  <xr:revisionPtr revIDLastSave="0" documentId="13_ncr:1_{BDE7D1AC-D34B-471E-A33F-22B65D9A08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G25" i="1"/>
  <c r="H25" i="1" s="1"/>
  <c r="H26" i="1" s="1"/>
  <c r="G20" i="1"/>
  <c r="H20" i="1" s="1"/>
  <c r="H21" i="1" s="1"/>
  <c r="G15" i="1"/>
  <c r="H15" i="1" s="1"/>
  <c r="H16" i="1" s="1"/>
  <c r="G10" i="1"/>
  <c r="H10" i="1" s="1"/>
  <c r="H11" i="1" s="1"/>
  <c r="J36" i="1"/>
  <c r="J35" i="1"/>
  <c r="J34" i="1"/>
  <c r="H36" i="1"/>
  <c r="H35" i="1"/>
  <c r="H34" i="1"/>
  <c r="E36" i="1"/>
  <c r="E35" i="1"/>
  <c r="E34" i="1"/>
  <c r="G5" i="1"/>
  <c r="H5" i="1" s="1"/>
  <c r="H6" i="1" s="1"/>
  <c r="J50" i="1" l="1"/>
  <c r="J51" i="1" s="1"/>
  <c r="K35" i="1"/>
  <c r="K36" i="1"/>
  <c r="K34" i="1"/>
  <c r="K37" i="1" l="1"/>
  <c r="K38" i="1" s="1"/>
  <c r="K39" i="1" s="1"/>
</calcChain>
</file>

<file path=xl/sharedStrings.xml><?xml version="1.0" encoding="utf-8"?>
<sst xmlns="http://schemas.openxmlformats.org/spreadsheetml/2006/main" count="141" uniqueCount="72">
  <si>
    <t>Department</t>
  </si>
  <si>
    <t>Description</t>
  </si>
  <si>
    <t>Frequency</t>
  </si>
  <si>
    <t>Rate</t>
  </si>
  <si>
    <t>R</t>
  </si>
  <si>
    <t>Item No</t>
  </si>
  <si>
    <t>Year 1</t>
  </si>
  <si>
    <t>Year 2</t>
  </si>
  <si>
    <t>Year 3</t>
  </si>
  <si>
    <t>0%</t>
  </si>
  <si>
    <t>Sub-Total excluding VAT</t>
  </si>
  <si>
    <t>VAT @ 15%</t>
  </si>
  <si>
    <t>C2.3 Labour Rates</t>
  </si>
  <si>
    <t>All Rates must be excluding VAT.</t>
  </si>
  <si>
    <t>Site Supervisor</t>
  </si>
  <si>
    <t>Cleaning Personnel</t>
  </si>
  <si>
    <t>4.           Mark up (third party procured items/services) on materials and spares:</t>
  </si>
  <si>
    <t>MARK-UP ON MATERIALS</t>
  </si>
  <si>
    <t>VALUE of MATERIAL</t>
  </si>
  <si>
    <t>%   MARK-UP</t>
  </si>
  <si>
    <t>R0 up to R9,999.99</t>
  </si>
  <si>
    <t>R10,000.00 up to R49,999.99</t>
  </si>
  <si>
    <t>R50,000.00 up to R99,999.00</t>
  </si>
  <si>
    <t>R100,000.00 up to R199,999.99</t>
  </si>
  <si>
    <t>R200,000.00 and above.</t>
  </si>
  <si>
    <t>Asset Number</t>
  </si>
  <si>
    <t>Square Meters</t>
  </si>
  <si>
    <t>Price per Month</t>
  </si>
  <si>
    <t>/hour.</t>
  </si>
  <si>
    <t>1.</t>
  </si>
  <si>
    <t>Total</t>
  </si>
  <si>
    <t>Total price over 36 Months</t>
  </si>
  <si>
    <t>Annual Escalation used in the price list for the 3 years</t>
  </si>
  <si>
    <r>
      <t xml:space="preserve">GRAND TOTAL </t>
    </r>
    <r>
      <rPr>
        <b/>
        <i/>
        <sz val="11"/>
        <color rgb="FF000000"/>
        <rFont val="Tahoma"/>
        <family val="2"/>
      </rPr>
      <t>(= Year 1 + Year 2 + Year 3)</t>
    </r>
  </si>
  <si>
    <r>
      <t>Normal office hours</t>
    </r>
    <r>
      <rPr>
        <sz val="11"/>
        <color rgb="FF000000"/>
        <rFont val="Tahoma"/>
        <family val="2"/>
      </rPr>
      <t>:      (07h30 to 16h30)</t>
    </r>
  </si>
  <si>
    <t>2.</t>
  </si>
  <si>
    <r>
      <t>Overtime weekdays and Saturday</t>
    </r>
    <r>
      <rPr>
        <sz val="11"/>
        <color rgb="FF000000"/>
        <rFont val="Tahoma"/>
        <family val="2"/>
      </rPr>
      <t>:</t>
    </r>
  </si>
  <si>
    <t>3.</t>
  </si>
  <si>
    <r>
      <t>Sundays and Public Holidays</t>
    </r>
    <r>
      <rPr>
        <sz val="11"/>
        <color rgb="FF000000"/>
        <rFont val="Tahoma"/>
        <family val="2"/>
      </rPr>
      <t>:</t>
    </r>
  </si>
  <si>
    <t>4.  Escalation Rates</t>
  </si>
  <si>
    <t>Total Incl. Escalation</t>
  </si>
  <si>
    <t xml:space="preserve">5.3 Total Salaries </t>
  </si>
  <si>
    <t>TOTAL excl. VAT</t>
  </si>
  <si>
    <t>Transfer the Grand Total to the RFP - Section 4</t>
  </si>
  <si>
    <r>
      <t xml:space="preserve">1.   </t>
    </r>
    <r>
      <rPr>
        <b/>
        <i/>
        <sz val="10"/>
        <color rgb="FF000000"/>
        <rFont val="Tahoma"/>
        <family val="2"/>
      </rPr>
      <t xml:space="preserve">Hostels - Sentrarand  </t>
    </r>
    <r>
      <rPr>
        <i/>
        <sz val="10"/>
        <color rgb="FF000000"/>
        <rFont val="Tahoma"/>
        <family val="2"/>
      </rPr>
      <t>(The prices below include comprehensive cleaning services and any consumables/materials/equipment required to successful provide the services as per the scope of works)</t>
    </r>
  </si>
  <si>
    <t>CMY0067J</t>
  </si>
  <si>
    <t>Ablution Facilities &amp; Common Area</t>
  </si>
  <si>
    <t>Daily (5 days a week)</t>
  </si>
  <si>
    <r>
      <t xml:space="preserve">2.   </t>
    </r>
    <r>
      <rPr>
        <b/>
        <i/>
        <sz val="10"/>
        <color rgb="FF000000"/>
        <rFont val="Tahoma"/>
        <family val="2"/>
      </rPr>
      <t xml:space="preserve">Hostels - Tembisa  </t>
    </r>
    <r>
      <rPr>
        <i/>
        <sz val="10"/>
        <color rgb="FF000000"/>
        <rFont val="Tahoma"/>
        <family val="2"/>
      </rPr>
      <t>(The prices below include comprehensive cleaning services and any consumables/materials/equipment required to successful provide the services as per the scope of works)</t>
    </r>
  </si>
  <si>
    <t>HOSTELJ</t>
  </si>
  <si>
    <r>
      <t xml:space="preserve">1.   </t>
    </r>
    <r>
      <rPr>
        <b/>
        <i/>
        <sz val="10"/>
        <color rgb="FF000000"/>
        <rFont val="Tahoma"/>
        <family val="2"/>
      </rPr>
      <t xml:space="preserve">Hostels - Kaserne </t>
    </r>
    <r>
      <rPr>
        <i/>
        <sz val="10"/>
        <color rgb="FF000000"/>
        <rFont val="Tahoma"/>
        <family val="2"/>
      </rPr>
      <t>(The prices below include comprehensive cleaning services and any consumables/materials/equipment required to successful provide the services as per the scope of works)</t>
    </r>
  </si>
  <si>
    <t>MSX2429J</t>
  </si>
  <si>
    <r>
      <t xml:space="preserve">1.   </t>
    </r>
    <r>
      <rPr>
        <b/>
        <i/>
        <sz val="10"/>
        <color rgb="FF000000"/>
        <rFont val="Tahoma"/>
        <family val="2"/>
      </rPr>
      <t xml:space="preserve">Hostels - Langlaagte </t>
    </r>
    <r>
      <rPr>
        <i/>
        <sz val="10"/>
        <color rgb="FF000000"/>
        <rFont val="Tahoma"/>
        <family val="2"/>
      </rPr>
      <t>(The prices below include comprehensive cleaning services and any consumables/materials/equipment required to successful provide the services as per the scope of works)</t>
    </r>
  </si>
  <si>
    <t>MSX2527J</t>
  </si>
  <si>
    <t xml:space="preserve">Residential </t>
  </si>
  <si>
    <r>
      <t xml:space="preserve">1.   </t>
    </r>
    <r>
      <rPr>
        <b/>
        <i/>
        <sz val="10"/>
        <color rgb="FF000000"/>
        <rFont val="Tahoma"/>
        <family val="2"/>
      </rPr>
      <t xml:space="preserve">Hostels - Welgedacht  </t>
    </r>
    <r>
      <rPr>
        <i/>
        <sz val="10"/>
        <color rgb="FF000000"/>
        <rFont val="Tahoma"/>
        <family val="2"/>
      </rPr>
      <t>(The prices below include comprehensive cleaning services and any consumables/materials/equipment required to successful provide the services as per the scope of works)</t>
    </r>
  </si>
  <si>
    <t>Residential</t>
  </si>
  <si>
    <t>DWX0402J</t>
  </si>
  <si>
    <t>5.1 Complete Cleaning Services</t>
  </si>
  <si>
    <t>5.2 Garden Services</t>
  </si>
  <si>
    <r>
      <t xml:space="preserve">5.  Complete Service Cost Including Escalation </t>
    </r>
    <r>
      <rPr>
        <sz val="11"/>
        <color rgb="FF000000"/>
        <rFont val="Tahoma"/>
        <family val="2"/>
      </rPr>
      <t xml:space="preserve"> (Formula: Annual Price Incl. Escalation = (Grand Total Year # x Escalation Rate Year #) + Grand Total #
(Formula: Annual Price Incl. Escalation = (Grand Total Year # x Escalation Rate Year #) +Grand Total #</t>
    </r>
  </si>
  <si>
    <t>SUMMARY TABLE</t>
  </si>
  <si>
    <t>Service Cost for 36 months</t>
  </si>
  <si>
    <t>TOTAL incl. VAT</t>
  </si>
  <si>
    <t xml:space="preserve">TOTAL </t>
  </si>
  <si>
    <t xml:space="preserve">GRAND TOTAL </t>
  </si>
  <si>
    <r>
      <t xml:space="preserve">Cleaning and Gardening Costs for </t>
    </r>
    <r>
      <rPr>
        <b/>
        <sz val="11"/>
        <color rgb="FF000000"/>
        <rFont val="Tahoma"/>
        <family val="2"/>
      </rPr>
      <t xml:space="preserve">Welgedacht </t>
    </r>
    <r>
      <rPr>
        <sz val="11"/>
        <color rgb="FF000000"/>
        <rFont val="Tahoma"/>
        <family val="2"/>
      </rPr>
      <t>(Sub-totoal multiply by 36) (VAT Exclusive)</t>
    </r>
  </si>
  <si>
    <r>
      <t xml:space="preserve">Cleaning and Gardening Costs for </t>
    </r>
    <r>
      <rPr>
        <b/>
        <sz val="11"/>
        <color rgb="FF000000"/>
        <rFont val="Tahoma"/>
        <family val="2"/>
      </rPr>
      <t>Langlaagte</t>
    </r>
    <r>
      <rPr>
        <sz val="11"/>
        <color rgb="FF000000"/>
        <rFont val="Tahoma"/>
        <family val="2"/>
      </rPr>
      <t xml:space="preserve"> (Sub-totoal multiply by 36) (VAT Exclusive)</t>
    </r>
  </si>
  <si>
    <r>
      <t xml:space="preserve">Cleaning and Gardening Costs for </t>
    </r>
    <r>
      <rPr>
        <b/>
        <sz val="11"/>
        <color rgb="FF000000"/>
        <rFont val="Tahoma"/>
        <family val="2"/>
      </rPr>
      <t>Karsene</t>
    </r>
    <r>
      <rPr>
        <sz val="11"/>
        <color rgb="FF000000"/>
        <rFont val="Tahoma"/>
        <family val="2"/>
      </rPr>
      <t xml:space="preserve"> (Sub-totoal multiply by 36) (VAT Exclusive)</t>
    </r>
  </si>
  <si>
    <r>
      <t xml:space="preserve">Cleaning and Gardening Costs for </t>
    </r>
    <r>
      <rPr>
        <b/>
        <sz val="11"/>
        <color rgb="FF000000"/>
        <rFont val="Tahoma"/>
        <family val="2"/>
      </rPr>
      <t>Sentrarand</t>
    </r>
    <r>
      <rPr>
        <sz val="11"/>
        <color rgb="FF000000"/>
        <rFont val="Tahoma"/>
        <family val="2"/>
      </rPr>
      <t xml:space="preserve"> (Sub-totoal multiply by 36) (VAT Exclusive)</t>
    </r>
  </si>
  <si>
    <r>
      <t xml:space="preserve">Cleaning and Gardening Costs for </t>
    </r>
    <r>
      <rPr>
        <b/>
        <sz val="11"/>
        <color rgb="FF000000"/>
        <rFont val="Tahoma"/>
        <family val="2"/>
      </rPr>
      <t>Tembisa</t>
    </r>
    <r>
      <rPr>
        <sz val="11"/>
        <color rgb="FF000000"/>
        <rFont val="Tahoma"/>
        <family val="2"/>
      </rPr>
      <t xml:space="preserve"> (Sub-totoal multiply by 36) (VAT Exclusive)</t>
    </r>
  </si>
  <si>
    <t xml:space="preserve">Transnet Property: TP/2023/12/0002/52710/RFP
Description of Services: Provision of Cleaning and Gardening Services for the Inland Region: Hostels in Gauteng for a period of thirty-six (36)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</si>
</sst>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########"/>
    <numFmt numFmtId="165" formatCode="&quot;R&quot;#,##0.00"/>
    <numFmt numFmtId="166" formatCode="[$R-1C09]#,##0.00"/>
    <numFmt numFmtId="167" formatCode="0.0%"/>
  </numFmts>
  <fonts count="14" x14ac:knownFonts="1">
    <font>
      <sz val="11"/>
      <color rgb="FF000000"/>
      <name val="Calibri"/>
      <family val="2"/>
      <charset val="204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i/>
      <sz val="10"/>
      <color rgb="FF000000"/>
      <name val="Tahoma"/>
      <family val="2"/>
    </font>
    <font>
      <sz val="10"/>
      <color rgb="FF000000"/>
      <name val="Tahoma"/>
      <family val="2"/>
    </font>
    <font>
      <b/>
      <i/>
      <sz val="11"/>
      <color rgb="FF000000"/>
      <name val="Tahoma"/>
      <family val="2"/>
    </font>
    <font>
      <sz val="22"/>
      <color rgb="FF000000"/>
      <name val="Tahoma"/>
      <family val="2"/>
    </font>
    <font>
      <b/>
      <sz val="11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5">
    <xf numFmtId="0" fontId="0" fillId="0" borderId="0" xfId="0"/>
    <xf numFmtId="0" fontId="6" fillId="0" borderId="0" xfId="0" applyFont="1"/>
    <xf numFmtId="0" fontId="6" fillId="0" borderId="3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6" fontId="1" fillId="0" borderId="2" xfId="0" applyNumberFormat="1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65" fontId="5" fillId="0" borderId="14" xfId="0" applyNumberFormat="1" applyFont="1" applyBorder="1" applyAlignment="1">
      <alignment vertical="top"/>
    </xf>
    <xf numFmtId="165" fontId="5" fillId="0" borderId="9" xfId="0" applyNumberFormat="1" applyFont="1" applyBorder="1" applyAlignment="1">
      <alignment vertical="top"/>
    </xf>
    <xf numFmtId="165" fontId="5" fillId="0" borderId="22" xfId="0" applyNumberFormat="1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26" xfId="0" applyFont="1" applyBorder="1" applyAlignment="1">
      <alignment vertical="top" shrinkToFit="1"/>
    </xf>
    <xf numFmtId="0" fontId="6" fillId="0" borderId="29" xfId="0" applyFont="1" applyBorder="1" applyAlignment="1">
      <alignment vertical="top"/>
    </xf>
    <xf numFmtId="0" fontId="6" fillId="0" borderId="30" xfId="0" applyFont="1" applyBorder="1" applyAlignment="1">
      <alignment vertical="top"/>
    </xf>
    <xf numFmtId="0" fontId="6" fillId="0" borderId="31" xfId="0" applyFont="1" applyBorder="1" applyAlignment="1">
      <alignment horizontal="left" vertical="top"/>
    </xf>
    <xf numFmtId="0" fontId="6" fillId="0" borderId="32" xfId="0" applyFont="1" applyBorder="1" applyAlignment="1">
      <alignment vertical="top"/>
    </xf>
    <xf numFmtId="0" fontId="6" fillId="0" borderId="33" xfId="0" applyFont="1" applyBorder="1" applyAlignment="1">
      <alignment vertical="top"/>
    </xf>
    <xf numFmtId="0" fontId="6" fillId="0" borderId="26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8" xfId="0" applyFont="1" applyBorder="1"/>
    <xf numFmtId="0" fontId="1" fillId="0" borderId="1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166" fontId="1" fillId="0" borderId="5" xfId="0" applyNumberFormat="1" applyFont="1" applyBorder="1" applyAlignment="1">
      <alignment vertical="center"/>
    </xf>
    <xf numFmtId="165" fontId="6" fillId="0" borderId="35" xfId="0" applyNumberFormat="1" applyFont="1" applyBorder="1" applyAlignment="1">
      <alignment horizontal="left" vertical="center"/>
    </xf>
    <xf numFmtId="165" fontId="6" fillId="0" borderId="37" xfId="0" applyNumberFormat="1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top"/>
    </xf>
    <xf numFmtId="164" fontId="5" fillId="0" borderId="31" xfId="0" applyNumberFormat="1" applyFont="1" applyBorder="1" applyAlignment="1">
      <alignment horizontal="left" vertical="top" shrinkToFit="1"/>
    </xf>
    <xf numFmtId="0" fontId="1" fillId="0" borderId="34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 wrapText="1"/>
    </xf>
    <xf numFmtId="0" fontId="7" fillId="0" borderId="36" xfId="0" applyFont="1" applyBorder="1" applyAlignment="1">
      <alignment vertical="center" wrapText="1"/>
    </xf>
    <xf numFmtId="166" fontId="5" fillId="0" borderId="37" xfId="0" applyNumberFormat="1" applyFont="1" applyBorder="1" applyAlignment="1">
      <alignment vertical="center"/>
    </xf>
    <xf numFmtId="166" fontId="5" fillId="0" borderId="38" xfId="0" applyNumberFormat="1" applyFont="1" applyBorder="1"/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5" fillId="0" borderId="14" xfId="0" applyNumberFormat="1" applyFont="1" applyBorder="1"/>
    <xf numFmtId="165" fontId="5" fillId="0" borderId="35" xfId="0" applyNumberFormat="1" applyFont="1" applyBorder="1"/>
    <xf numFmtId="165" fontId="5" fillId="0" borderId="18" xfId="0" applyNumberFormat="1" applyFont="1" applyBorder="1"/>
    <xf numFmtId="165" fontId="13" fillId="0" borderId="18" xfId="0" applyNumberFormat="1" applyFont="1" applyBorder="1"/>
    <xf numFmtId="0" fontId="5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/>
    </xf>
    <xf numFmtId="166" fontId="5" fillId="0" borderId="8" xfId="0" applyNumberFormat="1" applyFont="1" applyBorder="1"/>
    <xf numFmtId="165" fontId="13" fillId="0" borderId="18" xfId="0" applyNumberFormat="1" applyFont="1" applyBorder="1" applyAlignment="1">
      <alignment horizontal="left" vertical="center"/>
    </xf>
    <xf numFmtId="165" fontId="6" fillId="0" borderId="65" xfId="0" applyNumberFormat="1" applyFont="1" applyBorder="1" applyAlignment="1">
      <alignment horizontal="left" vertical="center"/>
    </xf>
    <xf numFmtId="165" fontId="6" fillId="0" borderId="18" xfId="0" applyNumberFormat="1" applyFont="1" applyBorder="1" applyAlignment="1">
      <alignment horizontal="left" vertical="center"/>
    </xf>
    <xf numFmtId="0" fontId="5" fillId="3" borderId="18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top"/>
    </xf>
    <xf numFmtId="0" fontId="1" fillId="0" borderId="45" xfId="0" applyFont="1" applyBorder="1" applyAlignment="1">
      <alignment horizontal="right"/>
    </xf>
    <xf numFmtId="0" fontId="1" fillId="0" borderId="46" xfId="0" applyFont="1" applyBorder="1" applyAlignment="1">
      <alignment horizontal="right"/>
    </xf>
    <xf numFmtId="0" fontId="1" fillId="0" borderId="47" xfId="0" applyFont="1" applyBorder="1" applyAlignment="1">
      <alignment horizontal="right"/>
    </xf>
    <xf numFmtId="0" fontId="7" fillId="0" borderId="42" xfId="0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0" fontId="7" fillId="0" borderId="44" xfId="0" applyFont="1" applyBorder="1" applyAlignment="1">
      <alignment vertical="top" wrapText="1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9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164" fontId="6" fillId="0" borderId="26" xfId="0" applyNumberFormat="1" applyFont="1" applyBorder="1" applyAlignment="1">
      <alignment horizontal="left" vertical="top" shrinkToFit="1"/>
    </xf>
    <xf numFmtId="164" fontId="6" fillId="0" borderId="27" xfId="0" applyNumberFormat="1" applyFont="1" applyBorder="1" applyAlignment="1">
      <alignment horizontal="left" vertical="top" shrinkToFit="1"/>
    </xf>
    <xf numFmtId="164" fontId="6" fillId="0" borderId="61" xfId="0" applyNumberFormat="1" applyFont="1" applyBorder="1" applyAlignment="1">
      <alignment horizontal="left" vertical="top" shrinkToFit="1"/>
    </xf>
    <xf numFmtId="164" fontId="6" fillId="0" borderId="66" xfId="0" applyNumberFormat="1" applyFont="1" applyBorder="1" applyAlignment="1">
      <alignment horizontal="left" vertical="top" shrinkToFit="1"/>
    </xf>
    <xf numFmtId="164" fontId="6" fillId="0" borderId="67" xfId="0" applyNumberFormat="1" applyFont="1" applyBorder="1" applyAlignment="1">
      <alignment horizontal="left" vertical="top" shrinkToFit="1"/>
    </xf>
    <xf numFmtId="164" fontId="6" fillId="0" borderId="12" xfId="0" applyNumberFormat="1" applyFont="1" applyBorder="1" applyAlignment="1">
      <alignment horizontal="left" vertical="top" shrinkToFit="1"/>
    </xf>
    <xf numFmtId="0" fontId="6" fillId="0" borderId="18" xfId="0" applyFont="1" applyBorder="1" applyAlignment="1">
      <alignment vertical="top" wrapText="1"/>
    </xf>
    <xf numFmtId="9" fontId="6" fillId="0" borderId="18" xfId="1" applyFont="1" applyBorder="1" applyAlignment="1">
      <alignment horizontal="center" vertical="top"/>
    </xf>
    <xf numFmtId="9" fontId="5" fillId="0" borderId="18" xfId="1" applyFont="1" applyBorder="1" applyAlignment="1">
      <alignment horizontal="center" vertical="top"/>
    </xf>
    <xf numFmtId="167" fontId="5" fillId="0" borderId="32" xfId="1" applyNumberFormat="1" applyFont="1" applyBorder="1" applyAlignment="1">
      <alignment horizontal="center" vertical="top"/>
    </xf>
    <xf numFmtId="167" fontId="5" fillId="0" borderId="33" xfId="1" applyNumberFormat="1" applyFont="1" applyBorder="1" applyAlignment="1">
      <alignment horizontal="center" vertical="top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0" borderId="39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165" fontId="5" fillId="0" borderId="13" xfId="0" applyNumberFormat="1" applyFont="1" applyBorder="1" applyAlignment="1">
      <alignment vertical="top"/>
    </xf>
    <xf numFmtId="165" fontId="5" fillId="0" borderId="24" xfId="0" applyNumberFormat="1" applyFont="1" applyBorder="1" applyAlignment="1">
      <alignment vertical="top"/>
    </xf>
    <xf numFmtId="0" fontId="10" fillId="0" borderId="40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165" fontId="5" fillId="0" borderId="11" xfId="0" applyNumberFormat="1" applyFont="1" applyBorder="1" applyAlignment="1">
      <alignment vertical="top"/>
    </xf>
    <xf numFmtId="165" fontId="5" fillId="0" borderId="12" xfId="0" applyNumberFormat="1" applyFont="1" applyBorder="1" applyAlignment="1">
      <alignment vertical="top"/>
    </xf>
    <xf numFmtId="0" fontId="10" fillId="0" borderId="41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5" fontId="5" fillId="0" borderId="15" xfId="0" applyNumberFormat="1" applyFont="1" applyBorder="1" applyAlignment="1">
      <alignment vertical="top"/>
    </xf>
    <xf numFmtId="165" fontId="5" fillId="0" borderId="23" xfId="0" applyNumberFormat="1" applyFont="1" applyBorder="1" applyAlignment="1">
      <alignment vertical="top"/>
    </xf>
    <xf numFmtId="0" fontId="5" fillId="0" borderId="19" xfId="0" applyFont="1" applyBorder="1" applyAlignment="1">
      <alignment horizontal="right" vertical="top"/>
    </xf>
    <xf numFmtId="0" fontId="5" fillId="0" borderId="20" xfId="0" applyFont="1" applyBorder="1" applyAlignment="1">
      <alignment horizontal="right" vertical="top"/>
    </xf>
    <xf numFmtId="0" fontId="5" fillId="0" borderId="21" xfId="0" applyFont="1" applyBorder="1" applyAlignment="1">
      <alignment horizontal="right" vertical="top"/>
    </xf>
    <xf numFmtId="0" fontId="5" fillId="0" borderId="2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2" fillId="2" borderId="54" xfId="0" applyFont="1" applyFill="1" applyBorder="1" applyAlignment="1">
      <alignment horizontal="center" vertical="top"/>
    </xf>
    <xf numFmtId="0" fontId="12" fillId="2" borderId="55" xfId="0" applyFont="1" applyFill="1" applyBorder="1" applyAlignment="1">
      <alignment horizontal="center" vertical="top"/>
    </xf>
    <xf numFmtId="0" fontId="12" fillId="2" borderId="56" xfId="0" applyFont="1" applyFill="1" applyBorder="1" applyAlignment="1">
      <alignment horizontal="center" vertical="top"/>
    </xf>
    <xf numFmtId="0" fontId="6" fillId="0" borderId="8" xfId="0" applyFont="1" applyBorder="1" applyAlignment="1">
      <alignment vertical="center"/>
    </xf>
    <xf numFmtId="0" fontId="5" fillId="0" borderId="27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64" fontId="6" fillId="0" borderId="62" xfId="0" applyNumberFormat="1" applyFont="1" applyBorder="1" applyAlignment="1">
      <alignment horizontal="left" vertical="top" shrinkToFit="1"/>
    </xf>
    <xf numFmtId="164" fontId="6" fillId="0" borderId="63" xfId="0" applyNumberFormat="1" applyFont="1" applyBorder="1" applyAlignment="1">
      <alignment horizontal="left" vertical="top" shrinkToFit="1"/>
    </xf>
    <xf numFmtId="164" fontId="6" fillId="0" borderId="64" xfId="0" applyNumberFormat="1" applyFont="1" applyBorder="1" applyAlignment="1">
      <alignment horizontal="left" vertical="top" shrinkToFit="1"/>
    </xf>
    <xf numFmtId="0" fontId="6" fillId="0" borderId="32" xfId="0" applyFont="1" applyBorder="1" applyAlignment="1">
      <alignment vertical="top"/>
    </xf>
    <xf numFmtId="0" fontId="5" fillId="0" borderId="27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6" fillId="0" borderId="57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59" xfId="0" applyFont="1" applyBorder="1" applyAlignment="1">
      <alignment vertical="top"/>
    </xf>
    <xf numFmtId="0" fontId="6" fillId="0" borderId="51" xfId="0" applyFont="1" applyBorder="1" applyAlignment="1">
      <alignment vertical="top"/>
    </xf>
    <xf numFmtId="0" fontId="6" fillId="0" borderId="52" xfId="0" applyFont="1" applyBorder="1" applyAlignment="1">
      <alignment vertical="top"/>
    </xf>
    <xf numFmtId="0" fontId="6" fillId="0" borderId="60" xfId="0" applyFont="1" applyBorder="1"/>
    <xf numFmtId="0" fontId="6" fillId="0" borderId="53" xfId="0" applyFont="1" applyBorder="1"/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6" fillId="0" borderId="58" xfId="0" applyFont="1" applyBorder="1" applyAlignment="1">
      <alignment vertical="top"/>
    </xf>
    <xf numFmtId="0" fontId="5" fillId="0" borderId="48" xfId="0" applyFont="1" applyBorder="1" applyAlignment="1">
      <alignment vertical="top"/>
    </xf>
    <xf numFmtId="0" fontId="5" fillId="0" borderId="49" xfId="0" applyFont="1" applyBorder="1" applyAlignment="1">
      <alignment vertical="top"/>
    </xf>
    <xf numFmtId="0" fontId="5" fillId="0" borderId="50" xfId="0" applyFont="1" applyBorder="1" applyAlignment="1">
      <alignment vertical="top"/>
    </xf>
    <xf numFmtId="0" fontId="5" fillId="0" borderId="5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GridLines="0" tabSelected="1" topLeftCell="A18" zoomScale="89" zoomScaleNormal="89" workbookViewId="0">
      <selection activeCell="J15" sqref="J15"/>
    </sheetView>
  </sheetViews>
  <sheetFormatPr defaultRowHeight="14" x14ac:dyDescent="0.3"/>
  <cols>
    <col min="1" max="1" width="13.7265625" style="1" customWidth="1"/>
    <col min="2" max="2" width="16.453125" style="1" customWidth="1"/>
    <col min="3" max="3" width="18.81640625" style="1" customWidth="1"/>
    <col min="4" max="6" width="15" style="1" customWidth="1"/>
    <col min="7" max="7" width="14.36328125" style="1" customWidth="1"/>
    <col min="8" max="8" width="17.90625" style="1" customWidth="1"/>
    <col min="9" max="9" width="14.7265625" style="1" customWidth="1"/>
    <col min="10" max="10" width="19.6328125" style="1" customWidth="1"/>
    <col min="11" max="11" width="18.08984375" style="1" customWidth="1"/>
    <col min="12" max="16384" width="8.7265625" style="1"/>
  </cols>
  <sheetData>
    <row r="1" spans="1:8" ht="47.5" customHeight="1" thickBot="1" x14ac:dyDescent="0.35">
      <c r="A1" s="133" t="s">
        <v>71</v>
      </c>
      <c r="B1" s="134"/>
      <c r="C1" s="134"/>
      <c r="D1" s="134"/>
      <c r="E1" s="134"/>
      <c r="F1" s="134"/>
      <c r="G1" s="134"/>
      <c r="H1" s="135"/>
    </row>
    <row r="2" spans="1:8" ht="14.25" customHeight="1" thickBot="1" x14ac:dyDescent="0.35">
      <c r="A2" s="53"/>
      <c r="B2" s="53"/>
      <c r="C2" s="53"/>
      <c r="D2" s="53"/>
      <c r="E2" s="53"/>
      <c r="F2" s="53"/>
      <c r="G2" s="53"/>
      <c r="H2" s="53"/>
    </row>
    <row r="3" spans="1:8" ht="45.4" customHeight="1" x14ac:dyDescent="0.3">
      <c r="A3" s="57" t="s">
        <v>44</v>
      </c>
      <c r="B3" s="58"/>
      <c r="C3" s="58"/>
      <c r="D3" s="58"/>
      <c r="E3" s="58"/>
      <c r="F3" s="58"/>
      <c r="G3" s="58"/>
      <c r="H3" s="59"/>
    </row>
    <row r="4" spans="1:8" s="29" customFormat="1" ht="24.65" customHeight="1" x14ac:dyDescent="0.3">
      <c r="A4" s="35" t="s">
        <v>0</v>
      </c>
      <c r="B4" s="27" t="s">
        <v>25</v>
      </c>
      <c r="C4" s="26" t="s">
        <v>1</v>
      </c>
      <c r="D4" s="27" t="s">
        <v>26</v>
      </c>
      <c r="E4" s="26" t="s">
        <v>2</v>
      </c>
      <c r="F4" s="26" t="s">
        <v>3</v>
      </c>
      <c r="G4" s="28" t="s">
        <v>27</v>
      </c>
      <c r="H4" s="36" t="s">
        <v>31</v>
      </c>
    </row>
    <row r="5" spans="1:8" ht="63.5" customHeight="1" x14ac:dyDescent="0.3">
      <c r="A5" s="37" t="s">
        <v>56</v>
      </c>
      <c r="B5" s="2" t="s">
        <v>45</v>
      </c>
      <c r="C5" s="3" t="s">
        <v>46</v>
      </c>
      <c r="D5" s="4">
        <v>4935.72</v>
      </c>
      <c r="E5" s="5" t="s">
        <v>47</v>
      </c>
      <c r="F5" s="6"/>
      <c r="G5" s="30">
        <f>F5*D5</f>
        <v>0</v>
      </c>
      <c r="H5" s="38">
        <f>G5*36</f>
        <v>0</v>
      </c>
    </row>
    <row r="6" spans="1:8" ht="30.75" customHeight="1" thickBot="1" x14ac:dyDescent="0.35">
      <c r="A6" s="54" t="s">
        <v>42</v>
      </c>
      <c r="B6" s="55"/>
      <c r="C6" s="55"/>
      <c r="D6" s="55"/>
      <c r="E6" s="55"/>
      <c r="F6" s="55"/>
      <c r="G6" s="56"/>
      <c r="H6" s="39">
        <f>SUM(H5)</f>
        <v>0</v>
      </c>
    </row>
    <row r="7" spans="1:8" ht="14" customHeight="1" thickBot="1" x14ac:dyDescent="0.35">
      <c r="A7" s="47"/>
      <c r="B7" s="47"/>
      <c r="C7" s="47"/>
      <c r="D7" s="47"/>
      <c r="E7" s="47"/>
      <c r="F7" s="47"/>
      <c r="G7" s="47"/>
      <c r="H7" s="48"/>
    </row>
    <row r="8" spans="1:8" ht="45.4" customHeight="1" x14ac:dyDescent="0.3">
      <c r="A8" s="57" t="s">
        <v>48</v>
      </c>
      <c r="B8" s="58"/>
      <c r="C8" s="58"/>
      <c r="D8" s="58"/>
      <c r="E8" s="58"/>
      <c r="F8" s="58"/>
      <c r="G8" s="58"/>
      <c r="H8" s="59"/>
    </row>
    <row r="9" spans="1:8" s="29" customFormat="1" ht="24.65" customHeight="1" x14ac:dyDescent="0.3">
      <c r="A9" s="35" t="s">
        <v>0</v>
      </c>
      <c r="B9" s="27" t="s">
        <v>25</v>
      </c>
      <c r="C9" s="26" t="s">
        <v>1</v>
      </c>
      <c r="D9" s="27" t="s">
        <v>26</v>
      </c>
      <c r="E9" s="26" t="s">
        <v>2</v>
      </c>
      <c r="F9" s="26" t="s">
        <v>3</v>
      </c>
      <c r="G9" s="28" t="s">
        <v>27</v>
      </c>
      <c r="H9" s="36" t="s">
        <v>31</v>
      </c>
    </row>
    <row r="10" spans="1:8" ht="63.5" customHeight="1" x14ac:dyDescent="0.3">
      <c r="A10" s="37" t="s">
        <v>56</v>
      </c>
      <c r="B10" s="2" t="s">
        <v>49</v>
      </c>
      <c r="C10" s="3" t="s">
        <v>46</v>
      </c>
      <c r="D10" s="4">
        <v>944.91</v>
      </c>
      <c r="E10" s="5" t="s">
        <v>47</v>
      </c>
      <c r="F10" s="6"/>
      <c r="G10" s="30">
        <f>F10*D10</f>
        <v>0</v>
      </c>
      <c r="H10" s="38">
        <f>G10*36</f>
        <v>0</v>
      </c>
    </row>
    <row r="11" spans="1:8" ht="30.5" customHeight="1" thickBot="1" x14ac:dyDescent="0.35">
      <c r="A11" s="54" t="s">
        <v>42</v>
      </c>
      <c r="B11" s="55"/>
      <c r="C11" s="55"/>
      <c r="D11" s="55"/>
      <c r="E11" s="55"/>
      <c r="F11" s="55"/>
      <c r="G11" s="56"/>
      <c r="H11" s="39">
        <f>SUM(H10)</f>
        <v>0</v>
      </c>
    </row>
    <row r="12" spans="1:8" ht="14" customHeight="1" thickBot="1" x14ac:dyDescent="0.35">
      <c r="A12" s="47"/>
      <c r="B12" s="47"/>
      <c r="C12" s="47"/>
      <c r="D12" s="47"/>
      <c r="E12" s="47"/>
      <c r="F12" s="47"/>
      <c r="G12" s="47"/>
      <c r="H12" s="48"/>
    </row>
    <row r="13" spans="1:8" ht="45.4" customHeight="1" x14ac:dyDescent="0.3">
      <c r="A13" s="57" t="s">
        <v>50</v>
      </c>
      <c r="B13" s="58"/>
      <c r="C13" s="58"/>
      <c r="D13" s="58"/>
      <c r="E13" s="58"/>
      <c r="F13" s="58"/>
      <c r="G13" s="58"/>
      <c r="H13" s="59"/>
    </row>
    <row r="14" spans="1:8" s="29" customFormat="1" ht="24.65" customHeight="1" x14ac:dyDescent="0.3">
      <c r="A14" s="35" t="s">
        <v>0</v>
      </c>
      <c r="B14" s="27" t="s">
        <v>25</v>
      </c>
      <c r="C14" s="26" t="s">
        <v>1</v>
      </c>
      <c r="D14" s="27" t="s">
        <v>26</v>
      </c>
      <c r="E14" s="26" t="s">
        <v>2</v>
      </c>
      <c r="F14" s="26" t="s">
        <v>3</v>
      </c>
      <c r="G14" s="28" t="s">
        <v>27</v>
      </c>
      <c r="H14" s="36" t="s">
        <v>31</v>
      </c>
    </row>
    <row r="15" spans="1:8" ht="63.5" customHeight="1" x14ac:dyDescent="0.3">
      <c r="A15" s="37" t="s">
        <v>56</v>
      </c>
      <c r="B15" s="2" t="s">
        <v>51</v>
      </c>
      <c r="C15" s="3" t="s">
        <v>46</v>
      </c>
      <c r="D15" s="4">
        <v>6015.45</v>
      </c>
      <c r="E15" s="5" t="s">
        <v>47</v>
      </c>
      <c r="F15" s="6"/>
      <c r="G15" s="30">
        <f>F15*D15</f>
        <v>0</v>
      </c>
      <c r="H15" s="38">
        <f>G15*36</f>
        <v>0</v>
      </c>
    </row>
    <row r="16" spans="1:8" ht="30.75" customHeight="1" thickBot="1" x14ac:dyDescent="0.35">
      <c r="A16" s="54" t="s">
        <v>42</v>
      </c>
      <c r="B16" s="55"/>
      <c r="C16" s="55"/>
      <c r="D16" s="55"/>
      <c r="E16" s="55"/>
      <c r="F16" s="55"/>
      <c r="G16" s="56"/>
      <c r="H16" s="39">
        <f>SUM(H15)</f>
        <v>0</v>
      </c>
    </row>
    <row r="17" spans="1:11" ht="14" customHeight="1" thickBot="1" x14ac:dyDescent="0.35">
      <c r="A17" s="47"/>
      <c r="B17" s="47"/>
      <c r="C17" s="47"/>
      <c r="D17" s="47"/>
      <c r="E17" s="47"/>
      <c r="F17" s="47"/>
      <c r="G17" s="47"/>
      <c r="H17" s="48"/>
    </row>
    <row r="18" spans="1:11" ht="45.4" customHeight="1" x14ac:dyDescent="0.3">
      <c r="A18" s="57" t="s">
        <v>52</v>
      </c>
      <c r="B18" s="58"/>
      <c r="C18" s="58"/>
      <c r="D18" s="58"/>
      <c r="E18" s="58"/>
      <c r="F18" s="58"/>
      <c r="G18" s="58"/>
      <c r="H18" s="59"/>
    </row>
    <row r="19" spans="1:11" s="29" customFormat="1" ht="24.65" customHeight="1" x14ac:dyDescent="0.3">
      <c r="A19" s="35" t="s">
        <v>0</v>
      </c>
      <c r="B19" s="27" t="s">
        <v>25</v>
      </c>
      <c r="C19" s="26" t="s">
        <v>1</v>
      </c>
      <c r="D19" s="27" t="s">
        <v>26</v>
      </c>
      <c r="E19" s="26" t="s">
        <v>2</v>
      </c>
      <c r="F19" s="26" t="s">
        <v>3</v>
      </c>
      <c r="G19" s="28" t="s">
        <v>27</v>
      </c>
      <c r="H19" s="36" t="s">
        <v>31</v>
      </c>
    </row>
    <row r="20" spans="1:11" ht="63.5" customHeight="1" x14ac:dyDescent="0.3">
      <c r="A20" s="37" t="s">
        <v>54</v>
      </c>
      <c r="B20" s="2" t="s">
        <v>53</v>
      </c>
      <c r="C20" s="3" t="s">
        <v>46</v>
      </c>
      <c r="D20" s="4">
        <v>2144.7600000000002</v>
      </c>
      <c r="E20" s="5" t="s">
        <v>47</v>
      </c>
      <c r="F20" s="6"/>
      <c r="G20" s="30">
        <f>F20*D20</f>
        <v>0</v>
      </c>
      <c r="H20" s="38">
        <f>G20*36</f>
        <v>0</v>
      </c>
    </row>
    <row r="21" spans="1:11" ht="30.75" customHeight="1" thickBot="1" x14ac:dyDescent="0.35">
      <c r="A21" s="54" t="s">
        <v>42</v>
      </c>
      <c r="B21" s="55"/>
      <c r="C21" s="55"/>
      <c r="D21" s="55"/>
      <c r="E21" s="55"/>
      <c r="F21" s="55"/>
      <c r="G21" s="56"/>
      <c r="H21" s="39">
        <f>SUM(H20)</f>
        <v>0</v>
      </c>
    </row>
    <row r="22" spans="1:11" ht="14" customHeight="1" thickBot="1" x14ac:dyDescent="0.35">
      <c r="A22" s="47"/>
      <c r="B22" s="47"/>
      <c r="C22" s="47"/>
      <c r="D22" s="47"/>
      <c r="E22" s="47"/>
      <c r="F22" s="47"/>
      <c r="G22" s="47"/>
      <c r="H22" s="48"/>
    </row>
    <row r="23" spans="1:11" ht="45.4" customHeight="1" x14ac:dyDescent="0.3">
      <c r="A23" s="57" t="s">
        <v>55</v>
      </c>
      <c r="B23" s="58"/>
      <c r="C23" s="58"/>
      <c r="D23" s="58"/>
      <c r="E23" s="58"/>
      <c r="F23" s="58"/>
      <c r="G23" s="58"/>
      <c r="H23" s="59"/>
    </row>
    <row r="24" spans="1:11" s="29" customFormat="1" ht="24.65" customHeight="1" x14ac:dyDescent="0.3">
      <c r="A24" s="35" t="s">
        <v>0</v>
      </c>
      <c r="B24" s="27" t="s">
        <v>25</v>
      </c>
      <c r="C24" s="26" t="s">
        <v>1</v>
      </c>
      <c r="D24" s="27" t="s">
        <v>26</v>
      </c>
      <c r="E24" s="26" t="s">
        <v>2</v>
      </c>
      <c r="F24" s="26" t="s">
        <v>3</v>
      </c>
      <c r="G24" s="28" t="s">
        <v>27</v>
      </c>
      <c r="H24" s="36" t="s">
        <v>31</v>
      </c>
    </row>
    <row r="25" spans="1:11" ht="63.5" customHeight="1" x14ac:dyDescent="0.3">
      <c r="A25" s="37" t="s">
        <v>56</v>
      </c>
      <c r="B25" s="2" t="s">
        <v>57</v>
      </c>
      <c r="C25" s="3" t="s">
        <v>46</v>
      </c>
      <c r="D25" s="4">
        <v>776.26</v>
      </c>
      <c r="E25" s="5" t="s">
        <v>47</v>
      </c>
      <c r="F25" s="6"/>
      <c r="G25" s="30">
        <f>F25*D25</f>
        <v>0</v>
      </c>
      <c r="H25" s="38">
        <f>G25*36</f>
        <v>0</v>
      </c>
    </row>
    <row r="26" spans="1:11" ht="30.75" customHeight="1" thickBot="1" x14ac:dyDescent="0.35">
      <c r="A26" s="54" t="s">
        <v>42</v>
      </c>
      <c r="B26" s="55"/>
      <c r="C26" s="55"/>
      <c r="D26" s="55"/>
      <c r="E26" s="55"/>
      <c r="F26" s="55"/>
      <c r="G26" s="56"/>
      <c r="H26" s="39">
        <f>SUM(H25)</f>
        <v>0</v>
      </c>
    </row>
    <row r="27" spans="1:11" ht="14" customHeight="1" thickBot="1" x14ac:dyDescent="0.35">
      <c r="A27" s="47"/>
      <c r="B27" s="47"/>
      <c r="C27" s="47"/>
      <c r="D27" s="47"/>
      <c r="E27" s="47"/>
      <c r="F27" s="47"/>
      <c r="G27" s="47"/>
      <c r="H27" s="48"/>
    </row>
    <row r="28" spans="1:11" ht="32.5" customHeight="1" thickBot="1" x14ac:dyDescent="0.35">
      <c r="A28" s="63" t="s">
        <v>39</v>
      </c>
      <c r="B28" s="64"/>
      <c r="C28" s="64"/>
      <c r="D28" s="64"/>
      <c r="E28" s="64"/>
      <c r="F28" s="64"/>
      <c r="G28" s="64"/>
      <c r="H28" s="64"/>
      <c r="I28" s="64"/>
      <c r="J28" s="65"/>
    </row>
    <row r="29" spans="1:11" ht="29" customHeight="1" thickBot="1" x14ac:dyDescent="0.35">
      <c r="A29" s="33" t="s">
        <v>5</v>
      </c>
      <c r="B29" s="66" t="s">
        <v>1</v>
      </c>
      <c r="C29" s="67"/>
      <c r="D29" s="66" t="s">
        <v>6</v>
      </c>
      <c r="E29" s="68"/>
      <c r="F29" s="67"/>
      <c r="G29" s="66" t="s">
        <v>7</v>
      </c>
      <c r="H29" s="67"/>
      <c r="I29" s="66" t="s">
        <v>8</v>
      </c>
      <c r="J29" s="67"/>
    </row>
    <row r="30" spans="1:11" ht="40.5" customHeight="1" thickBot="1" x14ac:dyDescent="0.35">
      <c r="A30" s="34">
        <v>4.0999999999999996</v>
      </c>
      <c r="B30" s="78" t="s">
        <v>32</v>
      </c>
      <c r="C30" s="78"/>
      <c r="D30" s="79" t="s">
        <v>9</v>
      </c>
      <c r="E30" s="79"/>
      <c r="F30" s="79"/>
      <c r="G30" s="80"/>
      <c r="H30" s="80"/>
      <c r="I30" s="81"/>
      <c r="J30" s="82"/>
    </row>
    <row r="31" spans="1:11" ht="14.5" thickBot="1" x14ac:dyDescent="0.35">
      <c r="B31" s="9"/>
    </row>
    <row r="32" spans="1:11" ht="26.5" customHeight="1" thickBot="1" x14ac:dyDescent="0.35">
      <c r="A32" s="83" t="s">
        <v>60</v>
      </c>
      <c r="B32" s="84"/>
      <c r="C32" s="84"/>
      <c r="D32" s="84"/>
      <c r="E32" s="84"/>
      <c r="F32" s="84"/>
      <c r="G32" s="84"/>
      <c r="H32" s="84"/>
      <c r="I32" s="84"/>
      <c r="J32" s="84"/>
      <c r="K32" s="85"/>
    </row>
    <row r="33" spans="1:11" ht="35.5" customHeight="1" thickBot="1" x14ac:dyDescent="0.35">
      <c r="A33" s="86" t="s">
        <v>1</v>
      </c>
      <c r="B33" s="87"/>
      <c r="C33" s="88"/>
      <c r="D33" s="40" t="s">
        <v>6</v>
      </c>
      <c r="E33" s="89" t="s">
        <v>40</v>
      </c>
      <c r="F33" s="90"/>
      <c r="G33" s="40" t="s">
        <v>7</v>
      </c>
      <c r="H33" s="41" t="s">
        <v>40</v>
      </c>
      <c r="I33" s="40" t="s">
        <v>8</v>
      </c>
      <c r="J33" s="41" t="s">
        <v>40</v>
      </c>
      <c r="K33" s="40" t="s">
        <v>30</v>
      </c>
    </row>
    <row r="34" spans="1:11" ht="29" customHeight="1" x14ac:dyDescent="0.3">
      <c r="A34" s="91" t="s">
        <v>58</v>
      </c>
      <c r="B34" s="92"/>
      <c r="C34" s="92"/>
      <c r="D34" s="10"/>
      <c r="E34" s="93">
        <f>(D34*D30)+D34</f>
        <v>0</v>
      </c>
      <c r="F34" s="94"/>
      <c r="G34" s="10"/>
      <c r="H34" s="10">
        <f>(G34*G30)+G34</f>
        <v>0</v>
      </c>
      <c r="I34" s="10"/>
      <c r="J34" s="42">
        <f>(I34*I30)+I34</f>
        <v>0</v>
      </c>
      <c r="K34" s="43">
        <f>J34+H34+E34</f>
        <v>0</v>
      </c>
    </row>
    <row r="35" spans="1:11" ht="29" customHeight="1" x14ac:dyDescent="0.3">
      <c r="A35" s="95" t="s">
        <v>59</v>
      </c>
      <c r="B35" s="96"/>
      <c r="C35" s="96"/>
      <c r="D35" s="11"/>
      <c r="E35" s="97">
        <f t="shared" ref="E35:E36" si="0">(D35*D31)+D35</f>
        <v>0</v>
      </c>
      <c r="F35" s="98"/>
      <c r="G35" s="11"/>
      <c r="H35" s="10">
        <f t="shared" ref="H35:H36" si="1">(G35*G31)+G35</f>
        <v>0</v>
      </c>
      <c r="I35" s="11"/>
      <c r="J35" s="42">
        <f t="shared" ref="J35:J36" si="2">(I35*I31)+I35</f>
        <v>0</v>
      </c>
      <c r="K35" s="43">
        <f t="shared" ref="K35:K36" si="3">J35+H35+E35</f>
        <v>0</v>
      </c>
    </row>
    <row r="36" spans="1:11" ht="29" customHeight="1" thickBot="1" x14ac:dyDescent="0.35">
      <c r="A36" s="99" t="s">
        <v>41</v>
      </c>
      <c r="B36" s="100"/>
      <c r="C36" s="101"/>
      <c r="D36" s="12"/>
      <c r="E36" s="102">
        <f t="shared" si="0"/>
        <v>0</v>
      </c>
      <c r="F36" s="103"/>
      <c r="G36" s="12"/>
      <c r="H36" s="10">
        <f t="shared" si="1"/>
        <v>0</v>
      </c>
      <c r="I36" s="12"/>
      <c r="J36" s="42">
        <f t="shared" si="2"/>
        <v>0</v>
      </c>
      <c r="K36" s="43">
        <f t="shared" si="3"/>
        <v>0</v>
      </c>
    </row>
    <row r="37" spans="1:11" ht="30" customHeight="1" thickBot="1" x14ac:dyDescent="0.35">
      <c r="A37" s="104" t="s">
        <v>10</v>
      </c>
      <c r="B37" s="105"/>
      <c r="C37" s="105"/>
      <c r="D37" s="105"/>
      <c r="E37" s="105"/>
      <c r="F37" s="105"/>
      <c r="G37" s="105"/>
      <c r="H37" s="105"/>
      <c r="I37" s="105"/>
      <c r="J37" s="106"/>
      <c r="K37" s="44">
        <f>SUM(K34:K36)</f>
        <v>0</v>
      </c>
    </row>
    <row r="38" spans="1:11" ht="30" customHeight="1" thickBot="1" x14ac:dyDescent="0.35">
      <c r="A38" s="104" t="s">
        <v>11</v>
      </c>
      <c r="B38" s="105"/>
      <c r="C38" s="105"/>
      <c r="D38" s="105"/>
      <c r="E38" s="105"/>
      <c r="F38" s="105"/>
      <c r="G38" s="105"/>
      <c r="H38" s="105"/>
      <c r="I38" s="105"/>
      <c r="J38" s="106"/>
      <c r="K38" s="44">
        <f>K37*15%</f>
        <v>0</v>
      </c>
    </row>
    <row r="39" spans="1:11" ht="30" customHeight="1" thickBot="1" x14ac:dyDescent="0.35">
      <c r="A39" s="104" t="s">
        <v>33</v>
      </c>
      <c r="B39" s="105"/>
      <c r="C39" s="105"/>
      <c r="D39" s="105"/>
      <c r="E39" s="105"/>
      <c r="F39" s="105"/>
      <c r="G39" s="105"/>
      <c r="H39" s="105"/>
      <c r="I39" s="105"/>
      <c r="J39" s="106"/>
      <c r="K39" s="45">
        <f>SUM(K37:K38)</f>
        <v>0</v>
      </c>
    </row>
    <row r="40" spans="1:11" ht="33" customHeight="1" x14ac:dyDescent="0.3">
      <c r="A40" s="107" t="s">
        <v>43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4" customHeight="1" thickBot="1" x14ac:dyDescent="0.3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 ht="36.5" customHeight="1" thickBot="1" x14ac:dyDescent="0.35">
      <c r="A42" s="60" t="s">
        <v>61</v>
      </c>
      <c r="B42" s="61"/>
      <c r="C42" s="61"/>
      <c r="D42" s="61"/>
      <c r="E42" s="61"/>
      <c r="F42" s="61"/>
      <c r="G42" s="61"/>
      <c r="H42" s="61"/>
      <c r="I42" s="61"/>
      <c r="J42" s="62"/>
      <c r="K42" s="7"/>
    </row>
    <row r="43" spans="1:11" ht="54" customHeight="1" thickBot="1" x14ac:dyDescent="0.35">
      <c r="A43" s="69" t="s">
        <v>1</v>
      </c>
      <c r="B43" s="70"/>
      <c r="C43" s="70"/>
      <c r="D43" s="70"/>
      <c r="E43" s="70"/>
      <c r="F43" s="70"/>
      <c r="G43" s="70"/>
      <c r="H43" s="70"/>
      <c r="I43" s="71"/>
      <c r="J43" s="52" t="s">
        <v>62</v>
      </c>
    </row>
    <row r="44" spans="1:11" ht="38" customHeight="1" x14ac:dyDescent="0.3">
      <c r="A44" s="72" t="s">
        <v>69</v>
      </c>
      <c r="B44" s="73"/>
      <c r="C44" s="73"/>
      <c r="D44" s="73"/>
      <c r="E44" s="73"/>
      <c r="F44" s="73"/>
      <c r="G44" s="73"/>
      <c r="H44" s="73"/>
      <c r="I44" s="74"/>
      <c r="J44" s="31">
        <v>0</v>
      </c>
    </row>
    <row r="45" spans="1:11" ht="38" customHeight="1" x14ac:dyDescent="0.3">
      <c r="A45" s="75" t="s">
        <v>70</v>
      </c>
      <c r="B45" s="76"/>
      <c r="C45" s="76"/>
      <c r="D45" s="76"/>
      <c r="E45" s="76"/>
      <c r="F45" s="76"/>
      <c r="G45" s="76"/>
      <c r="H45" s="76"/>
      <c r="I45" s="77"/>
      <c r="J45" s="32">
        <v>0</v>
      </c>
    </row>
    <row r="46" spans="1:11" ht="38" customHeight="1" x14ac:dyDescent="0.3">
      <c r="A46" s="75" t="s">
        <v>68</v>
      </c>
      <c r="B46" s="76"/>
      <c r="C46" s="76"/>
      <c r="D46" s="76"/>
      <c r="E46" s="76"/>
      <c r="F46" s="76"/>
      <c r="G46" s="76"/>
      <c r="H46" s="76"/>
      <c r="I46" s="77"/>
      <c r="J46" s="32">
        <v>0</v>
      </c>
    </row>
    <row r="47" spans="1:11" ht="38" customHeight="1" x14ac:dyDescent="0.3">
      <c r="A47" s="75" t="s">
        <v>67</v>
      </c>
      <c r="B47" s="76"/>
      <c r="C47" s="76"/>
      <c r="D47" s="76"/>
      <c r="E47" s="76"/>
      <c r="F47" s="76"/>
      <c r="G47" s="76"/>
      <c r="H47" s="76"/>
      <c r="I47" s="77"/>
      <c r="J47" s="32">
        <v>0</v>
      </c>
    </row>
    <row r="48" spans="1:11" ht="38" customHeight="1" thickBot="1" x14ac:dyDescent="0.35">
      <c r="A48" s="119" t="s">
        <v>66</v>
      </c>
      <c r="B48" s="120"/>
      <c r="C48" s="120"/>
      <c r="D48" s="120"/>
      <c r="E48" s="120"/>
      <c r="F48" s="120"/>
      <c r="G48" s="120"/>
      <c r="H48" s="120"/>
      <c r="I48" s="121"/>
      <c r="J48" s="50">
        <v>0</v>
      </c>
    </row>
    <row r="49" spans="1:11" ht="38" customHeight="1" thickBot="1" x14ac:dyDescent="0.35">
      <c r="A49" s="116" t="s">
        <v>64</v>
      </c>
      <c r="B49" s="117"/>
      <c r="C49" s="117"/>
      <c r="D49" s="117"/>
      <c r="E49" s="117"/>
      <c r="F49" s="117"/>
      <c r="G49" s="117"/>
      <c r="H49" s="117"/>
      <c r="I49" s="118"/>
      <c r="J49" s="51">
        <f>SUM(J44:J48)</f>
        <v>0</v>
      </c>
    </row>
    <row r="50" spans="1:11" ht="38" customHeight="1" thickBot="1" x14ac:dyDescent="0.35">
      <c r="A50" s="116" t="s">
        <v>63</v>
      </c>
      <c r="B50" s="117"/>
      <c r="C50" s="117"/>
      <c r="D50" s="117"/>
      <c r="E50" s="117"/>
      <c r="F50" s="117"/>
      <c r="G50" s="117"/>
      <c r="H50" s="117"/>
      <c r="I50" s="118"/>
      <c r="J50" s="31">
        <f>J49*15%</f>
        <v>0</v>
      </c>
    </row>
    <row r="51" spans="1:11" ht="38" customHeight="1" thickBot="1" x14ac:dyDescent="0.35">
      <c r="A51" s="116" t="s">
        <v>65</v>
      </c>
      <c r="B51" s="117"/>
      <c r="C51" s="117"/>
      <c r="D51" s="117"/>
      <c r="E51" s="117"/>
      <c r="F51" s="117"/>
      <c r="G51" s="117"/>
      <c r="H51" s="117"/>
      <c r="I51" s="118"/>
      <c r="J51" s="49">
        <f>SUM(J49:J50)</f>
        <v>0</v>
      </c>
      <c r="K51" s="8"/>
    </row>
    <row r="52" spans="1:11" ht="15" customHeight="1" thickBot="1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1" ht="27.5" thickBot="1" x14ac:dyDescent="0.35">
      <c r="A53" s="109" t="s">
        <v>12</v>
      </c>
      <c r="B53" s="110"/>
      <c r="C53" s="110"/>
      <c r="D53" s="110"/>
      <c r="E53" s="111"/>
    </row>
    <row r="54" spans="1:11" ht="38.5" customHeight="1" thickBot="1" x14ac:dyDescent="0.35">
      <c r="A54" s="112" t="s">
        <v>13</v>
      </c>
      <c r="B54" s="112"/>
      <c r="C54" s="112"/>
      <c r="D54" s="112"/>
      <c r="E54" s="112"/>
    </row>
    <row r="55" spans="1:11" ht="19.5" customHeight="1" x14ac:dyDescent="0.3">
      <c r="A55" s="14" t="s">
        <v>29</v>
      </c>
      <c r="B55" s="113" t="s">
        <v>34</v>
      </c>
      <c r="C55" s="113"/>
      <c r="D55" s="113"/>
      <c r="E55" s="114"/>
    </row>
    <row r="56" spans="1:11" ht="19.5" customHeight="1" x14ac:dyDescent="0.3">
      <c r="A56" s="15"/>
      <c r="B56" s="115" t="s">
        <v>14</v>
      </c>
      <c r="C56" s="115"/>
      <c r="D56" s="13" t="s">
        <v>4</v>
      </c>
      <c r="E56" s="16" t="s">
        <v>28</v>
      </c>
    </row>
    <row r="57" spans="1:11" ht="19.5" customHeight="1" thickBot="1" x14ac:dyDescent="0.35">
      <c r="A57" s="17"/>
      <c r="B57" s="122" t="s">
        <v>15</v>
      </c>
      <c r="C57" s="122"/>
      <c r="D57" s="18" t="s">
        <v>4</v>
      </c>
      <c r="E57" s="19" t="s">
        <v>28</v>
      </c>
    </row>
    <row r="58" spans="1:11" ht="19" customHeight="1" x14ac:dyDescent="0.3">
      <c r="A58" s="20" t="s">
        <v>35</v>
      </c>
      <c r="B58" s="123" t="s">
        <v>36</v>
      </c>
      <c r="C58" s="123"/>
      <c r="D58" s="123"/>
      <c r="E58" s="124"/>
    </row>
    <row r="59" spans="1:11" ht="19" customHeight="1" x14ac:dyDescent="0.3">
      <c r="A59" s="21"/>
      <c r="B59" s="115" t="s">
        <v>14</v>
      </c>
      <c r="C59" s="115"/>
      <c r="D59" s="13" t="s">
        <v>4</v>
      </c>
      <c r="E59" s="16" t="s">
        <v>28</v>
      </c>
    </row>
    <row r="60" spans="1:11" ht="19" customHeight="1" thickBot="1" x14ac:dyDescent="0.35">
      <c r="A60" s="17"/>
      <c r="B60" s="122" t="s">
        <v>15</v>
      </c>
      <c r="C60" s="122"/>
      <c r="D60" s="18" t="s">
        <v>4</v>
      </c>
      <c r="E60" s="19" t="s">
        <v>28</v>
      </c>
    </row>
    <row r="61" spans="1:11" ht="20" customHeight="1" x14ac:dyDescent="0.3">
      <c r="A61" s="20" t="s">
        <v>37</v>
      </c>
      <c r="B61" s="123" t="s">
        <v>38</v>
      </c>
      <c r="C61" s="123"/>
      <c r="D61" s="123"/>
      <c r="E61" s="124"/>
    </row>
    <row r="62" spans="1:11" ht="20" customHeight="1" x14ac:dyDescent="0.3">
      <c r="A62" s="21"/>
      <c r="B62" s="115" t="s">
        <v>14</v>
      </c>
      <c r="C62" s="115"/>
      <c r="D62" s="13" t="s">
        <v>4</v>
      </c>
      <c r="E62" s="16" t="s">
        <v>28</v>
      </c>
    </row>
    <row r="63" spans="1:11" ht="20" customHeight="1" thickBot="1" x14ac:dyDescent="0.35">
      <c r="A63" s="17"/>
      <c r="B63" s="122" t="s">
        <v>15</v>
      </c>
      <c r="C63" s="122"/>
      <c r="D63" s="18" t="s">
        <v>4</v>
      </c>
      <c r="E63" s="19" t="s">
        <v>28</v>
      </c>
    </row>
    <row r="64" spans="1:11" ht="27" customHeight="1" thickBot="1" x14ac:dyDescent="0.35">
      <c r="A64" s="22" t="s">
        <v>16</v>
      </c>
      <c r="B64" s="23"/>
      <c r="C64" s="23"/>
      <c r="D64" s="23"/>
      <c r="E64" s="24"/>
    </row>
    <row r="65" spans="1:5" ht="14" customHeight="1" thickBot="1" x14ac:dyDescent="0.35">
      <c r="A65" s="13"/>
      <c r="B65" s="13"/>
      <c r="C65" s="13"/>
      <c r="D65" s="13"/>
      <c r="E65" s="13"/>
    </row>
    <row r="66" spans="1:5" ht="27.5" customHeight="1" x14ac:dyDescent="0.3">
      <c r="A66" s="138" t="s">
        <v>17</v>
      </c>
      <c r="B66" s="139"/>
      <c r="C66" s="139"/>
      <c r="D66" s="140"/>
      <c r="E66" s="25"/>
    </row>
    <row r="67" spans="1:5" ht="27.5" customHeight="1" x14ac:dyDescent="0.3">
      <c r="A67" s="141" t="s">
        <v>18</v>
      </c>
      <c r="B67" s="142"/>
      <c r="C67" s="143" t="s">
        <v>19</v>
      </c>
      <c r="D67" s="144"/>
    </row>
    <row r="68" spans="1:5" ht="21.5" customHeight="1" x14ac:dyDescent="0.3">
      <c r="A68" s="125" t="s">
        <v>20</v>
      </c>
      <c r="B68" s="126"/>
      <c r="C68" s="136"/>
      <c r="D68" s="137"/>
    </row>
    <row r="69" spans="1:5" ht="21.5" customHeight="1" x14ac:dyDescent="0.3">
      <c r="A69" s="125" t="s">
        <v>21</v>
      </c>
      <c r="B69" s="126"/>
      <c r="C69" s="136"/>
      <c r="D69" s="137"/>
    </row>
    <row r="70" spans="1:5" ht="21.5" customHeight="1" x14ac:dyDescent="0.3">
      <c r="A70" s="125" t="s">
        <v>22</v>
      </c>
      <c r="B70" s="126"/>
      <c r="C70" s="136"/>
      <c r="D70" s="137"/>
    </row>
    <row r="71" spans="1:5" ht="21.5" customHeight="1" x14ac:dyDescent="0.3">
      <c r="A71" s="125" t="s">
        <v>23</v>
      </c>
      <c r="B71" s="126"/>
      <c r="C71" s="127"/>
      <c r="D71" s="128"/>
    </row>
    <row r="72" spans="1:5" ht="21.5" customHeight="1" thickBot="1" x14ac:dyDescent="0.35">
      <c r="A72" s="129" t="s">
        <v>24</v>
      </c>
      <c r="B72" s="130"/>
      <c r="C72" s="131"/>
      <c r="D72" s="132"/>
    </row>
  </sheetData>
  <mergeCells count="68">
    <mergeCell ref="A71:B71"/>
    <mergeCell ref="C71:D71"/>
    <mergeCell ref="A72:B72"/>
    <mergeCell ref="C72:D72"/>
    <mergeCell ref="A1:H1"/>
    <mergeCell ref="A68:B68"/>
    <mergeCell ref="C68:D68"/>
    <mergeCell ref="A69:B69"/>
    <mergeCell ref="C69:D69"/>
    <mergeCell ref="A70:B70"/>
    <mergeCell ref="C70:D70"/>
    <mergeCell ref="B62:C62"/>
    <mergeCell ref="B63:C63"/>
    <mergeCell ref="A66:D66"/>
    <mergeCell ref="A67:B67"/>
    <mergeCell ref="C67:D67"/>
    <mergeCell ref="B57:C57"/>
    <mergeCell ref="B58:E58"/>
    <mergeCell ref="B59:C59"/>
    <mergeCell ref="B60:C60"/>
    <mergeCell ref="B61:E61"/>
    <mergeCell ref="B55:E55"/>
    <mergeCell ref="B56:C56"/>
    <mergeCell ref="A51:I51"/>
    <mergeCell ref="A48:I48"/>
    <mergeCell ref="A49:I49"/>
    <mergeCell ref="A50:I50"/>
    <mergeCell ref="A38:J38"/>
    <mergeCell ref="A39:J39"/>
    <mergeCell ref="A40:K40"/>
    <mergeCell ref="A53:E53"/>
    <mergeCell ref="A54:E54"/>
    <mergeCell ref="A35:C35"/>
    <mergeCell ref="E35:F35"/>
    <mergeCell ref="A36:C36"/>
    <mergeCell ref="E36:F36"/>
    <mergeCell ref="A37:J37"/>
    <mergeCell ref="A43:I43"/>
    <mergeCell ref="A44:I44"/>
    <mergeCell ref="A45:I45"/>
    <mergeCell ref="A46:I46"/>
    <mergeCell ref="A47:I47"/>
    <mergeCell ref="A26:G26"/>
    <mergeCell ref="A42:J42"/>
    <mergeCell ref="A28:J28"/>
    <mergeCell ref="B29:C29"/>
    <mergeCell ref="D29:F29"/>
    <mergeCell ref="G29:H29"/>
    <mergeCell ref="I29:J29"/>
    <mergeCell ref="B30:C30"/>
    <mergeCell ref="D30:F30"/>
    <mergeCell ref="G30:H30"/>
    <mergeCell ref="I30:J30"/>
    <mergeCell ref="A32:K32"/>
    <mergeCell ref="A33:C33"/>
    <mergeCell ref="E33:F33"/>
    <mergeCell ref="A34:C34"/>
    <mergeCell ref="E34:F34"/>
    <mergeCell ref="A13:H13"/>
    <mergeCell ref="A16:G16"/>
    <mergeCell ref="A18:H18"/>
    <mergeCell ref="A21:G21"/>
    <mergeCell ref="A23:H23"/>
    <mergeCell ref="A2:H2"/>
    <mergeCell ref="A6:G6"/>
    <mergeCell ref="A3:H3"/>
    <mergeCell ref="A8:H8"/>
    <mergeCell ref="A11:G11"/>
  </mergeCells>
  <phoneticPr fontId="3" type="noConversion"/>
  <pageMargins left="0.7" right="0.7" top="0.75" bottom="0.75" header="0.3" footer="0.3"/>
  <pageSetup paperSize="8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Samora Sipatala     Transnet Property      JHB</dc:creator>
  <cp:lastModifiedBy>Pumla Ngamlana   Transnet Property   Johannesburg</cp:lastModifiedBy>
  <cp:lastPrinted>2023-12-05T18:56:41Z</cp:lastPrinted>
  <dcterms:created xsi:type="dcterms:W3CDTF">2023-12-05T10:23:37Z</dcterms:created>
  <dcterms:modified xsi:type="dcterms:W3CDTF">2024-02-01T07:03:14Z</dcterms:modified>
</cp:coreProperties>
</file>