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C:\Users\nontombij\Documents\Procurement files\INC21912374\"/>
    </mc:Choice>
  </mc:AlternateContent>
  <xr:revisionPtr revIDLastSave="0" documentId="13_ncr:1_{5D722D21-1417-41C5-9976-8CBFE9F7824C}" xr6:coauthVersionLast="36" xr6:coauthVersionMax="36" xr10:uidLastSave="{00000000-0000-0000-0000-000000000000}"/>
  <bookViews>
    <workbookView xWindow="0" yWindow="0" windowWidth="23040" windowHeight="8772" xr2:uid="{00000000-000D-0000-FFFF-FFFF00000000}"/>
  </bookViews>
  <sheets>
    <sheet name="PRICING SCHEDULE" sheetId="6" r:id="rId1"/>
  </sheets>
  <definedNames>
    <definedName name="_xlnm.Print_Area" localSheetId="0">'PRICING SCHEDULE'!$A:$Q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2" i="6" l="1"/>
  <c r="J62" i="6"/>
  <c r="J61" i="6" s="1"/>
  <c r="M44" i="6" l="1"/>
  <c r="J44" i="6"/>
  <c r="G62" i="6"/>
  <c r="G44" i="6"/>
  <c r="N44" i="6" s="1"/>
  <c r="O44" i="6" s="1"/>
  <c r="N62" i="6" l="1"/>
  <c r="O62" i="6" s="1"/>
  <c r="M53" i="6"/>
  <c r="M52" i="6"/>
  <c r="M51" i="6"/>
  <c r="M50" i="6"/>
  <c r="M49" i="6"/>
  <c r="J53" i="6"/>
  <c r="J52" i="6"/>
  <c r="J51" i="6"/>
  <c r="J50" i="6"/>
  <c r="J49" i="6"/>
  <c r="G53" i="6"/>
  <c r="G52" i="6"/>
  <c r="G51" i="6"/>
  <c r="N51" i="6" s="1"/>
  <c r="O51" i="6" s="1"/>
  <c r="G50" i="6"/>
  <c r="G49" i="6"/>
  <c r="N49" i="6" s="1"/>
  <c r="O49" i="6" s="1"/>
  <c r="G48" i="6"/>
  <c r="N50" i="6" l="1"/>
  <c r="O50" i="6" s="1"/>
  <c r="N52" i="6"/>
  <c r="O52" i="6" s="1"/>
  <c r="N53" i="6"/>
  <c r="O53" i="6" s="1"/>
  <c r="O61" i="6"/>
  <c r="N61" i="6"/>
  <c r="M61" i="6"/>
  <c r="G61" i="6"/>
  <c r="M45" i="6" l="1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J45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N43" i="6" l="1"/>
  <c r="N36" i="6"/>
  <c r="O36" i="6" s="1"/>
  <c r="N37" i="6"/>
  <c r="O37" i="6" s="1"/>
  <c r="N38" i="6"/>
  <c r="O38" i="6" s="1"/>
  <c r="N28" i="6"/>
  <c r="O28" i="6" s="1"/>
  <c r="N29" i="6"/>
  <c r="O29" i="6" s="1"/>
  <c r="N27" i="6"/>
  <c r="O27" i="6" s="1"/>
  <c r="N35" i="6"/>
  <c r="O35" i="6" s="1"/>
  <c r="O43" i="6"/>
  <c r="N30" i="6"/>
  <c r="O30" i="6" s="1"/>
  <c r="N31" i="6"/>
  <c r="O31" i="6" s="1"/>
  <c r="N24" i="6"/>
  <c r="O24" i="6" s="1"/>
  <c r="N32" i="6"/>
  <c r="O32" i="6" s="1"/>
  <c r="N40" i="6"/>
  <c r="O40" i="6" s="1"/>
  <c r="N39" i="6"/>
  <c r="O39" i="6" s="1"/>
  <c r="N33" i="6"/>
  <c r="O33" i="6" s="1"/>
  <c r="N26" i="6"/>
  <c r="O26" i="6" s="1"/>
  <c r="N34" i="6"/>
  <c r="O34" i="6" s="1"/>
  <c r="N42" i="6"/>
  <c r="O42" i="6" s="1"/>
  <c r="N23" i="6"/>
  <c r="O23" i="6" s="1"/>
  <c r="N25" i="6"/>
  <c r="O25" i="6" s="1"/>
  <c r="N41" i="6"/>
  <c r="O41" i="6" s="1"/>
  <c r="J20" i="6"/>
  <c r="M54" i="6" l="1"/>
  <c r="J54" i="6"/>
  <c r="G54" i="6"/>
  <c r="G45" i="6"/>
  <c r="N45" i="6" s="1"/>
  <c r="J21" i="6"/>
  <c r="J22" i="6"/>
  <c r="J47" i="6"/>
  <c r="J48" i="6"/>
  <c r="J56" i="6"/>
  <c r="J57" i="6"/>
  <c r="J59" i="6"/>
  <c r="J60" i="6"/>
  <c r="M21" i="6"/>
  <c r="M22" i="6"/>
  <c r="J58" i="6" l="1"/>
  <c r="J55" i="6"/>
  <c r="J46" i="6"/>
  <c r="N22" i="6"/>
  <c r="O22" i="6" s="1"/>
  <c r="O45" i="6"/>
  <c r="N54" i="6"/>
  <c r="O54" i="6" s="1"/>
  <c r="N21" i="6"/>
  <c r="O21" i="6" s="1"/>
  <c r="G47" i="6"/>
  <c r="G56" i="6"/>
  <c r="G57" i="6"/>
  <c r="G59" i="6"/>
  <c r="G60" i="6"/>
  <c r="M47" i="6"/>
  <c r="M48" i="6"/>
  <c r="N48" i="6" s="1"/>
  <c r="M56" i="6"/>
  <c r="M57" i="6"/>
  <c r="M59" i="6"/>
  <c r="M60" i="6"/>
  <c r="M20" i="6"/>
  <c r="M19" i="6" s="1"/>
  <c r="J19" i="6"/>
  <c r="G20" i="6"/>
  <c r="G19" i="6" s="1"/>
  <c r="M46" i="6" l="1"/>
  <c r="M58" i="6"/>
  <c r="G58" i="6"/>
  <c r="M55" i="6"/>
  <c r="G55" i="6"/>
  <c r="G46" i="6"/>
  <c r="N20" i="6"/>
  <c r="N19" i="6" s="1"/>
  <c r="N57" i="6"/>
  <c r="O57" i="6" s="1"/>
  <c r="O48" i="6"/>
  <c r="N60" i="6"/>
  <c r="O60" i="6" s="1"/>
  <c r="N59" i="6"/>
  <c r="N56" i="6"/>
  <c r="N47" i="6"/>
  <c r="G63" i="6" l="1"/>
  <c r="G64" i="6" s="1"/>
  <c r="G65" i="6" s="1"/>
  <c r="M63" i="6"/>
  <c r="M64" i="6" s="1"/>
  <c r="M65" i="6" s="1"/>
  <c r="O59" i="6"/>
  <c r="O58" i="6" s="1"/>
  <c r="N58" i="6"/>
  <c r="O56" i="6"/>
  <c r="O55" i="6" s="1"/>
  <c r="N55" i="6"/>
  <c r="O47" i="6"/>
  <c r="O46" i="6" s="1"/>
  <c r="N46" i="6"/>
  <c r="O20" i="6"/>
  <c r="O19" i="6" s="1"/>
  <c r="N63" i="6" l="1"/>
  <c r="N64" i="6" s="1"/>
  <c r="N65" i="6" s="1"/>
  <c r="O63" i="6"/>
  <c r="O64" i="6" l="1"/>
  <c r="O65" i="6" s="1"/>
  <c r="J63" i="6" l="1"/>
  <c r="J64" i="6" l="1"/>
  <c r="J65" i="6" s="1"/>
</calcChain>
</file>

<file path=xl/sharedStrings.xml><?xml version="1.0" encoding="utf-8"?>
<sst xmlns="http://schemas.openxmlformats.org/spreadsheetml/2006/main" count="133" uniqueCount="94">
  <si>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</si>
  <si>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</si>
  <si>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</si>
  <si>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</si>
  <si>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</si>
  <si>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</si>
  <si>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</si>
  <si>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</si>
  <si>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</si>
  <si>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>YEAR 1</t>
  </si>
  <si>
    <t>YEAR 2</t>
  </si>
  <si>
    <t>YEAR 3</t>
  </si>
  <si>
    <t xml:space="preserve">Qty </t>
  </si>
  <si>
    <t>TOTAL</t>
  </si>
  <si>
    <t>Qty</t>
  </si>
  <si>
    <t>1.1</t>
  </si>
  <si>
    <t>1.2</t>
  </si>
  <si>
    <t>1.3</t>
  </si>
  <si>
    <t>Unit Price 
(Excl VAT)</t>
  </si>
  <si>
    <t>Line Price Term 
(Excl VAT)</t>
  </si>
  <si>
    <t>Forex %</t>
  </si>
  <si>
    <t>Forex Price portion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</si>
  <si>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</si>
  <si>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</si>
  <si>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</si>
  <si>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</si>
  <si>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</si>
  <si>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</si>
  <si>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</si>
  <si>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</si>
  <si>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Mark with an X, which ROE is applicable</t>
  </si>
  <si>
    <t>Line Price Y2</t>
  </si>
  <si>
    <t>Line Price Y3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</si>
  <si>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</si>
  <si>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</si>
  <si>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</si>
  <si>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</si>
  <si>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</si>
  <si>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</si>
  <si>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Maintenance and Mastercare Support</t>
  </si>
  <si>
    <t>Implementation and configuration</t>
  </si>
  <si>
    <t>Training</t>
  </si>
  <si>
    <t xml:space="preserve">321-1486 - SFP+, 10Gb –SR , MM, LC </t>
  </si>
  <si>
    <t>321-1582 - SFP, 1000Base-SX (MM,LC),8-pack</t>
  </si>
  <si>
    <t>321-2068 - Rack Mount, HD Fiber Taps, 16-24 slot, 1U</t>
  </si>
  <si>
    <t>321-1582 - SFP, 1Gbase-SX, MM, LC, 8-pack</t>
  </si>
  <si>
    <t>340-1084 - HD Fiber Tap, 1G/10G/25G/40G/100G, 50um OM4, MM, 50/50, LC</t>
  </si>
  <si>
    <t>51401L - nGenius Packet Flow Switch (PFS) Fabric Manager Server</t>
  </si>
  <si>
    <t>51401L SUPP-MSTC - Master care Support 51401L (PFS) Fabric Manager Server)</t>
  </si>
  <si>
    <t>51F51L SUPP-MSTC - Master care Support 91F50L (nGenius One Appliance)</t>
  </si>
  <si>
    <t>91F700 SUPP-MSTC - Master care Support 91F700 (Incremental license Support)</t>
  </si>
  <si>
    <t>C-01410-00S-1 SUPP-MSTC - Master care Support C-01410-00S-1 (InfiniStream Appliance/Servers)</t>
  </si>
  <si>
    <t>C-02795-00S-1 SUPP-MSTC - Master care Support C-02795-00S-1 (InfiniStream Appliance/Servers – Core)</t>
  </si>
  <si>
    <t>PFOSN-YA5-01 SUPP-MSTC - Master care Support PFOSN-YA5-01 (PFOS SWITCH)</t>
  </si>
  <si>
    <t>PFOSN-YX5-01 SUPP-MSTC - Master care Support PFOSN-YX5-01 (PFOS OS SWITCH)</t>
  </si>
  <si>
    <t>51F51L - nGeniusONE - Full (50) - Appliance</t>
  </si>
  <si>
    <t>91F700 - nGeniusONE - Incremental (50) - Software</t>
  </si>
  <si>
    <t>C-01410-00S-1 - InfiniStreamNG Certified Software, includes NETSCOUT 4-port 1G ASI Accelerator NIC (SFP), 1-socket, for use with C-01400 series certified appliance hardware</t>
  </si>
  <si>
    <t>C-02700-XSJA1 - NETSCOUT Certified InfiniStreamNG Server, 1U, Single 22-core CPU, 192GB RAM, 32TB (4x 8TB), AC power</t>
  </si>
  <si>
    <t>C-02795-00S-1 - Certified InfiniStreamNG Software, includes NET SCOUT 4-Port 10G ASI Accelerator NIC (SFP+), 1-socket, for use with C-02700-XSJxx series certified appliance hardware</t>
  </si>
  <si>
    <t>C-50FCNANA0000 - NETSCOUT Certified 5010-16X Switch with 16 x 1/10G SFP+ Ports, AC Power</t>
  </si>
  <si>
    <t>PFOSN-YA5-01 - Packet Flow Operating System (PFOS) Software for Certified 16 x 1/10G PFS 5010-16X</t>
  </si>
  <si>
    <t>C-50FCNANQH0J0 - NETSCOUT Certified 5010 Switch with 48 x 1/10Gb SFP+ and 6 x 40Gb QSFP+ or up to 72 x 10Gb Ports, AC Power</t>
  </si>
  <si>
    <t>PFOSN-YX5-01 - Packet Flow Operating System (PFOS) Software for Certified PFS 5010</t>
  </si>
  <si>
    <t>M-04800-HSJA2 - Certified PFX Server, 1U, 2x22C, 96GB, 8TB, AC Power</t>
  </si>
  <si>
    <t>M-04807-01S-2 - NETSCOUT Certified Packet Flow eXtender Software, includes 2-port 40G Accelerator NIC (QSFP+), for use with M-04800 series Certified server hardware</t>
  </si>
  <si>
    <t>321-2214 - 40Gbase-SR4 (MM,MPO)</t>
  </si>
  <si>
    <t>321-2185 - SFP+, 10G/1Gbase-SR/SX, MM, LC, 8-pack (SC - PFS)</t>
  </si>
  <si>
    <t>321-2185 - SFP+, 10G/1Gbase-SR/SX, MM, LC, 8-pack (Core - PFS)</t>
  </si>
  <si>
    <t>M-04807-01S-2 SUPP-MSTC - Master care Support M-04807-01S-2 (Packet Flow eXtender)</t>
  </si>
  <si>
    <t>Setup and Customization of NetScout Application Service Assurance and Deep packet Solution</t>
  </si>
  <si>
    <t>each</t>
  </si>
  <si>
    <t>WAN / SITA Technical Users via NetScout (formal)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</si>
  <si>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</si>
  <si>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</si>
  <si>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r>
      <t xml:space="preserve">(d)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</si>
  <si>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>321-1512 - NetScout Kit, 2x Cables, Patch/Crossover, LC to LC, MM, 50um, 8m</t>
  </si>
  <si>
    <t>295-1087 - NetScout Kit System Cable "Y", LC to 2x LC, MM, 50um, 8m</t>
  </si>
  <si>
    <t>295-1111 -NEtScout Kit  Cable, Patch/Crossover, MPO to MPO, SR4, MM, 5m</t>
  </si>
  <si>
    <t>Implementation and configuration of NetScout Application Service Assurance and Deep packet Solution</t>
  </si>
  <si>
    <t>WAN / Client Users via NetScout (formal)</t>
  </si>
  <si>
    <t>12 Months</t>
  </si>
  <si>
    <t xml:space="preserve">Netscout - Hardware and Software </t>
  </si>
  <si>
    <t>RFB No</t>
  </si>
  <si>
    <t>RFB Title</t>
  </si>
  <si>
    <t>APPOINTMENT OF A SERVICE PROVIDER TO SUPPLY, IMPLEMENT NETSCOUT APPLICATION MANAGEMENT AND DEEP PACKET SOLUTION FOR THE SOUTH AFRICAN POLICE SERVICES FOR A PERIOD OF THREE (3) YEARS</t>
  </si>
  <si>
    <r>
      <t>(c) The price must include all cost to deliver the goods or render the service, including all applicable taxes, duty fees, logistics/delivery,</t>
    </r>
    <r>
      <rPr>
        <b/>
        <sz val="12"/>
        <rFont val="Calibri"/>
        <family val="2"/>
        <scheme val="minor"/>
      </rPr>
      <t xml:space="preserve"> Shipping</t>
    </r>
    <r>
      <rPr>
        <sz val="12"/>
        <rFont val="Calibri"/>
        <family val="2"/>
        <scheme val="minor"/>
      </rPr>
      <t>, storage, labour, overtime and subsistence and travel - add shipping</t>
    </r>
  </si>
  <si>
    <t>C-01400-HSJA1 - NETSCOUT Certified InfiniStreamNG server, 1U, Single 8-core CPU, 96GB RAM, 8TB (1x 8TB), AC Power</t>
  </si>
  <si>
    <t>Professional service - NetScout RSE</t>
  </si>
  <si>
    <t>Weekly</t>
  </si>
  <si>
    <t>321-1590 - Cable, Breakout, MPO to 4x LC, MM, 5m</t>
  </si>
  <si>
    <t>321-2345 - 40GBase-SR4 MPO (8-Pack)</t>
  </si>
  <si>
    <r>
      <t>Manage Service and Configuration checks On site = 1 day  per week for</t>
    </r>
    <r>
      <rPr>
        <sz val="12"/>
        <rFont val="Calibri (Body)"/>
      </rPr>
      <t xml:space="preserve"> 36 </t>
    </r>
    <r>
      <rPr>
        <sz val="12"/>
        <rFont val="Calibri"/>
        <family val="2"/>
        <scheme val="minor"/>
      </rPr>
      <t>Months (NetScout RSE)</t>
    </r>
  </si>
  <si>
    <t>RFB 2799-2023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</si>
</sst>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0.0"/>
  </numFmts>
  <fonts count="1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Calibri (Body)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8"/>
      </right>
      <top/>
      <bottom style="thin">
        <color theme="4"/>
      </bottom>
      <diagonal/>
    </border>
    <border>
      <left style="thin">
        <color theme="4"/>
      </left>
      <right style="thin">
        <color theme="8"/>
      </right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0" applyFont="1" applyAlignment="1">
      <alignment vertical="top"/>
    </xf>
    <xf numFmtId="0" fontId="8" fillId="2" borderId="0" xfId="0" applyFont="1" applyFill="1"/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8" fillId="2" borderId="0" xfId="0" applyFont="1" applyFill="1" applyAlignment="1">
      <alignment vertical="top"/>
    </xf>
    <xf numFmtId="0" fontId="3" fillId="3" borderId="0" xfId="0" applyFont="1" applyFill="1"/>
    <xf numFmtId="0" fontId="8" fillId="2" borderId="0" xfId="0" applyFont="1" applyFill="1" applyAlignment="1">
      <alignment horizontal="left" vertical="top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5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right" vertical="top" wrapText="1"/>
    </xf>
    <xf numFmtId="164" fontId="6" fillId="2" borderId="1" xfId="0" applyNumberFormat="1" applyFont="1" applyFill="1" applyBorder="1" applyAlignment="1">
      <alignment horizontal="center" vertical="top" wrapText="1"/>
    </xf>
    <xf numFmtId="44" fontId="3" fillId="5" borderId="1" xfId="0" applyNumberFormat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164" fontId="7" fillId="5" borderId="1" xfId="0" applyNumberFormat="1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44" fontId="4" fillId="5" borderId="4" xfId="0" applyNumberFormat="1" applyFont="1" applyFill="1" applyBorder="1" applyAlignment="1">
      <alignment vertical="top" wrapText="1"/>
    </xf>
    <xf numFmtId="0" fontId="6" fillId="3" borderId="0" xfId="0" applyFont="1" applyFill="1" applyAlignment="1">
      <alignment wrapText="1"/>
    </xf>
    <xf numFmtId="0" fontId="6" fillId="3" borderId="0" xfId="0" applyFont="1" applyFill="1"/>
    <xf numFmtId="0" fontId="1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44" fontId="3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vertical="top"/>
    </xf>
    <xf numFmtId="0" fontId="7" fillId="3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right" vertical="top"/>
    </xf>
    <xf numFmtId="0" fontId="3" fillId="0" borderId="1" xfId="0" quotePrefix="1" applyFont="1" applyBorder="1" applyAlignment="1">
      <alignment horizontal="left" vertical="top" wrapText="1"/>
    </xf>
    <xf numFmtId="0" fontId="3" fillId="0" borderId="1" xfId="1" applyNumberFormat="1" applyFont="1" applyFill="1" applyBorder="1" applyAlignment="1">
      <alignment horizontal="right" vertical="top" wrapText="1"/>
    </xf>
    <xf numFmtId="165" fontId="3" fillId="5" borderId="2" xfId="1" applyNumberFormat="1" applyFont="1" applyFill="1" applyBorder="1" applyAlignment="1">
      <alignment horizontal="right" vertical="top" wrapText="1"/>
    </xf>
    <xf numFmtId="165" fontId="3" fillId="5" borderId="7" xfId="1" applyNumberFormat="1" applyFont="1" applyFill="1" applyBorder="1" applyAlignment="1">
      <alignment horizontal="right" vertical="top" wrapText="1"/>
    </xf>
    <xf numFmtId="0" fontId="3" fillId="5" borderId="2" xfId="0" applyFont="1" applyFill="1" applyBorder="1" applyAlignment="1">
      <alignment horizontal="center" vertical="top" wrapText="1"/>
    </xf>
    <xf numFmtId="164" fontId="6" fillId="5" borderId="5" xfId="0" applyNumberFormat="1" applyFont="1" applyFill="1" applyBorder="1" applyAlignment="1">
      <alignment horizontal="left" vertical="top" wrapText="1"/>
    </xf>
    <xf numFmtId="164" fontId="6" fillId="5" borderId="6" xfId="0" applyNumberFormat="1" applyFont="1" applyFill="1" applyBorder="1" applyAlignment="1">
      <alignment horizontal="left" vertical="top" wrapText="1"/>
    </xf>
    <xf numFmtId="0" fontId="3" fillId="3" borderId="0" xfId="0" applyFont="1" applyFill="1" applyAlignment="1">
      <alignment vertical="center"/>
    </xf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horizontal="center" vertical="top" wrapText="1"/>
    </xf>
    <xf numFmtId="44" fontId="4" fillId="5" borderId="2" xfId="0" applyNumberFormat="1" applyFont="1" applyFill="1" applyBorder="1" applyAlignment="1">
      <alignment vertical="top" wrapText="1"/>
    </xf>
    <xf numFmtId="0" fontId="10" fillId="2" borderId="0" xfId="0" applyFont="1" applyFill="1" applyAlignment="1">
      <alignment horizontal="left" vertical="top" wrapText="1"/>
    </xf>
    <xf numFmtId="0" fontId="6" fillId="3" borderId="0" xfId="0" applyFont="1" applyFill="1" applyAlignment="1">
      <alignment vertical="top" wrapText="1"/>
    </xf>
    <xf numFmtId="0" fontId="3" fillId="5" borderId="1" xfId="0" applyFont="1" applyFill="1" applyBorder="1" applyAlignment="1">
      <alignment vertical="center" wrapText="1"/>
    </xf>
    <xf numFmtId="9" fontId="4" fillId="4" borderId="1" xfId="2" applyFont="1" applyFill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center" vertical="top" wrapText="1"/>
    </xf>
    <xf numFmtId="164" fontId="6" fillId="4" borderId="1" xfId="0" applyNumberFormat="1" applyFont="1" applyFill="1" applyBorder="1" applyAlignment="1">
      <alignment horizontal="left" vertical="top" wrapText="1"/>
    </xf>
    <xf numFmtId="164" fontId="6" fillId="4" borderId="1" xfId="0" applyNumberFormat="1" applyFont="1" applyFill="1" applyBorder="1" applyAlignment="1">
      <alignment horizontal="center" vertical="top" wrapText="1"/>
    </xf>
    <xf numFmtId="9" fontId="6" fillId="4" borderId="1" xfId="2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8" fillId="0" borderId="0" xfId="0" applyFont="1"/>
    <xf numFmtId="0" fontId="6" fillId="2" borderId="8" xfId="0" applyFont="1" applyFill="1" applyBorder="1" applyAlignment="1">
      <alignment horizontal="center" vertical="top" wrapText="1"/>
    </xf>
    <xf numFmtId="164" fontId="6" fillId="2" borderId="23" xfId="0" applyNumberFormat="1" applyFont="1" applyFill="1" applyBorder="1" applyAlignment="1">
      <alignment horizontal="center" vertical="top" wrapText="1"/>
    </xf>
    <xf numFmtId="164" fontId="6" fillId="2" borderId="8" xfId="0" applyNumberFormat="1" applyFont="1" applyFill="1" applyBorder="1" applyAlignment="1">
      <alignment horizontal="center" vertical="top" wrapText="1"/>
    </xf>
    <xf numFmtId="164" fontId="6" fillId="2" borderId="8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0" fillId="3" borderId="0" xfId="0" applyFill="1"/>
    <xf numFmtId="0" fontId="0" fillId="0" borderId="0" xfId="0" applyAlignment="1">
      <alignment vertical="top"/>
    </xf>
    <xf numFmtId="44" fontId="0" fillId="5" borderId="2" xfId="0" applyNumberFormat="1" applyFill="1" applyBorder="1" applyAlignment="1">
      <alignment vertical="top"/>
    </xf>
    <xf numFmtId="0" fontId="0" fillId="5" borderId="7" xfId="0" applyFill="1" applyBorder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6" fillId="0" borderId="0" xfId="0" applyFont="1"/>
    <xf numFmtId="0" fontId="4" fillId="2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right" vertical="top"/>
    </xf>
    <xf numFmtId="0" fontId="7" fillId="0" borderId="0" xfId="0" applyFont="1" applyAlignment="1">
      <alignment horizontal="right" vertical="top"/>
    </xf>
    <xf numFmtId="0" fontId="6" fillId="0" borderId="0" xfId="0" applyFont="1" applyAlignment="1">
      <alignment wrapText="1"/>
    </xf>
    <xf numFmtId="164" fontId="3" fillId="6" borderId="1" xfId="0" applyNumberFormat="1" applyFont="1" applyFill="1" applyBorder="1" applyAlignment="1">
      <alignment vertical="top" wrapText="1"/>
    </xf>
    <xf numFmtId="9" fontId="3" fillId="6" borderId="1" xfId="2" applyFont="1" applyFill="1" applyBorder="1" applyAlignment="1">
      <alignment horizontal="right" vertical="top" wrapText="1"/>
    </xf>
    <xf numFmtId="0" fontId="6" fillId="6" borderId="8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left" vertical="top" wrapText="1"/>
    </xf>
    <xf numFmtId="0" fontId="14" fillId="6" borderId="22" xfId="0" applyFont="1" applyFill="1" applyBorder="1" applyAlignment="1">
      <alignment horizontal="left" vertical="top" wrapText="1"/>
    </xf>
    <xf numFmtId="0" fontId="14" fillId="6" borderId="1" xfId="0" applyFont="1" applyFill="1" applyBorder="1" applyAlignment="1">
      <alignment horizontal="left" vertical="top" wrapText="1"/>
    </xf>
    <xf numFmtId="0" fontId="15" fillId="6" borderId="1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7" fillId="5" borderId="8" xfId="0" applyFont="1" applyFill="1" applyBorder="1" applyAlignment="1">
      <alignment horizontal="right" vertical="top" wrapText="1"/>
    </xf>
    <xf numFmtId="44" fontId="4" fillId="5" borderId="25" xfId="0" applyNumberFormat="1" applyFont="1" applyFill="1" applyBorder="1" applyAlignment="1">
      <alignment vertical="top" wrapText="1"/>
    </xf>
    <xf numFmtId="0" fontId="14" fillId="6" borderId="7" xfId="0" applyFont="1" applyFill="1" applyBorder="1" applyAlignment="1">
      <alignment horizontal="left" vertical="top" wrapText="1"/>
    </xf>
    <xf numFmtId="0" fontId="0" fillId="5" borderId="26" xfId="0" applyFill="1" applyBorder="1" applyAlignment="1">
      <alignment vertical="top"/>
    </xf>
    <xf numFmtId="44" fontId="4" fillId="5" borderId="27" xfId="0" applyNumberFormat="1" applyFont="1" applyFill="1" applyBorder="1" applyAlignment="1">
      <alignment vertical="top" wrapText="1"/>
    </xf>
    <xf numFmtId="0" fontId="6" fillId="4" borderId="1" xfId="0" applyFont="1" applyFill="1" applyBorder="1" applyAlignment="1">
      <alignment vertical="top"/>
    </xf>
    <xf numFmtId="0" fontId="4" fillId="4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/>
    </xf>
    <xf numFmtId="0" fontId="7" fillId="0" borderId="0" xfId="0" applyFont="1"/>
    <xf numFmtId="0" fontId="3" fillId="0" borderId="0" xfId="0" applyFont="1" applyAlignment="1">
      <alignment horizontal="left" vertical="top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/>
    <xf numFmtId="0" fontId="14" fillId="3" borderId="0" xfId="0" applyFont="1" applyFill="1"/>
    <xf numFmtId="0" fontId="17" fillId="0" borderId="0" xfId="0" applyFont="1"/>
    <xf numFmtId="0" fontId="2" fillId="0" borderId="0" xfId="0" applyFont="1" applyAlignment="1">
      <alignment horizontal="left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1" applyNumberFormat="1" applyFont="1" applyFill="1" applyBorder="1" applyAlignment="1">
      <alignment horizontal="right" vertical="top" wrapText="1"/>
    </xf>
    <xf numFmtId="0" fontId="7" fillId="0" borderId="1" xfId="0" applyFont="1" applyBorder="1" applyAlignment="1">
      <alignment horizontal="left" vertical="top" wrapText="1"/>
    </xf>
    <xf numFmtId="0" fontId="4" fillId="2" borderId="8" xfId="0" applyFont="1" applyFill="1" applyBorder="1" applyAlignment="1">
      <alignment horizontal="center" vertical="center" wrapText="1"/>
    </xf>
    <xf numFmtId="44" fontId="16" fillId="3" borderId="22" xfId="0" applyNumberFormat="1" applyFont="1" applyFill="1" applyBorder="1" applyAlignment="1">
      <alignment horizontal="center" vertical="center" wrapText="1"/>
    </xf>
    <xf numFmtId="44" fontId="16" fillId="3" borderId="28" xfId="0" applyNumberFormat="1" applyFont="1" applyFill="1" applyBorder="1" applyAlignment="1">
      <alignment horizontal="center" vertical="center" wrapText="1"/>
    </xf>
    <xf numFmtId="44" fontId="16" fillId="3" borderId="1" xfId="0" applyNumberFormat="1" applyFont="1" applyFill="1" applyBorder="1" applyAlignment="1">
      <alignment horizontal="center" vertical="center" wrapText="1"/>
    </xf>
    <xf numFmtId="44" fontId="16" fillId="3" borderId="29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2" fillId="6" borderId="15" xfId="0" applyFont="1" applyFill="1" applyBorder="1" applyAlignment="1">
      <alignment horizontal="left" vertical="center" wrapText="1"/>
    </xf>
    <xf numFmtId="0" fontId="2" fillId="6" borderId="14" xfId="0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horizontal="left" vertical="top" wrapText="1"/>
    </xf>
    <xf numFmtId="0" fontId="3" fillId="3" borderId="20" xfId="0" applyFont="1" applyFill="1" applyBorder="1" applyAlignment="1">
      <alignment horizontal="left" vertical="top" wrapText="1"/>
    </xf>
    <xf numFmtId="0" fontId="3" fillId="3" borderId="21" xfId="0" applyFont="1" applyFill="1" applyBorder="1" applyAlignment="1">
      <alignment horizontal="left" vertical="top" wrapText="1"/>
    </xf>
    <xf numFmtId="14" fontId="2" fillId="6" borderId="10" xfId="0" applyNumberFormat="1" applyFont="1" applyFill="1" applyBorder="1" applyAlignment="1">
      <alignment horizontal="left" vertical="center"/>
    </xf>
    <xf numFmtId="14" fontId="2" fillId="6" borderId="17" xfId="0" applyNumberFormat="1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 wrapText="1"/>
    </xf>
    <xf numFmtId="0" fontId="2" fillId="6" borderId="18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horizontal="center" vertical="top"/>
    </xf>
    <xf numFmtId="0" fontId="2" fillId="3" borderId="11" xfId="0" applyFont="1" applyFill="1" applyBorder="1" applyAlignment="1">
      <alignment horizontal="center" vertical="top"/>
    </xf>
    <xf numFmtId="0" fontId="2" fillId="6" borderId="16" xfId="0" applyFont="1" applyFill="1" applyBorder="1" applyAlignment="1">
      <alignment horizontal="left"/>
    </xf>
    <xf numFmtId="0" fontId="2" fillId="6" borderId="12" xfId="0" applyFont="1" applyFill="1" applyBorder="1" applyAlignment="1">
      <alignment horizontal="left"/>
    </xf>
    <xf numFmtId="0" fontId="2" fillId="3" borderId="24" xfId="0" applyFont="1" applyFill="1" applyBorder="1" applyAlignment="1">
      <alignment horizontal="center" vertical="top"/>
    </xf>
    <xf numFmtId="0" fontId="2" fillId="3" borderId="12" xfId="0" applyFont="1" applyFill="1" applyBorder="1" applyAlignment="1">
      <alignment horizontal="center" vertical="top"/>
    </xf>
    <xf numFmtId="0" fontId="2" fillId="3" borderId="17" xfId="0" applyFont="1" applyFill="1" applyBorder="1" applyAlignment="1">
      <alignment horizontal="center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3"/>
  <sheetViews>
    <sheetView showGridLines="0" tabSelected="1" zoomScale="60" zoomScaleNormal="60" workbookViewId="0">
      <selection activeCell="I27" sqref="I27"/>
    </sheetView>
  </sheetViews>
  <sheetFormatPr defaultColWidth="9.109375" defaultRowHeight="14.4"/>
  <cols>
    <col min="1" max="1" width="12.88671875" style="65" customWidth="1"/>
    <col min="2" max="2" width="64.33203125" style="62" customWidth="1"/>
    <col min="3" max="3" width="11.33203125" style="66" customWidth="1"/>
    <col min="4" max="4" width="9.6640625" style="66" customWidth="1"/>
    <col min="5" max="5" width="7.44140625" style="66" customWidth="1"/>
    <col min="6" max="6" width="20.6640625" style="62" customWidth="1"/>
    <col min="7" max="7" width="16.88671875" style="62" customWidth="1"/>
    <col min="8" max="8" width="7.33203125" style="62" customWidth="1"/>
    <col min="9" max="9" width="16.6640625" style="62" customWidth="1"/>
    <col min="10" max="10" width="16.44140625" style="62" customWidth="1"/>
    <col min="11" max="11" width="7.44140625" style="62" customWidth="1"/>
    <col min="12" max="12" width="17.33203125" style="62" customWidth="1"/>
    <col min="13" max="13" width="19.44140625" style="62" customWidth="1"/>
    <col min="14" max="14" width="21.33203125" style="62" customWidth="1"/>
    <col min="15" max="15" width="28.44140625" style="62" bestFit="1" customWidth="1"/>
    <col min="16" max="16" width="21.109375" style="62" customWidth="1"/>
    <col min="17" max="17" width="28.33203125" style="62" customWidth="1"/>
    <col min="18" max="16384" width="9.109375" style="62"/>
  </cols>
  <sheetData>
    <row r="1" spans="1:22" s="51" customFormat="1" ht="31.2">
      <c r="A1" s="8"/>
      <c r="B1" s="3" t="s">
        <v>22</v>
      </c>
      <c r="C1" s="4"/>
      <c r="D1" s="4"/>
      <c r="E1" s="2"/>
      <c r="F1" s="2"/>
      <c r="G1" s="2"/>
      <c r="H1" s="2"/>
      <c r="I1" s="2"/>
      <c r="J1" s="2"/>
      <c r="K1" s="2"/>
      <c r="L1" s="2"/>
      <c r="M1" s="6"/>
      <c r="N1" s="2"/>
      <c r="O1" s="2"/>
      <c r="P1" s="2"/>
      <c r="Q1" s="2"/>
    </row>
    <row r="2" spans="1:22" customFormat="1" ht="23.4">
      <c r="A2" s="58"/>
      <c r="B2" s="41" t="s">
        <v>38</v>
      </c>
      <c r="C2" s="5"/>
      <c r="D2" s="5"/>
      <c r="E2" s="59"/>
      <c r="F2" s="59"/>
      <c r="G2" s="59"/>
      <c r="H2" s="59"/>
      <c r="I2" s="59"/>
      <c r="J2" s="59"/>
      <c r="K2" s="59"/>
      <c r="L2" s="59"/>
      <c r="M2" s="60"/>
      <c r="N2" s="59"/>
      <c r="O2" s="59"/>
      <c r="P2" s="59"/>
      <c r="Q2" s="59"/>
    </row>
    <row r="3" spans="1:22" customFormat="1" ht="15.6">
      <c r="A3" s="29" t="s">
        <v>83</v>
      </c>
      <c r="B3" s="97" t="s">
        <v>93</v>
      </c>
      <c r="C3" s="39"/>
      <c r="D3" s="39"/>
      <c r="E3" s="38"/>
      <c r="F3" s="38"/>
      <c r="G3" s="38"/>
      <c r="H3" s="38"/>
      <c r="I3" s="38"/>
      <c r="J3" s="38"/>
      <c r="K3" s="38"/>
      <c r="L3" s="38"/>
      <c r="M3" s="38"/>
      <c r="N3" s="61"/>
      <c r="O3" s="61"/>
      <c r="P3" s="61"/>
      <c r="Q3" s="61"/>
      <c r="R3" s="61"/>
      <c r="S3" s="61"/>
      <c r="T3" s="61"/>
      <c r="U3" s="61"/>
      <c r="V3" s="61"/>
    </row>
    <row r="4" spans="1:22" customFormat="1" ht="57.6">
      <c r="A4" s="69" t="s">
        <v>84</v>
      </c>
      <c r="B4" s="98" t="s">
        <v>85</v>
      </c>
      <c r="C4" s="39"/>
      <c r="D4" s="39"/>
      <c r="E4" s="42"/>
      <c r="F4" s="42"/>
      <c r="G4" s="42"/>
      <c r="H4" s="42"/>
      <c r="I4" s="42"/>
      <c r="J4" s="42"/>
      <c r="K4" s="42"/>
      <c r="L4" s="42"/>
      <c r="M4" s="38"/>
      <c r="N4" s="61"/>
      <c r="O4" s="61"/>
      <c r="P4" s="61"/>
      <c r="Q4" s="61"/>
      <c r="R4" s="61"/>
      <c r="S4" s="61"/>
      <c r="T4" s="61"/>
      <c r="U4" s="61"/>
      <c r="V4" s="61"/>
    </row>
    <row r="5" spans="1:22" customFormat="1" ht="31.2">
      <c r="A5" s="83" t="s">
        <v>23</v>
      </c>
      <c r="B5" s="75"/>
      <c r="C5" s="39"/>
      <c r="D5" s="39"/>
      <c r="E5" s="23"/>
      <c r="F5" s="23"/>
      <c r="G5" s="23"/>
      <c r="H5" s="23"/>
      <c r="I5" s="23"/>
      <c r="J5" s="23"/>
      <c r="K5" s="23"/>
      <c r="L5" s="23"/>
      <c r="M5" s="38"/>
      <c r="N5" s="61"/>
      <c r="O5" s="61"/>
      <c r="P5" s="61"/>
      <c r="Q5" s="61"/>
      <c r="R5" s="61"/>
      <c r="S5" s="61"/>
      <c r="T5" s="61"/>
      <c r="U5" s="61"/>
      <c r="V5" s="61"/>
    </row>
    <row r="6" spans="1:22" customFormat="1" ht="15.6">
      <c r="A6" s="70"/>
      <c r="B6" s="71"/>
      <c r="C6" s="39"/>
      <c r="D6" s="39"/>
      <c r="E6" s="23"/>
      <c r="F6" s="23"/>
      <c r="G6" s="23"/>
      <c r="H6" s="23"/>
      <c r="I6" s="23"/>
      <c r="J6" s="23"/>
      <c r="K6" s="23"/>
      <c r="L6" s="23"/>
      <c r="M6" s="38"/>
      <c r="N6" s="61"/>
      <c r="O6" s="61"/>
      <c r="P6" s="61"/>
      <c r="Q6" s="61"/>
      <c r="R6" s="61"/>
      <c r="S6" s="61"/>
      <c r="T6" s="61"/>
      <c r="U6" s="61"/>
      <c r="V6" s="61"/>
    </row>
    <row r="7" spans="1:22" s="61" customFormat="1" ht="15.6">
      <c r="A7" s="24" t="s">
        <v>7</v>
      </c>
      <c r="B7" s="25"/>
      <c r="C7" s="25"/>
      <c r="D7" s="26"/>
      <c r="E7" s="23"/>
      <c r="F7" s="23"/>
      <c r="G7" s="23"/>
      <c r="H7" s="23"/>
      <c r="I7" s="23"/>
      <c r="J7" s="23"/>
      <c r="K7" s="23"/>
      <c r="L7" s="23"/>
      <c r="M7" s="38"/>
    </row>
    <row r="8" spans="1:22" s="61" customFormat="1" ht="15.6">
      <c r="A8" s="93" t="s">
        <v>73</v>
      </c>
      <c r="B8" s="92"/>
      <c r="C8" s="27"/>
      <c r="D8" s="27"/>
      <c r="E8" s="23"/>
      <c r="F8" s="23"/>
      <c r="G8" s="23"/>
      <c r="H8" s="23"/>
      <c r="I8" s="23"/>
      <c r="J8" s="23"/>
      <c r="K8" s="23"/>
      <c r="L8" s="23"/>
      <c r="M8" s="38"/>
    </row>
    <row r="9" spans="1:22" s="96" customFormat="1" ht="15.6">
      <c r="A9" s="94" t="s">
        <v>74</v>
      </c>
      <c r="B9" s="95"/>
      <c r="C9" s="95"/>
      <c r="D9" s="95"/>
      <c r="E9" s="23"/>
      <c r="F9" s="23"/>
      <c r="G9" s="23"/>
      <c r="H9" s="23"/>
      <c r="I9" s="23"/>
      <c r="J9" s="23"/>
      <c r="K9" s="23"/>
      <c r="L9" s="23"/>
      <c r="M9" s="38"/>
    </row>
    <row r="10" spans="1:22" s="96" customFormat="1" ht="15.6">
      <c r="A10" s="94" t="s">
        <v>86</v>
      </c>
      <c r="B10" s="95"/>
      <c r="C10" s="95"/>
      <c r="D10" s="95"/>
      <c r="E10" s="23"/>
      <c r="F10" s="23"/>
      <c r="G10" s="23"/>
      <c r="H10" s="23"/>
      <c r="I10" s="23"/>
      <c r="J10" s="23"/>
      <c r="K10" s="23"/>
      <c r="L10" s="23"/>
      <c r="M10" s="38"/>
    </row>
    <row r="11" spans="1:22" s="61" customFormat="1" ht="15.6">
      <c r="A11" s="37" t="s">
        <v>75</v>
      </c>
      <c r="B11" s="7"/>
      <c r="C11" s="7"/>
      <c r="D11" s="7"/>
      <c r="E11" s="23"/>
      <c r="F11" s="23"/>
      <c r="G11" s="23"/>
      <c r="H11" s="23"/>
      <c r="I11" s="23"/>
      <c r="J11" s="23"/>
      <c r="K11" s="23"/>
      <c r="L11" s="23"/>
      <c r="M11" s="38"/>
    </row>
    <row r="12" spans="1:22" s="61" customFormat="1" ht="15.6">
      <c r="A12" s="7"/>
      <c r="B12" s="68" t="s">
        <v>3</v>
      </c>
      <c r="C12" s="102" t="s">
        <v>4</v>
      </c>
      <c r="D12" s="102"/>
      <c r="E12" s="67"/>
      <c r="F12" s="23"/>
      <c r="G12" s="23"/>
      <c r="H12" s="23"/>
      <c r="I12" s="23"/>
      <c r="J12" s="23"/>
      <c r="K12" s="23"/>
      <c r="L12" s="23"/>
      <c r="M12" s="38"/>
    </row>
    <row r="13" spans="1:22" s="61" customFormat="1" ht="15.6">
      <c r="A13" s="7"/>
      <c r="B13" s="43" t="s">
        <v>5</v>
      </c>
      <c r="C13" s="103">
        <v>18.87</v>
      </c>
      <c r="D13" s="104"/>
      <c r="E13" s="74"/>
      <c r="F13" s="108" t="s">
        <v>30</v>
      </c>
      <c r="G13" s="23"/>
      <c r="H13" s="23"/>
      <c r="I13" s="23"/>
      <c r="J13" s="23"/>
      <c r="K13" s="23"/>
      <c r="L13" s="23"/>
      <c r="M13" s="38"/>
    </row>
    <row r="14" spans="1:22" s="61" customFormat="1" ht="15.6">
      <c r="A14" s="7"/>
      <c r="B14" s="43" t="s">
        <v>6</v>
      </c>
      <c r="C14" s="105">
        <v>20.75</v>
      </c>
      <c r="D14" s="106"/>
      <c r="E14" s="74"/>
      <c r="F14" s="108"/>
      <c r="G14" s="23"/>
      <c r="H14" s="23"/>
      <c r="I14" s="23"/>
      <c r="J14" s="23"/>
      <c r="K14" s="23"/>
      <c r="L14" s="23"/>
      <c r="M14" s="38"/>
    </row>
    <row r="15" spans="1:22" s="61" customFormat="1" ht="15.6">
      <c r="A15" s="7"/>
      <c r="B15" s="43" t="s">
        <v>8</v>
      </c>
      <c r="C15" s="105">
        <v>23.98</v>
      </c>
      <c r="D15" s="106"/>
      <c r="E15" s="74"/>
      <c r="F15" s="108"/>
      <c r="G15" s="23"/>
      <c r="H15" s="23"/>
      <c r="I15" s="23"/>
      <c r="J15" s="23"/>
      <c r="K15" s="23"/>
      <c r="L15" s="23"/>
      <c r="M15" s="38"/>
    </row>
    <row r="16" spans="1:22" s="61" customFormat="1" ht="15.6">
      <c r="A16" s="28"/>
      <c r="B16" s="22"/>
      <c r="C16" s="39"/>
      <c r="D16" s="39"/>
      <c r="E16" s="23"/>
      <c r="F16" s="23"/>
      <c r="G16" s="23"/>
      <c r="H16" s="23"/>
      <c r="I16" s="23"/>
      <c r="J16" s="23"/>
      <c r="K16" s="23"/>
      <c r="L16" s="23"/>
      <c r="M16" s="38"/>
    </row>
    <row r="17" spans="1:17" customFormat="1" ht="15.6">
      <c r="A17" s="9"/>
      <c r="B17" s="10"/>
      <c r="C17" s="56"/>
      <c r="D17" s="56"/>
      <c r="E17" s="107" t="s">
        <v>9</v>
      </c>
      <c r="F17" s="107"/>
      <c r="G17" s="107"/>
      <c r="H17" s="107" t="s">
        <v>10</v>
      </c>
      <c r="I17" s="107"/>
      <c r="J17" s="107"/>
      <c r="K17" s="107" t="s">
        <v>11</v>
      </c>
      <c r="L17" s="107"/>
      <c r="M17" s="109"/>
      <c r="N17" s="52" t="s">
        <v>13</v>
      </c>
      <c r="O17" s="61"/>
      <c r="P17" s="61"/>
    </row>
    <row r="18" spans="1:17" ht="31.2">
      <c r="A18" s="9" t="s">
        <v>0</v>
      </c>
      <c r="B18" s="10" t="s">
        <v>24</v>
      </c>
      <c r="C18" s="56" t="s">
        <v>1</v>
      </c>
      <c r="D18" s="56" t="s">
        <v>20</v>
      </c>
      <c r="E18" s="56" t="s">
        <v>12</v>
      </c>
      <c r="F18" s="14" t="s">
        <v>18</v>
      </c>
      <c r="G18" s="14" t="s">
        <v>33</v>
      </c>
      <c r="H18" s="56" t="s">
        <v>14</v>
      </c>
      <c r="I18" s="14" t="s">
        <v>18</v>
      </c>
      <c r="J18" s="14" t="s">
        <v>31</v>
      </c>
      <c r="K18" s="56" t="s">
        <v>14</v>
      </c>
      <c r="L18" s="14" t="s">
        <v>18</v>
      </c>
      <c r="M18" s="14" t="s">
        <v>32</v>
      </c>
      <c r="N18" s="53" t="s">
        <v>19</v>
      </c>
      <c r="O18" s="54" t="s">
        <v>21</v>
      </c>
      <c r="P18" s="55" t="s">
        <v>35</v>
      </c>
      <c r="Q18" s="55" t="s">
        <v>36</v>
      </c>
    </row>
    <row r="19" spans="1:17" ht="15.6">
      <c r="A19" s="9">
        <v>1</v>
      </c>
      <c r="B19" s="88" t="s">
        <v>82</v>
      </c>
      <c r="C19" s="49"/>
      <c r="D19" s="49"/>
      <c r="E19" s="50"/>
      <c r="F19" s="45"/>
      <c r="G19" s="46">
        <f>SUBTOTAL(9,G20:G45)</f>
        <v>0</v>
      </c>
      <c r="H19" s="45"/>
      <c r="I19" s="47"/>
      <c r="J19" s="46">
        <f>SUBTOTAL(9,J20:J45)</f>
        <v>0</v>
      </c>
      <c r="K19" s="45"/>
      <c r="L19" s="45"/>
      <c r="M19" s="46">
        <f>SUBTOTAL(9,M20:M45)</f>
        <v>0</v>
      </c>
      <c r="N19" s="46">
        <f>SUBTOTAL(9,N20:N45)</f>
        <v>0</v>
      </c>
      <c r="O19" s="46">
        <f>SUBTOTAL(9,O20:O45)</f>
        <v>0</v>
      </c>
      <c r="P19" s="76"/>
      <c r="Q19" s="76"/>
    </row>
    <row r="20" spans="1:17" ht="31.2">
      <c r="A20" s="30" t="s">
        <v>15</v>
      </c>
      <c r="B20" s="11" t="s">
        <v>77</v>
      </c>
      <c r="C20" s="16" t="s">
        <v>71</v>
      </c>
      <c r="D20" s="73">
        <v>0</v>
      </c>
      <c r="E20" s="31">
        <v>112</v>
      </c>
      <c r="F20" s="72">
        <v>0</v>
      </c>
      <c r="G20" s="17">
        <f>E20*F20</f>
        <v>0</v>
      </c>
      <c r="H20" s="31">
        <v>0</v>
      </c>
      <c r="I20" s="72">
        <v>0</v>
      </c>
      <c r="J20" s="15">
        <f>H20*I20</f>
        <v>0</v>
      </c>
      <c r="K20" s="31">
        <v>0</v>
      </c>
      <c r="L20" s="72">
        <v>0</v>
      </c>
      <c r="M20" s="15">
        <f>K20*L20</f>
        <v>0</v>
      </c>
      <c r="N20" s="40">
        <f>SUM(G20,J20,M20)</f>
        <v>0</v>
      </c>
      <c r="O20" s="63">
        <f>D20*N20</f>
        <v>0</v>
      </c>
      <c r="P20" s="77"/>
      <c r="Q20" s="76"/>
    </row>
    <row r="21" spans="1:17" ht="15.6">
      <c r="A21" s="30" t="s">
        <v>16</v>
      </c>
      <c r="B21" s="11" t="s">
        <v>43</v>
      </c>
      <c r="C21" s="16" t="s">
        <v>71</v>
      </c>
      <c r="D21" s="73">
        <v>0</v>
      </c>
      <c r="E21" s="31">
        <v>13</v>
      </c>
      <c r="F21" s="72">
        <v>0</v>
      </c>
      <c r="G21" s="17">
        <f t="shared" ref="G21:G44" si="0">E21*F21</f>
        <v>0</v>
      </c>
      <c r="H21" s="31">
        <v>0</v>
      </c>
      <c r="I21" s="72">
        <v>0</v>
      </c>
      <c r="J21" s="15">
        <f t="shared" ref="J21:J62" si="1">H21*I21</f>
        <v>0</v>
      </c>
      <c r="K21" s="31">
        <v>0</v>
      </c>
      <c r="L21" s="72">
        <v>0</v>
      </c>
      <c r="M21" s="15">
        <f t="shared" ref="M21:M45" si="2">K21*L21</f>
        <v>0</v>
      </c>
      <c r="N21" s="40">
        <f t="shared" ref="N21:N62" si="3">SUM(G21,J21,M21)</f>
        <v>0</v>
      </c>
      <c r="O21" s="63">
        <f t="shared" ref="O21:O62" si="4">D21*N21</f>
        <v>0</v>
      </c>
      <c r="P21" s="77"/>
      <c r="Q21" s="76"/>
    </row>
    <row r="22" spans="1:17" ht="15.6">
      <c r="A22" s="30" t="s">
        <v>17</v>
      </c>
      <c r="B22" s="11" t="s">
        <v>42</v>
      </c>
      <c r="C22" s="16" t="s">
        <v>71</v>
      </c>
      <c r="D22" s="73">
        <v>0</v>
      </c>
      <c r="E22" s="31">
        <v>8</v>
      </c>
      <c r="F22" s="72">
        <v>0</v>
      </c>
      <c r="G22" s="17">
        <f t="shared" si="0"/>
        <v>0</v>
      </c>
      <c r="H22" s="31">
        <v>0</v>
      </c>
      <c r="I22" s="72">
        <v>0</v>
      </c>
      <c r="J22" s="15">
        <f t="shared" si="1"/>
        <v>0</v>
      </c>
      <c r="K22" s="31">
        <v>0</v>
      </c>
      <c r="L22" s="72">
        <v>0</v>
      </c>
      <c r="M22" s="15">
        <f t="shared" si="2"/>
        <v>0</v>
      </c>
      <c r="N22" s="40">
        <f>SUM(G22,J22,M22)</f>
        <v>0</v>
      </c>
      <c r="O22" s="63">
        <f t="shared" si="4"/>
        <v>0</v>
      </c>
      <c r="P22" s="77"/>
      <c r="Q22" s="76"/>
    </row>
    <row r="23" spans="1:17" ht="31.2">
      <c r="A23" s="30">
        <v>1.4</v>
      </c>
      <c r="B23" s="11" t="s">
        <v>76</v>
      </c>
      <c r="C23" s="16" t="s">
        <v>71</v>
      </c>
      <c r="D23" s="73">
        <v>0</v>
      </c>
      <c r="E23" s="31">
        <v>112</v>
      </c>
      <c r="F23" s="72">
        <v>0</v>
      </c>
      <c r="G23" s="17">
        <f t="shared" si="0"/>
        <v>0</v>
      </c>
      <c r="H23" s="31">
        <v>0</v>
      </c>
      <c r="I23" s="72">
        <v>0</v>
      </c>
      <c r="J23" s="15">
        <f t="shared" si="1"/>
        <v>0</v>
      </c>
      <c r="K23" s="31">
        <v>0</v>
      </c>
      <c r="L23" s="72">
        <v>0</v>
      </c>
      <c r="M23" s="15">
        <f t="shared" si="2"/>
        <v>0</v>
      </c>
      <c r="N23" s="40">
        <f t="shared" ref="N23:N45" si="5">SUM(G23,J23,M23)</f>
        <v>0</v>
      </c>
      <c r="O23" s="63">
        <f t="shared" si="4"/>
        <v>0</v>
      </c>
      <c r="P23" s="77"/>
      <c r="Q23" s="76"/>
    </row>
    <row r="24" spans="1:17" ht="15.6">
      <c r="A24" s="30">
        <v>1.5</v>
      </c>
      <c r="B24" s="11" t="s">
        <v>44</v>
      </c>
      <c r="C24" s="16" t="s">
        <v>71</v>
      </c>
      <c r="D24" s="73">
        <v>0</v>
      </c>
      <c r="E24" s="31">
        <v>27</v>
      </c>
      <c r="F24" s="72">
        <v>0</v>
      </c>
      <c r="G24" s="17">
        <f t="shared" si="0"/>
        <v>0</v>
      </c>
      <c r="H24" s="31">
        <v>0</v>
      </c>
      <c r="I24" s="72">
        <v>0</v>
      </c>
      <c r="J24" s="15">
        <f t="shared" si="1"/>
        <v>0</v>
      </c>
      <c r="K24" s="31">
        <v>0</v>
      </c>
      <c r="L24" s="72">
        <v>0</v>
      </c>
      <c r="M24" s="15">
        <f t="shared" si="2"/>
        <v>0</v>
      </c>
      <c r="N24" s="40">
        <f t="shared" si="5"/>
        <v>0</v>
      </c>
      <c r="O24" s="63">
        <f t="shared" si="4"/>
        <v>0</v>
      </c>
      <c r="P24" s="77"/>
      <c r="Q24" s="76"/>
    </row>
    <row r="25" spans="1:17" ht="15.6">
      <c r="A25" s="30">
        <v>1.6</v>
      </c>
      <c r="B25" s="11" t="s">
        <v>67</v>
      </c>
      <c r="C25" s="16" t="s">
        <v>71</v>
      </c>
      <c r="D25" s="73">
        <v>0</v>
      </c>
      <c r="E25" s="31">
        <v>25</v>
      </c>
      <c r="F25" s="72">
        <v>0</v>
      </c>
      <c r="G25" s="17">
        <f t="shared" si="0"/>
        <v>0</v>
      </c>
      <c r="H25" s="31">
        <v>0</v>
      </c>
      <c r="I25" s="72">
        <v>0</v>
      </c>
      <c r="J25" s="15">
        <f t="shared" si="1"/>
        <v>0</v>
      </c>
      <c r="K25" s="31">
        <v>0</v>
      </c>
      <c r="L25" s="72">
        <v>0</v>
      </c>
      <c r="M25" s="15">
        <f t="shared" si="2"/>
        <v>0</v>
      </c>
      <c r="N25" s="40">
        <f t="shared" si="5"/>
        <v>0</v>
      </c>
      <c r="O25" s="63">
        <f t="shared" si="4"/>
        <v>0</v>
      </c>
      <c r="P25" s="77"/>
      <c r="Q25" s="76"/>
    </row>
    <row r="26" spans="1:17" ht="15.6">
      <c r="A26" s="30">
        <v>1.7</v>
      </c>
      <c r="B26" s="11" t="s">
        <v>68</v>
      </c>
      <c r="C26" s="16" t="s">
        <v>71</v>
      </c>
      <c r="D26" s="73">
        <v>0</v>
      </c>
      <c r="E26" s="31">
        <v>4</v>
      </c>
      <c r="F26" s="72">
        <v>0</v>
      </c>
      <c r="G26" s="17">
        <f t="shared" si="0"/>
        <v>0</v>
      </c>
      <c r="H26" s="31">
        <v>0</v>
      </c>
      <c r="I26" s="72">
        <v>0</v>
      </c>
      <c r="J26" s="15">
        <f t="shared" si="1"/>
        <v>0</v>
      </c>
      <c r="K26" s="31">
        <v>0</v>
      </c>
      <c r="L26" s="72">
        <v>0</v>
      </c>
      <c r="M26" s="15">
        <f t="shared" si="2"/>
        <v>0</v>
      </c>
      <c r="N26" s="40">
        <f t="shared" si="5"/>
        <v>0</v>
      </c>
      <c r="O26" s="63">
        <f t="shared" si="4"/>
        <v>0</v>
      </c>
      <c r="P26" s="77"/>
      <c r="Q26" s="76"/>
    </row>
    <row r="27" spans="1:17" ht="15.6">
      <c r="A27" s="30">
        <v>1.8</v>
      </c>
      <c r="B27" s="11" t="s">
        <v>45</v>
      </c>
      <c r="C27" s="16" t="s">
        <v>71</v>
      </c>
      <c r="D27" s="73">
        <v>0</v>
      </c>
      <c r="E27" s="31">
        <v>13</v>
      </c>
      <c r="F27" s="72">
        <v>0</v>
      </c>
      <c r="G27" s="17">
        <f t="shared" si="0"/>
        <v>0</v>
      </c>
      <c r="H27" s="31">
        <v>0</v>
      </c>
      <c r="I27" s="72">
        <v>0</v>
      </c>
      <c r="J27" s="15">
        <f t="shared" si="1"/>
        <v>0</v>
      </c>
      <c r="K27" s="31">
        <v>0</v>
      </c>
      <c r="L27" s="72">
        <v>0</v>
      </c>
      <c r="M27" s="15">
        <f t="shared" si="2"/>
        <v>0</v>
      </c>
      <c r="N27" s="40">
        <f t="shared" si="5"/>
        <v>0</v>
      </c>
      <c r="O27" s="63">
        <f t="shared" si="4"/>
        <v>0</v>
      </c>
      <c r="P27" s="77"/>
      <c r="Q27" s="76"/>
    </row>
    <row r="28" spans="1:17" ht="31.2">
      <c r="A28" s="30">
        <v>1.9</v>
      </c>
      <c r="B28" s="11" t="s">
        <v>46</v>
      </c>
      <c r="C28" s="16" t="s">
        <v>71</v>
      </c>
      <c r="D28" s="73">
        <v>0</v>
      </c>
      <c r="E28" s="31">
        <v>112</v>
      </c>
      <c r="F28" s="72">
        <v>0</v>
      </c>
      <c r="G28" s="17">
        <f t="shared" si="0"/>
        <v>0</v>
      </c>
      <c r="H28" s="31">
        <v>0</v>
      </c>
      <c r="I28" s="72">
        <v>0</v>
      </c>
      <c r="J28" s="15">
        <f t="shared" si="1"/>
        <v>0</v>
      </c>
      <c r="K28" s="31">
        <v>0</v>
      </c>
      <c r="L28" s="72">
        <v>0</v>
      </c>
      <c r="M28" s="15">
        <f t="shared" si="2"/>
        <v>0</v>
      </c>
      <c r="N28" s="40">
        <f t="shared" si="5"/>
        <v>0</v>
      </c>
      <c r="O28" s="63">
        <f t="shared" si="4"/>
        <v>0</v>
      </c>
      <c r="P28" s="77"/>
      <c r="Q28" s="76"/>
    </row>
    <row r="29" spans="1:17" ht="15.6">
      <c r="A29" s="30">
        <v>2</v>
      </c>
      <c r="B29" s="11" t="s">
        <v>47</v>
      </c>
      <c r="C29" s="16" t="s">
        <v>71</v>
      </c>
      <c r="D29" s="73">
        <v>0</v>
      </c>
      <c r="E29" s="31">
        <v>1</v>
      </c>
      <c r="F29" s="72">
        <v>0</v>
      </c>
      <c r="G29" s="17">
        <f t="shared" si="0"/>
        <v>0</v>
      </c>
      <c r="H29" s="31">
        <v>0</v>
      </c>
      <c r="I29" s="72">
        <v>0</v>
      </c>
      <c r="J29" s="15">
        <f t="shared" si="1"/>
        <v>0</v>
      </c>
      <c r="K29" s="31">
        <v>0</v>
      </c>
      <c r="L29" s="72">
        <v>0</v>
      </c>
      <c r="M29" s="15">
        <f t="shared" si="2"/>
        <v>0</v>
      </c>
      <c r="N29" s="40">
        <f t="shared" si="5"/>
        <v>0</v>
      </c>
      <c r="O29" s="63">
        <f t="shared" si="4"/>
        <v>0</v>
      </c>
      <c r="P29" s="77"/>
      <c r="Q29" s="76"/>
    </row>
    <row r="30" spans="1:17" ht="15.6">
      <c r="A30" s="30">
        <v>2.1</v>
      </c>
      <c r="B30" s="57" t="s">
        <v>55</v>
      </c>
      <c r="C30" s="16" t="s">
        <v>71</v>
      </c>
      <c r="D30" s="73">
        <v>0</v>
      </c>
      <c r="E30" s="31">
        <v>1</v>
      </c>
      <c r="F30" s="72">
        <v>0</v>
      </c>
      <c r="G30" s="17">
        <f t="shared" si="0"/>
        <v>0</v>
      </c>
      <c r="H30" s="31">
        <v>0</v>
      </c>
      <c r="I30" s="72">
        <v>0</v>
      </c>
      <c r="J30" s="15">
        <f t="shared" si="1"/>
        <v>0</v>
      </c>
      <c r="K30" s="31">
        <v>0</v>
      </c>
      <c r="L30" s="72">
        <v>0</v>
      </c>
      <c r="M30" s="15">
        <f t="shared" si="2"/>
        <v>0</v>
      </c>
      <c r="N30" s="40">
        <f t="shared" si="5"/>
        <v>0</v>
      </c>
      <c r="O30" s="63">
        <f t="shared" si="4"/>
        <v>0</v>
      </c>
      <c r="P30" s="77"/>
      <c r="Q30" s="76"/>
    </row>
    <row r="31" spans="1:17" ht="15.6">
      <c r="A31" s="30">
        <v>2.2000000000000002</v>
      </c>
      <c r="B31" s="57" t="s">
        <v>56</v>
      </c>
      <c r="C31" s="16" t="s">
        <v>71</v>
      </c>
      <c r="D31" s="73">
        <v>0</v>
      </c>
      <c r="E31" s="31">
        <v>1</v>
      </c>
      <c r="F31" s="72">
        <v>0</v>
      </c>
      <c r="G31" s="17">
        <f t="shared" si="0"/>
        <v>0</v>
      </c>
      <c r="H31" s="31">
        <v>0</v>
      </c>
      <c r="I31" s="72">
        <v>0</v>
      </c>
      <c r="J31" s="15">
        <f t="shared" si="1"/>
        <v>0</v>
      </c>
      <c r="K31" s="31">
        <v>0</v>
      </c>
      <c r="L31" s="72">
        <v>0</v>
      </c>
      <c r="M31" s="15">
        <f t="shared" si="2"/>
        <v>0</v>
      </c>
      <c r="N31" s="40">
        <f t="shared" si="5"/>
        <v>0</v>
      </c>
      <c r="O31" s="63">
        <f t="shared" si="4"/>
        <v>0</v>
      </c>
      <c r="P31" s="77"/>
      <c r="Q31" s="76"/>
    </row>
    <row r="32" spans="1:17" ht="31.2">
      <c r="A32" s="30">
        <v>2.2999999999999998</v>
      </c>
      <c r="B32" s="57" t="s">
        <v>87</v>
      </c>
      <c r="C32" s="16" t="s">
        <v>71</v>
      </c>
      <c r="D32" s="73">
        <v>0</v>
      </c>
      <c r="E32" s="31">
        <v>25</v>
      </c>
      <c r="F32" s="72">
        <v>0</v>
      </c>
      <c r="G32" s="17">
        <f t="shared" si="0"/>
        <v>0</v>
      </c>
      <c r="H32" s="31">
        <v>0</v>
      </c>
      <c r="I32" s="72">
        <v>0</v>
      </c>
      <c r="J32" s="15">
        <f t="shared" si="1"/>
        <v>0</v>
      </c>
      <c r="K32" s="31">
        <v>0</v>
      </c>
      <c r="L32" s="72">
        <v>0</v>
      </c>
      <c r="M32" s="15">
        <f t="shared" si="2"/>
        <v>0</v>
      </c>
      <c r="N32" s="40">
        <f t="shared" si="5"/>
        <v>0</v>
      </c>
      <c r="O32" s="63">
        <f t="shared" si="4"/>
        <v>0</v>
      </c>
      <c r="P32" s="77"/>
      <c r="Q32" s="76"/>
    </row>
    <row r="33" spans="1:17" ht="46.8">
      <c r="A33" s="30">
        <v>2.4</v>
      </c>
      <c r="B33" s="57" t="s">
        <v>57</v>
      </c>
      <c r="C33" s="16" t="s">
        <v>71</v>
      </c>
      <c r="D33" s="73">
        <v>0</v>
      </c>
      <c r="E33" s="31">
        <v>25</v>
      </c>
      <c r="F33" s="72">
        <v>0</v>
      </c>
      <c r="G33" s="17">
        <f t="shared" si="0"/>
        <v>0</v>
      </c>
      <c r="H33" s="31">
        <v>0</v>
      </c>
      <c r="I33" s="72">
        <v>0</v>
      </c>
      <c r="J33" s="15">
        <f t="shared" si="1"/>
        <v>0</v>
      </c>
      <c r="K33" s="31">
        <v>0</v>
      </c>
      <c r="L33" s="72">
        <v>0</v>
      </c>
      <c r="M33" s="15">
        <f t="shared" si="2"/>
        <v>0</v>
      </c>
      <c r="N33" s="40">
        <f t="shared" si="5"/>
        <v>0</v>
      </c>
      <c r="O33" s="63">
        <f t="shared" si="4"/>
        <v>0</v>
      </c>
      <c r="P33" s="77"/>
      <c r="Q33" s="76"/>
    </row>
    <row r="34" spans="1:17" ht="31.2">
      <c r="A34" s="30">
        <v>2.5</v>
      </c>
      <c r="B34" s="11" t="s">
        <v>58</v>
      </c>
      <c r="C34" s="16" t="s">
        <v>71</v>
      </c>
      <c r="D34" s="73">
        <v>0</v>
      </c>
      <c r="E34" s="31">
        <v>2</v>
      </c>
      <c r="F34" s="72">
        <v>0</v>
      </c>
      <c r="G34" s="17">
        <f t="shared" si="0"/>
        <v>0</v>
      </c>
      <c r="H34" s="31">
        <v>0</v>
      </c>
      <c r="I34" s="72">
        <v>0</v>
      </c>
      <c r="J34" s="15">
        <f t="shared" si="1"/>
        <v>0</v>
      </c>
      <c r="K34" s="31">
        <v>0</v>
      </c>
      <c r="L34" s="72">
        <v>0</v>
      </c>
      <c r="M34" s="15">
        <f t="shared" si="2"/>
        <v>0</v>
      </c>
      <c r="N34" s="40">
        <f t="shared" si="5"/>
        <v>0</v>
      </c>
      <c r="O34" s="63">
        <f t="shared" si="4"/>
        <v>0</v>
      </c>
      <c r="P34" s="77"/>
      <c r="Q34" s="76"/>
    </row>
    <row r="35" spans="1:17" ht="46.8">
      <c r="A35" s="30">
        <v>2.6</v>
      </c>
      <c r="B35" s="11" t="s">
        <v>59</v>
      </c>
      <c r="C35" s="16" t="s">
        <v>71</v>
      </c>
      <c r="D35" s="73">
        <v>0</v>
      </c>
      <c r="E35" s="31">
        <v>2</v>
      </c>
      <c r="F35" s="72">
        <v>0</v>
      </c>
      <c r="G35" s="17">
        <f t="shared" si="0"/>
        <v>0</v>
      </c>
      <c r="H35" s="31">
        <v>0</v>
      </c>
      <c r="I35" s="72">
        <v>0</v>
      </c>
      <c r="J35" s="15">
        <f t="shared" si="1"/>
        <v>0</v>
      </c>
      <c r="K35" s="31">
        <v>0</v>
      </c>
      <c r="L35" s="72">
        <v>0</v>
      </c>
      <c r="M35" s="15">
        <f t="shared" si="2"/>
        <v>0</v>
      </c>
      <c r="N35" s="40">
        <f t="shared" si="5"/>
        <v>0</v>
      </c>
      <c r="O35" s="63">
        <f t="shared" si="4"/>
        <v>0</v>
      </c>
      <c r="P35" s="77"/>
      <c r="Q35" s="76"/>
    </row>
    <row r="36" spans="1:17" ht="31.2">
      <c r="A36" s="30">
        <v>2.7</v>
      </c>
      <c r="B36" s="11" t="s">
        <v>60</v>
      </c>
      <c r="C36" s="16" t="s">
        <v>71</v>
      </c>
      <c r="D36" s="73">
        <v>0</v>
      </c>
      <c r="E36" s="31">
        <v>25</v>
      </c>
      <c r="F36" s="72">
        <v>0</v>
      </c>
      <c r="G36" s="17">
        <f t="shared" si="0"/>
        <v>0</v>
      </c>
      <c r="H36" s="31">
        <v>0</v>
      </c>
      <c r="I36" s="72">
        <v>0</v>
      </c>
      <c r="J36" s="15">
        <f t="shared" si="1"/>
        <v>0</v>
      </c>
      <c r="K36" s="31">
        <v>0</v>
      </c>
      <c r="L36" s="72">
        <v>0</v>
      </c>
      <c r="M36" s="15">
        <f t="shared" si="2"/>
        <v>0</v>
      </c>
      <c r="N36" s="40">
        <f t="shared" si="5"/>
        <v>0</v>
      </c>
      <c r="O36" s="63">
        <f t="shared" si="4"/>
        <v>0</v>
      </c>
      <c r="P36" s="77"/>
      <c r="Q36" s="76"/>
    </row>
    <row r="37" spans="1:17" ht="31.2">
      <c r="A37" s="30">
        <v>2.8</v>
      </c>
      <c r="B37" s="11" t="s">
        <v>61</v>
      </c>
      <c r="C37" s="16" t="s">
        <v>71</v>
      </c>
      <c r="D37" s="73">
        <v>0</v>
      </c>
      <c r="E37" s="31">
        <v>25</v>
      </c>
      <c r="F37" s="72">
        <v>0</v>
      </c>
      <c r="G37" s="17">
        <f t="shared" si="0"/>
        <v>0</v>
      </c>
      <c r="H37" s="31">
        <v>0</v>
      </c>
      <c r="I37" s="72">
        <v>0</v>
      </c>
      <c r="J37" s="15">
        <f t="shared" si="1"/>
        <v>0</v>
      </c>
      <c r="K37" s="31">
        <v>0</v>
      </c>
      <c r="L37" s="72">
        <v>0</v>
      </c>
      <c r="M37" s="15">
        <f t="shared" si="2"/>
        <v>0</v>
      </c>
      <c r="N37" s="40">
        <f t="shared" si="5"/>
        <v>0</v>
      </c>
      <c r="O37" s="63">
        <f t="shared" si="4"/>
        <v>0</v>
      </c>
      <c r="P37" s="77"/>
      <c r="Q37" s="76"/>
    </row>
    <row r="38" spans="1:17" ht="46.8">
      <c r="A38" s="30">
        <v>2.9</v>
      </c>
      <c r="B38" s="11" t="s">
        <v>62</v>
      </c>
      <c r="C38" s="16" t="s">
        <v>71</v>
      </c>
      <c r="D38" s="73">
        <v>0</v>
      </c>
      <c r="E38" s="31">
        <v>1</v>
      </c>
      <c r="F38" s="72">
        <v>0</v>
      </c>
      <c r="G38" s="17">
        <f t="shared" si="0"/>
        <v>0</v>
      </c>
      <c r="H38" s="31">
        <v>0</v>
      </c>
      <c r="I38" s="72">
        <v>0</v>
      </c>
      <c r="J38" s="15">
        <f t="shared" si="1"/>
        <v>0</v>
      </c>
      <c r="K38" s="31">
        <v>0</v>
      </c>
      <c r="L38" s="72">
        <v>0</v>
      </c>
      <c r="M38" s="15">
        <f t="shared" si="2"/>
        <v>0</v>
      </c>
      <c r="N38" s="40">
        <f t="shared" si="5"/>
        <v>0</v>
      </c>
      <c r="O38" s="63">
        <f t="shared" si="4"/>
        <v>0</v>
      </c>
      <c r="P38" s="77"/>
      <c r="Q38" s="76"/>
    </row>
    <row r="39" spans="1:17" ht="31.2">
      <c r="A39" s="30">
        <v>3</v>
      </c>
      <c r="B39" s="11" t="s">
        <v>63</v>
      </c>
      <c r="C39" s="16" t="s">
        <v>71</v>
      </c>
      <c r="D39" s="73">
        <v>0</v>
      </c>
      <c r="E39" s="31">
        <v>1</v>
      </c>
      <c r="F39" s="72">
        <v>0</v>
      </c>
      <c r="G39" s="17">
        <f t="shared" si="0"/>
        <v>0</v>
      </c>
      <c r="H39" s="31">
        <v>0</v>
      </c>
      <c r="I39" s="72">
        <v>0</v>
      </c>
      <c r="J39" s="15">
        <f t="shared" si="1"/>
        <v>0</v>
      </c>
      <c r="K39" s="31">
        <v>0</v>
      </c>
      <c r="L39" s="72">
        <v>0</v>
      </c>
      <c r="M39" s="15">
        <f t="shared" si="2"/>
        <v>0</v>
      </c>
      <c r="N39" s="40">
        <f t="shared" si="5"/>
        <v>0</v>
      </c>
      <c r="O39" s="63">
        <f t="shared" si="4"/>
        <v>0</v>
      </c>
      <c r="P39" s="77"/>
      <c r="Q39" s="76"/>
    </row>
    <row r="40" spans="1:17" ht="31.2">
      <c r="A40" s="30">
        <v>3.1</v>
      </c>
      <c r="B40" s="57" t="s">
        <v>64</v>
      </c>
      <c r="C40" s="16" t="s">
        <v>71</v>
      </c>
      <c r="D40" s="73">
        <v>0</v>
      </c>
      <c r="E40" s="31">
        <v>1</v>
      </c>
      <c r="F40" s="72">
        <v>0</v>
      </c>
      <c r="G40" s="17">
        <f t="shared" si="0"/>
        <v>0</v>
      </c>
      <c r="H40" s="31">
        <v>0</v>
      </c>
      <c r="I40" s="72">
        <v>0</v>
      </c>
      <c r="J40" s="15">
        <f t="shared" si="1"/>
        <v>0</v>
      </c>
      <c r="K40" s="31">
        <v>0</v>
      </c>
      <c r="L40" s="72">
        <v>0</v>
      </c>
      <c r="M40" s="15">
        <f t="shared" si="2"/>
        <v>0</v>
      </c>
      <c r="N40" s="40">
        <f t="shared" si="5"/>
        <v>0</v>
      </c>
      <c r="O40" s="63">
        <f t="shared" si="4"/>
        <v>0</v>
      </c>
      <c r="P40" s="77"/>
      <c r="Q40" s="76"/>
    </row>
    <row r="41" spans="1:17" ht="46.8">
      <c r="A41" s="30">
        <v>3.2</v>
      </c>
      <c r="B41" s="57" t="s">
        <v>65</v>
      </c>
      <c r="C41" s="99" t="s">
        <v>71</v>
      </c>
      <c r="D41" s="73">
        <v>0</v>
      </c>
      <c r="E41" s="100">
        <v>1</v>
      </c>
      <c r="F41" s="72">
        <v>0</v>
      </c>
      <c r="G41" s="17">
        <f t="shared" si="0"/>
        <v>0</v>
      </c>
      <c r="H41" s="31">
        <v>0</v>
      </c>
      <c r="I41" s="72">
        <v>0</v>
      </c>
      <c r="J41" s="15">
        <f t="shared" si="1"/>
        <v>0</v>
      </c>
      <c r="K41" s="31">
        <v>0</v>
      </c>
      <c r="L41" s="72">
        <v>0</v>
      </c>
      <c r="M41" s="15">
        <f t="shared" si="2"/>
        <v>0</v>
      </c>
      <c r="N41" s="40">
        <f t="shared" si="5"/>
        <v>0</v>
      </c>
      <c r="O41" s="63">
        <f t="shared" si="4"/>
        <v>0</v>
      </c>
      <c r="P41" s="77"/>
      <c r="Q41" s="76"/>
    </row>
    <row r="42" spans="1:17" ht="15.6">
      <c r="A42" s="30">
        <v>3.3</v>
      </c>
      <c r="B42" s="57" t="s">
        <v>66</v>
      </c>
      <c r="C42" s="99" t="s">
        <v>71</v>
      </c>
      <c r="D42" s="73">
        <v>0</v>
      </c>
      <c r="E42" s="100">
        <v>2</v>
      </c>
      <c r="F42" s="72">
        <v>0</v>
      </c>
      <c r="G42" s="17">
        <f t="shared" si="0"/>
        <v>0</v>
      </c>
      <c r="H42" s="31">
        <v>0</v>
      </c>
      <c r="I42" s="72">
        <v>0</v>
      </c>
      <c r="J42" s="15">
        <f t="shared" si="1"/>
        <v>0</v>
      </c>
      <c r="K42" s="31">
        <v>0</v>
      </c>
      <c r="L42" s="72">
        <v>0</v>
      </c>
      <c r="M42" s="15">
        <f t="shared" si="2"/>
        <v>0</v>
      </c>
      <c r="N42" s="40">
        <f t="shared" si="5"/>
        <v>0</v>
      </c>
      <c r="O42" s="63">
        <f t="shared" si="4"/>
        <v>0</v>
      </c>
      <c r="P42" s="77"/>
      <c r="Q42" s="76"/>
    </row>
    <row r="43" spans="1:17" ht="15.6">
      <c r="A43" s="30">
        <v>3.4</v>
      </c>
      <c r="B43" s="57" t="s">
        <v>91</v>
      </c>
      <c r="C43" s="99" t="s">
        <v>71</v>
      </c>
      <c r="D43" s="73">
        <v>0</v>
      </c>
      <c r="E43" s="100">
        <v>1</v>
      </c>
      <c r="F43" s="72">
        <v>0</v>
      </c>
      <c r="G43" s="17">
        <f t="shared" si="0"/>
        <v>0</v>
      </c>
      <c r="H43" s="31">
        <v>0</v>
      </c>
      <c r="I43" s="72">
        <v>0</v>
      </c>
      <c r="J43" s="15">
        <f t="shared" si="1"/>
        <v>0</v>
      </c>
      <c r="K43" s="31">
        <v>0</v>
      </c>
      <c r="L43" s="72">
        <v>0</v>
      </c>
      <c r="M43" s="15">
        <f t="shared" si="2"/>
        <v>0</v>
      </c>
      <c r="N43" s="40">
        <f t="shared" si="5"/>
        <v>0</v>
      </c>
      <c r="O43" s="63">
        <f t="shared" si="4"/>
        <v>0</v>
      </c>
      <c r="P43" s="77"/>
      <c r="Q43" s="76"/>
    </row>
    <row r="44" spans="1:17" ht="15.6">
      <c r="A44" s="30">
        <v>3.5</v>
      </c>
      <c r="B44" s="57" t="s">
        <v>90</v>
      </c>
      <c r="C44" s="99" t="s">
        <v>71</v>
      </c>
      <c r="D44" s="73">
        <v>0</v>
      </c>
      <c r="E44" s="100">
        <v>6</v>
      </c>
      <c r="F44" s="72">
        <v>0</v>
      </c>
      <c r="G44" s="17">
        <f t="shared" si="0"/>
        <v>0</v>
      </c>
      <c r="H44" s="31">
        <v>0</v>
      </c>
      <c r="I44" s="72">
        <v>0</v>
      </c>
      <c r="J44" s="15">
        <f t="shared" si="1"/>
        <v>0</v>
      </c>
      <c r="K44" s="31">
        <v>0</v>
      </c>
      <c r="L44" s="72">
        <v>0</v>
      </c>
      <c r="M44" s="15">
        <f t="shared" si="2"/>
        <v>0</v>
      </c>
      <c r="N44" s="40">
        <f t="shared" si="5"/>
        <v>0</v>
      </c>
      <c r="O44" s="63">
        <f t="shared" si="4"/>
        <v>0</v>
      </c>
      <c r="P44" s="77"/>
      <c r="Q44" s="76"/>
    </row>
    <row r="45" spans="1:17" ht="31.2">
      <c r="A45" s="30">
        <v>3.6</v>
      </c>
      <c r="B45" s="57" t="s">
        <v>78</v>
      </c>
      <c r="C45" s="99" t="s">
        <v>71</v>
      </c>
      <c r="D45" s="73">
        <v>0</v>
      </c>
      <c r="E45" s="100">
        <v>2</v>
      </c>
      <c r="F45" s="72">
        <v>0</v>
      </c>
      <c r="G45" s="17">
        <f t="shared" ref="G45" si="6">E45*F45</f>
        <v>0</v>
      </c>
      <c r="H45" s="31">
        <v>0</v>
      </c>
      <c r="I45" s="72">
        <v>0</v>
      </c>
      <c r="J45" s="15">
        <f t="shared" si="1"/>
        <v>0</v>
      </c>
      <c r="K45" s="31">
        <v>0</v>
      </c>
      <c r="L45" s="72">
        <v>0</v>
      </c>
      <c r="M45" s="15">
        <f t="shared" si="2"/>
        <v>0</v>
      </c>
      <c r="N45" s="40">
        <f t="shared" si="5"/>
        <v>0</v>
      </c>
      <c r="O45" s="63">
        <f t="shared" si="4"/>
        <v>0</v>
      </c>
      <c r="P45" s="77"/>
      <c r="Q45" s="76"/>
    </row>
    <row r="46" spans="1:17" s="1" customFormat="1" ht="15.6">
      <c r="A46" s="9">
        <v>4</v>
      </c>
      <c r="B46" s="88" t="s">
        <v>39</v>
      </c>
      <c r="C46" s="48"/>
      <c r="D46" s="48"/>
      <c r="E46" s="49"/>
      <c r="F46" s="45"/>
      <c r="G46" s="46">
        <f>SUBTOTAL(9, G47:G54)</f>
        <v>0</v>
      </c>
      <c r="H46" s="45">
        <v>0</v>
      </c>
      <c r="I46" s="47"/>
      <c r="J46" s="46">
        <f>SUBTOTAL(9, J47:J54)</f>
        <v>0</v>
      </c>
      <c r="K46" s="45"/>
      <c r="L46" s="46"/>
      <c r="M46" s="46">
        <f>SUBTOTAL(9, M47:M54)</f>
        <v>0</v>
      </c>
      <c r="N46" s="46">
        <f>SUBTOTAL(9, N47:N54)</f>
        <v>0</v>
      </c>
      <c r="O46" s="46">
        <f>SUBTOTAL(9, O47:O54)</f>
        <v>0</v>
      </c>
      <c r="P46" s="78"/>
      <c r="Q46" s="76"/>
    </row>
    <row r="47" spans="1:17" s="1" customFormat="1" ht="31.2">
      <c r="A47" s="30">
        <v>4.0999999999999996</v>
      </c>
      <c r="B47" s="11" t="s">
        <v>48</v>
      </c>
      <c r="C47" s="16" t="s">
        <v>81</v>
      </c>
      <c r="D47" s="73">
        <v>0</v>
      </c>
      <c r="E47" s="31">
        <v>1</v>
      </c>
      <c r="F47" s="72">
        <v>0</v>
      </c>
      <c r="G47" s="17">
        <f t="shared" ref="G47:G62" si="7">E47*F47</f>
        <v>0</v>
      </c>
      <c r="H47" s="31">
        <v>1</v>
      </c>
      <c r="I47" s="72">
        <v>0</v>
      </c>
      <c r="J47" s="15">
        <f t="shared" si="1"/>
        <v>0</v>
      </c>
      <c r="K47" s="31">
        <v>1</v>
      </c>
      <c r="L47" s="72">
        <v>0</v>
      </c>
      <c r="M47" s="15">
        <f t="shared" ref="M47:M62" si="8">K47*L47</f>
        <v>0</v>
      </c>
      <c r="N47" s="15">
        <f t="shared" si="3"/>
        <v>0</v>
      </c>
      <c r="O47" s="15">
        <f t="shared" si="4"/>
        <v>0</v>
      </c>
      <c r="P47" s="78"/>
      <c r="Q47" s="76"/>
    </row>
    <row r="48" spans="1:17" ht="31.2">
      <c r="A48" s="30">
        <v>4.2</v>
      </c>
      <c r="B48" s="11" t="s">
        <v>49</v>
      </c>
      <c r="C48" s="16" t="s">
        <v>81</v>
      </c>
      <c r="D48" s="73">
        <v>0</v>
      </c>
      <c r="E48" s="31">
        <v>1</v>
      </c>
      <c r="F48" s="72">
        <v>0</v>
      </c>
      <c r="G48" s="17">
        <f t="shared" si="7"/>
        <v>0</v>
      </c>
      <c r="H48" s="31">
        <v>1</v>
      </c>
      <c r="I48" s="72">
        <v>0</v>
      </c>
      <c r="J48" s="15">
        <f t="shared" si="1"/>
        <v>0</v>
      </c>
      <c r="K48" s="31">
        <v>1</v>
      </c>
      <c r="L48" s="72">
        <v>0</v>
      </c>
      <c r="M48" s="15">
        <f t="shared" si="8"/>
        <v>0</v>
      </c>
      <c r="N48" s="15">
        <f t="shared" si="3"/>
        <v>0</v>
      </c>
      <c r="O48" s="15">
        <f t="shared" si="4"/>
        <v>0</v>
      </c>
      <c r="P48" s="77"/>
      <c r="Q48" s="76"/>
    </row>
    <row r="49" spans="1:17" ht="31.2">
      <c r="A49" s="30">
        <v>4.3</v>
      </c>
      <c r="B49" s="11" t="s">
        <v>50</v>
      </c>
      <c r="C49" s="16" t="s">
        <v>81</v>
      </c>
      <c r="D49" s="73">
        <v>0</v>
      </c>
      <c r="E49" s="31">
        <v>1</v>
      </c>
      <c r="F49" s="72">
        <v>0</v>
      </c>
      <c r="G49" s="17">
        <f t="shared" si="7"/>
        <v>0</v>
      </c>
      <c r="H49" s="31">
        <v>1</v>
      </c>
      <c r="I49" s="72">
        <v>0</v>
      </c>
      <c r="J49" s="15">
        <f t="shared" si="1"/>
        <v>0</v>
      </c>
      <c r="K49" s="31">
        <v>1</v>
      </c>
      <c r="L49" s="72">
        <v>0</v>
      </c>
      <c r="M49" s="15">
        <f t="shared" si="8"/>
        <v>0</v>
      </c>
      <c r="N49" s="15">
        <f t="shared" si="3"/>
        <v>0</v>
      </c>
      <c r="O49" s="15">
        <f t="shared" si="4"/>
        <v>0</v>
      </c>
      <c r="P49" s="77"/>
      <c r="Q49" s="76"/>
    </row>
    <row r="50" spans="1:17" ht="31.2">
      <c r="A50" s="30">
        <v>4.4000000000000004</v>
      </c>
      <c r="B50" s="11" t="s">
        <v>51</v>
      </c>
      <c r="C50" s="16" t="s">
        <v>81</v>
      </c>
      <c r="D50" s="73">
        <v>0</v>
      </c>
      <c r="E50" s="31">
        <v>25</v>
      </c>
      <c r="F50" s="72">
        <v>0</v>
      </c>
      <c r="G50" s="17">
        <f t="shared" si="7"/>
        <v>0</v>
      </c>
      <c r="H50" s="31">
        <v>25</v>
      </c>
      <c r="I50" s="72">
        <v>0</v>
      </c>
      <c r="J50" s="15">
        <f t="shared" si="1"/>
        <v>0</v>
      </c>
      <c r="K50" s="31">
        <v>25</v>
      </c>
      <c r="L50" s="72">
        <v>0</v>
      </c>
      <c r="M50" s="15">
        <f t="shared" si="8"/>
        <v>0</v>
      </c>
      <c r="N50" s="15">
        <f t="shared" si="3"/>
        <v>0</v>
      </c>
      <c r="O50" s="15">
        <f t="shared" si="4"/>
        <v>0</v>
      </c>
      <c r="P50" s="77"/>
      <c r="Q50" s="76"/>
    </row>
    <row r="51" spans="1:17" ht="31.2">
      <c r="A51" s="30">
        <v>4.5</v>
      </c>
      <c r="B51" s="11" t="s">
        <v>52</v>
      </c>
      <c r="C51" s="16" t="s">
        <v>81</v>
      </c>
      <c r="D51" s="73">
        <v>0</v>
      </c>
      <c r="E51" s="31">
        <v>2</v>
      </c>
      <c r="F51" s="72">
        <v>0</v>
      </c>
      <c r="G51" s="17">
        <f t="shared" si="7"/>
        <v>0</v>
      </c>
      <c r="H51" s="31">
        <v>2</v>
      </c>
      <c r="I51" s="72">
        <v>0</v>
      </c>
      <c r="J51" s="15">
        <f t="shared" si="1"/>
        <v>0</v>
      </c>
      <c r="K51" s="31">
        <v>2</v>
      </c>
      <c r="L51" s="72">
        <v>0</v>
      </c>
      <c r="M51" s="15">
        <f t="shared" si="8"/>
        <v>0</v>
      </c>
      <c r="N51" s="15">
        <f t="shared" si="3"/>
        <v>0</v>
      </c>
      <c r="O51" s="15">
        <f t="shared" si="4"/>
        <v>0</v>
      </c>
      <c r="P51" s="77"/>
      <c r="Q51" s="76"/>
    </row>
    <row r="52" spans="1:17" ht="31.2">
      <c r="A52" s="30">
        <v>4.5999999999999996</v>
      </c>
      <c r="B52" s="11" t="s">
        <v>53</v>
      </c>
      <c r="C52" s="16" t="s">
        <v>81</v>
      </c>
      <c r="D52" s="73">
        <v>0</v>
      </c>
      <c r="E52" s="31">
        <v>25</v>
      </c>
      <c r="F52" s="72">
        <v>0</v>
      </c>
      <c r="G52" s="17">
        <f t="shared" si="7"/>
        <v>0</v>
      </c>
      <c r="H52" s="31">
        <v>25</v>
      </c>
      <c r="I52" s="72">
        <v>0</v>
      </c>
      <c r="J52" s="15">
        <f t="shared" si="1"/>
        <v>0</v>
      </c>
      <c r="K52" s="31">
        <v>25</v>
      </c>
      <c r="L52" s="72">
        <v>0</v>
      </c>
      <c r="M52" s="15">
        <f t="shared" si="8"/>
        <v>0</v>
      </c>
      <c r="N52" s="15">
        <f t="shared" si="3"/>
        <v>0</v>
      </c>
      <c r="O52" s="15">
        <f t="shared" si="4"/>
        <v>0</v>
      </c>
      <c r="P52" s="77"/>
      <c r="Q52" s="76"/>
    </row>
    <row r="53" spans="1:17" ht="31.2">
      <c r="A53" s="30">
        <v>4.7</v>
      </c>
      <c r="B53" s="11" t="s">
        <v>54</v>
      </c>
      <c r="C53" s="16" t="s">
        <v>81</v>
      </c>
      <c r="D53" s="73">
        <v>0</v>
      </c>
      <c r="E53" s="31">
        <v>1</v>
      </c>
      <c r="F53" s="72">
        <v>0</v>
      </c>
      <c r="G53" s="17">
        <f t="shared" si="7"/>
        <v>0</v>
      </c>
      <c r="H53" s="31">
        <v>1</v>
      </c>
      <c r="I53" s="72">
        <v>0</v>
      </c>
      <c r="J53" s="15">
        <f t="shared" si="1"/>
        <v>0</v>
      </c>
      <c r="K53" s="31">
        <v>1</v>
      </c>
      <c r="L53" s="72">
        <v>0</v>
      </c>
      <c r="M53" s="15">
        <f t="shared" si="8"/>
        <v>0</v>
      </c>
      <c r="N53" s="15">
        <f t="shared" si="3"/>
        <v>0</v>
      </c>
      <c r="O53" s="15">
        <f t="shared" si="4"/>
        <v>0</v>
      </c>
      <c r="P53" s="77"/>
      <c r="Q53" s="76"/>
    </row>
    <row r="54" spans="1:17" ht="31.2">
      <c r="A54" s="30">
        <v>4.8</v>
      </c>
      <c r="B54" s="57" t="s">
        <v>69</v>
      </c>
      <c r="C54" s="16" t="s">
        <v>81</v>
      </c>
      <c r="D54" s="73">
        <v>0</v>
      </c>
      <c r="E54" s="31">
        <v>1</v>
      </c>
      <c r="F54" s="72">
        <v>0</v>
      </c>
      <c r="G54" s="17">
        <f t="shared" si="7"/>
        <v>0</v>
      </c>
      <c r="H54" s="31">
        <v>1</v>
      </c>
      <c r="I54" s="72">
        <v>0</v>
      </c>
      <c r="J54" s="15">
        <f t="shared" si="1"/>
        <v>0</v>
      </c>
      <c r="K54" s="31">
        <v>1</v>
      </c>
      <c r="L54" s="72">
        <v>0</v>
      </c>
      <c r="M54" s="15">
        <f t="shared" si="8"/>
        <v>0</v>
      </c>
      <c r="N54" s="15">
        <f t="shared" si="3"/>
        <v>0</v>
      </c>
      <c r="O54" s="15">
        <f t="shared" si="4"/>
        <v>0</v>
      </c>
      <c r="P54" s="77"/>
      <c r="Q54" s="76"/>
    </row>
    <row r="55" spans="1:17" ht="15.6">
      <c r="A55" s="90">
        <v>5</v>
      </c>
      <c r="B55" s="89" t="s">
        <v>40</v>
      </c>
      <c r="C55" s="48"/>
      <c r="D55" s="48"/>
      <c r="E55" s="49"/>
      <c r="F55" s="45"/>
      <c r="G55" s="46">
        <f>SUBTOTAL(9, G56:G57)</f>
        <v>0</v>
      </c>
      <c r="H55" s="45"/>
      <c r="I55" s="47"/>
      <c r="J55" s="46">
        <f>SUBTOTAL(9, J56:J57)</f>
        <v>0</v>
      </c>
      <c r="K55" s="46"/>
      <c r="L55" s="46"/>
      <c r="M55" s="15">
        <f>SUBTOTAL(9, M56:M57)</f>
        <v>0</v>
      </c>
      <c r="N55" s="15">
        <f>SUBTOTAL(9, N56:N57)</f>
        <v>0</v>
      </c>
      <c r="O55" s="15">
        <f>SUBTOTAL(9, O56:O57)</f>
        <v>0</v>
      </c>
      <c r="P55" s="77"/>
      <c r="Q55" s="76"/>
    </row>
    <row r="56" spans="1:17" ht="31.2">
      <c r="A56" s="30">
        <v>5.0999999999999996</v>
      </c>
      <c r="B56" s="11" t="s">
        <v>79</v>
      </c>
      <c r="C56" s="16" t="s">
        <v>71</v>
      </c>
      <c r="D56" s="73">
        <v>0</v>
      </c>
      <c r="E56" s="31">
        <v>26</v>
      </c>
      <c r="F56" s="72">
        <v>0</v>
      </c>
      <c r="G56" s="17">
        <f t="shared" si="7"/>
        <v>0</v>
      </c>
      <c r="H56" s="31">
        <v>0</v>
      </c>
      <c r="I56" s="72">
        <v>0</v>
      </c>
      <c r="J56" s="15">
        <f t="shared" si="1"/>
        <v>0</v>
      </c>
      <c r="K56" s="31">
        <v>0</v>
      </c>
      <c r="L56" s="72">
        <v>0</v>
      </c>
      <c r="M56" s="15">
        <f t="shared" si="8"/>
        <v>0</v>
      </c>
      <c r="N56" s="15">
        <f t="shared" si="3"/>
        <v>0</v>
      </c>
      <c r="O56" s="15">
        <f t="shared" si="4"/>
        <v>0</v>
      </c>
      <c r="P56" s="77"/>
      <c r="Q56" s="76"/>
    </row>
    <row r="57" spans="1:17" ht="31.2">
      <c r="A57" s="30">
        <v>5.0999999999999996</v>
      </c>
      <c r="B57" s="11" t="s">
        <v>70</v>
      </c>
      <c r="C57" s="16" t="s">
        <v>71</v>
      </c>
      <c r="D57" s="73">
        <v>0</v>
      </c>
      <c r="E57" s="31">
        <v>26</v>
      </c>
      <c r="F57" s="72">
        <v>0</v>
      </c>
      <c r="G57" s="17">
        <f t="shared" si="7"/>
        <v>0</v>
      </c>
      <c r="H57" s="31">
        <v>0</v>
      </c>
      <c r="I57" s="72">
        <v>0</v>
      </c>
      <c r="J57" s="15">
        <f t="shared" si="1"/>
        <v>0</v>
      </c>
      <c r="K57" s="31">
        <v>0</v>
      </c>
      <c r="L57" s="72">
        <v>0</v>
      </c>
      <c r="M57" s="15">
        <f t="shared" si="8"/>
        <v>0</v>
      </c>
      <c r="N57" s="15">
        <f t="shared" si="3"/>
        <v>0</v>
      </c>
      <c r="O57" s="15">
        <f t="shared" si="4"/>
        <v>0</v>
      </c>
      <c r="P57" s="77"/>
      <c r="Q57" s="76"/>
    </row>
    <row r="58" spans="1:17" ht="15.6">
      <c r="A58" s="90">
        <v>6</v>
      </c>
      <c r="B58" s="89" t="s">
        <v>41</v>
      </c>
      <c r="C58" s="48"/>
      <c r="D58" s="44"/>
      <c r="E58" s="20"/>
      <c r="F58" s="45"/>
      <c r="G58" s="46">
        <f>SUBTOTAL(9, G59:G60)</f>
        <v>0</v>
      </c>
      <c r="H58" s="45"/>
      <c r="I58" s="47"/>
      <c r="J58" s="46">
        <f>SUBTOTAL(9, J59:J60)</f>
        <v>0</v>
      </c>
      <c r="K58" s="45"/>
      <c r="L58" s="46"/>
      <c r="M58" s="15">
        <f>SUBTOTAL(9, M59:M60)</f>
        <v>0</v>
      </c>
      <c r="N58" s="15">
        <f>SUBTOTAL(9, N59:N60)</f>
        <v>0</v>
      </c>
      <c r="O58" s="15">
        <f>SUBTOTAL(9, O59:O60)</f>
        <v>0</v>
      </c>
      <c r="P58" s="77"/>
      <c r="Q58" s="76"/>
    </row>
    <row r="59" spans="1:17" ht="15.6">
      <c r="A59" s="30">
        <v>6.1</v>
      </c>
      <c r="B59" s="11" t="s">
        <v>72</v>
      </c>
      <c r="C59" s="16" t="s">
        <v>71</v>
      </c>
      <c r="D59" s="73">
        <v>0</v>
      </c>
      <c r="E59" s="31">
        <v>5</v>
      </c>
      <c r="F59" s="72">
        <v>0</v>
      </c>
      <c r="G59" s="17">
        <f t="shared" si="7"/>
        <v>0</v>
      </c>
      <c r="H59" s="31">
        <v>0</v>
      </c>
      <c r="I59" s="72">
        <v>0</v>
      </c>
      <c r="J59" s="15">
        <f t="shared" si="1"/>
        <v>0</v>
      </c>
      <c r="K59" s="31">
        <v>0</v>
      </c>
      <c r="L59" s="72">
        <v>0</v>
      </c>
      <c r="M59" s="15">
        <f t="shared" si="8"/>
        <v>0</v>
      </c>
      <c r="N59" s="15">
        <f t="shared" si="3"/>
        <v>0</v>
      </c>
      <c r="O59" s="15">
        <f t="shared" si="4"/>
        <v>0</v>
      </c>
      <c r="P59" s="77"/>
      <c r="Q59" s="76"/>
    </row>
    <row r="60" spans="1:17" ht="15.6">
      <c r="A60" s="30">
        <v>6.2</v>
      </c>
      <c r="B60" s="11" t="s">
        <v>80</v>
      </c>
      <c r="C60" s="16" t="s">
        <v>71</v>
      </c>
      <c r="D60" s="73">
        <v>0</v>
      </c>
      <c r="E60" s="31">
        <v>5</v>
      </c>
      <c r="F60" s="72">
        <v>0</v>
      </c>
      <c r="G60" s="17">
        <f t="shared" si="7"/>
        <v>0</v>
      </c>
      <c r="H60" s="31">
        <v>0</v>
      </c>
      <c r="I60" s="72">
        <v>0</v>
      </c>
      <c r="J60" s="15">
        <f t="shared" si="1"/>
        <v>0</v>
      </c>
      <c r="K60" s="31">
        <v>0</v>
      </c>
      <c r="L60" s="72">
        <v>0</v>
      </c>
      <c r="M60" s="15">
        <f t="shared" si="8"/>
        <v>0</v>
      </c>
      <c r="N60" s="15">
        <f t="shared" si="3"/>
        <v>0</v>
      </c>
      <c r="O60" s="15">
        <f t="shared" si="4"/>
        <v>0</v>
      </c>
      <c r="P60" s="77"/>
      <c r="Q60" s="76"/>
    </row>
    <row r="61" spans="1:17" ht="15.6">
      <c r="A61" s="91">
        <v>7</v>
      </c>
      <c r="B61" s="89" t="s">
        <v>88</v>
      </c>
      <c r="C61" s="48"/>
      <c r="D61" s="48"/>
      <c r="E61" s="48"/>
      <c r="F61" s="48"/>
      <c r="G61" s="46">
        <f>SUBTOTAL(9, G62:G62)</f>
        <v>0</v>
      </c>
      <c r="H61" s="45"/>
      <c r="I61" s="47"/>
      <c r="J61" s="15">
        <f>SUBTOTAL(9, J62:J62)</f>
        <v>0</v>
      </c>
      <c r="K61" s="45"/>
      <c r="L61" s="46"/>
      <c r="M61" s="15">
        <f>SUBTOTAL(9, M62:M62)</f>
        <v>0</v>
      </c>
      <c r="N61" s="15">
        <f>SUBTOTAL(9, N62:N62)</f>
        <v>0</v>
      </c>
      <c r="O61" s="15">
        <f>SUBTOTAL(9, O62:O62)</f>
        <v>0</v>
      </c>
      <c r="P61" s="77"/>
      <c r="Q61" s="76"/>
    </row>
    <row r="62" spans="1:17" ht="31.8" thickBot="1">
      <c r="A62" s="30">
        <v>7.1</v>
      </c>
      <c r="B62" s="101" t="s">
        <v>92</v>
      </c>
      <c r="C62" s="99" t="s">
        <v>89</v>
      </c>
      <c r="D62" s="73">
        <v>0</v>
      </c>
      <c r="E62" s="31">
        <v>52</v>
      </c>
      <c r="F62" s="72">
        <v>0</v>
      </c>
      <c r="G62" s="17">
        <f t="shared" si="7"/>
        <v>0</v>
      </c>
      <c r="H62" s="31">
        <v>52</v>
      </c>
      <c r="I62" s="72">
        <v>0</v>
      </c>
      <c r="J62" s="15">
        <f t="shared" si="1"/>
        <v>0</v>
      </c>
      <c r="K62" s="31">
        <v>52</v>
      </c>
      <c r="L62" s="72">
        <v>0</v>
      </c>
      <c r="M62" s="15">
        <f t="shared" si="8"/>
        <v>0</v>
      </c>
      <c r="N62" s="15">
        <f t="shared" si="3"/>
        <v>0</v>
      </c>
      <c r="O62" s="15">
        <f t="shared" si="4"/>
        <v>0</v>
      </c>
      <c r="P62" s="77"/>
      <c r="Q62" s="76"/>
    </row>
    <row r="63" spans="1:17" ht="16.2" thickBot="1">
      <c r="A63" s="12"/>
      <c r="B63" s="13" t="s">
        <v>25</v>
      </c>
      <c r="C63" s="18"/>
      <c r="D63" s="18"/>
      <c r="E63" s="19"/>
      <c r="F63" s="34"/>
      <c r="G63" s="21">
        <f>SUBTOTAL(9,G19:G62)</f>
        <v>0</v>
      </c>
      <c r="H63" s="33"/>
      <c r="I63" s="33"/>
      <c r="J63" s="21">
        <f>SUBTOTAL(9,J19:J62)</f>
        <v>0</v>
      </c>
      <c r="K63" s="33"/>
      <c r="L63" s="32"/>
      <c r="M63" s="21">
        <f>SUBTOTAL(9,M19:M62)</f>
        <v>0</v>
      </c>
      <c r="N63" s="84">
        <f>SUBTOTAL(9,N19:N62)</f>
        <v>0</v>
      </c>
      <c r="O63" s="87">
        <f>SUBTOTAL(9,O19:O62)</f>
        <v>0</v>
      </c>
      <c r="P63" s="85"/>
      <c r="Q63" s="76"/>
    </row>
    <row r="64" spans="1:17" ht="15.6">
      <c r="A64" s="12"/>
      <c r="B64" s="13" t="s">
        <v>2</v>
      </c>
      <c r="C64" s="18"/>
      <c r="D64" s="18"/>
      <c r="E64" s="19"/>
      <c r="F64" s="34"/>
      <c r="G64" s="35">
        <f>G63*0.15</f>
        <v>0</v>
      </c>
      <c r="H64" s="33"/>
      <c r="I64" s="32"/>
      <c r="J64" s="35">
        <f>J63*0.15</f>
        <v>0</v>
      </c>
      <c r="K64" s="33"/>
      <c r="L64" s="32"/>
      <c r="M64" s="35">
        <f>M63*0.15</f>
        <v>0</v>
      </c>
      <c r="N64" s="35">
        <f>N63*0.15</f>
        <v>0</v>
      </c>
      <c r="O64" s="86">
        <f>O63*0.15</f>
        <v>0</v>
      </c>
      <c r="P64" s="77"/>
      <c r="Q64" s="76"/>
    </row>
    <row r="65" spans="1:17" ht="16.2" thickBot="1">
      <c r="A65" s="12"/>
      <c r="B65" s="13" t="s">
        <v>26</v>
      </c>
      <c r="C65" s="18"/>
      <c r="D65" s="18"/>
      <c r="E65" s="19"/>
      <c r="F65" s="34"/>
      <c r="G65" s="36">
        <f>G63+G64</f>
        <v>0</v>
      </c>
      <c r="H65" s="33"/>
      <c r="I65" s="32"/>
      <c r="J65" s="36">
        <f>J63+J64</f>
        <v>0</v>
      </c>
      <c r="K65" s="33"/>
      <c r="L65" s="32"/>
      <c r="M65" s="36">
        <f>M63+M64</f>
        <v>0</v>
      </c>
      <c r="N65" s="36">
        <f>N63+N64</f>
        <v>0</v>
      </c>
      <c r="O65" s="64">
        <f t="shared" ref="O65" si="9">SUBTOTAL(9,O21:O64)</f>
        <v>0</v>
      </c>
      <c r="P65" s="77"/>
      <c r="Q65" s="76"/>
    </row>
    <row r="66" spans="1:17">
      <c r="A66" s="79"/>
      <c r="B66" s="80"/>
      <c r="C66" s="81"/>
      <c r="D66" s="81"/>
      <c r="E66" s="81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</row>
    <row r="67" spans="1:17" ht="15" thickBot="1">
      <c r="A67" s="79"/>
      <c r="B67" s="82"/>
      <c r="C67" s="81"/>
      <c r="D67" s="81"/>
      <c r="E67" s="81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</row>
    <row r="68" spans="1:17">
      <c r="A68" s="79"/>
      <c r="B68" s="112" t="s">
        <v>34</v>
      </c>
      <c r="C68" s="110"/>
      <c r="D68" s="111"/>
      <c r="E68" s="117"/>
      <c r="F68" s="118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</row>
    <row r="69" spans="1:17">
      <c r="A69" s="79"/>
      <c r="B69" s="113"/>
      <c r="C69" s="119" t="s">
        <v>27</v>
      </c>
      <c r="D69" s="120"/>
      <c r="E69" s="121" t="s">
        <v>29</v>
      </c>
      <c r="F69" s="127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</row>
    <row r="70" spans="1:17">
      <c r="A70" s="79"/>
      <c r="B70" s="113"/>
      <c r="C70" s="121"/>
      <c r="D70" s="122"/>
      <c r="E70" s="115"/>
      <c r="F70" s="116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</row>
    <row r="71" spans="1:17" ht="15" thickBot="1">
      <c r="A71" s="79"/>
      <c r="B71" s="114"/>
      <c r="C71" s="123" t="s">
        <v>37</v>
      </c>
      <c r="D71" s="124"/>
      <c r="E71" s="125" t="s">
        <v>28</v>
      </c>
      <c r="F71" s="126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</row>
    <row r="72" spans="1:17">
      <c r="A72" s="79"/>
      <c r="B72" s="82"/>
      <c r="C72" s="81"/>
      <c r="D72" s="81"/>
      <c r="E72" s="81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</row>
    <row r="73" spans="1:17">
      <c r="A73" s="79"/>
      <c r="B73" s="82"/>
      <c r="C73" s="81"/>
      <c r="D73" s="81"/>
      <c r="E73" s="81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</row>
  </sheetData>
  <sheetProtection formatCells="0" formatColumns="0" formatRows="0" insertRows="0" deleteRows="0"/>
  <protectedRanges>
    <protectedRange sqref="C68:F70" name="Range7"/>
    <protectedRange sqref="P19:Q65" name="Range6"/>
    <protectedRange sqref="K20:L46 K55:L61 K62" name="Range5"/>
    <protectedRange sqref="H20:I46 H55:I61 H62" name="Range4"/>
    <protectedRange sqref="H47:I54 K47:L54 I62 L62 A19:F62" name="Range3"/>
    <protectedRange sqref="C13:E15" name="Range2"/>
    <protectedRange sqref="B3:B5" name="Range1"/>
  </protectedRanges>
  <mergeCells count="17">
    <mergeCell ref="H17:J17"/>
    <mergeCell ref="K17:M17"/>
    <mergeCell ref="C68:D68"/>
    <mergeCell ref="B68:B71"/>
    <mergeCell ref="E70:F70"/>
    <mergeCell ref="E68:F68"/>
    <mergeCell ref="C69:D69"/>
    <mergeCell ref="C70:D70"/>
    <mergeCell ref="C71:D71"/>
    <mergeCell ref="E71:F71"/>
    <mergeCell ref="E69:F69"/>
    <mergeCell ref="C12:D12"/>
    <mergeCell ref="C13:D13"/>
    <mergeCell ref="C14:D14"/>
    <mergeCell ref="C15:D15"/>
    <mergeCell ref="E17:G17"/>
    <mergeCell ref="F13:F15"/>
  </mergeCells>
  <phoneticPr fontId="13" type="noConversion"/>
  <dataValidations count="2">
    <dataValidation type="decimal" operator="greaterThanOrEqual" allowBlank="1" showInputMessage="1" showErrorMessage="1" sqref="C13:D15 E20:F62 H20:I62 K20:L62" xr:uid="{00000000-0002-0000-0000-000000000000}">
      <formula1>0</formula1>
    </dataValidation>
    <dataValidation type="list" allowBlank="1" showInputMessage="1" showErrorMessage="1" sqref="E13:E15" xr:uid="{00000000-0002-0000-0000-000001000000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ignoredErrors>
    <ignoredError sqref="A21:A2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Nontombi Jantjie</cp:lastModifiedBy>
  <cp:lastPrinted>2020-07-02T18:44:36Z</cp:lastPrinted>
  <dcterms:created xsi:type="dcterms:W3CDTF">2017-06-15T23:28:53Z</dcterms:created>
  <dcterms:modified xsi:type="dcterms:W3CDTF">2023-09-01T09:18:03Z</dcterms:modified>
</cp:coreProperties>
</file>