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waneNpo\Documents\ROSHCON\PROCUREMENT\2023\BELT REPAIRS\"/>
    </mc:Choice>
  </mc:AlternateContent>
  <xr:revisionPtr revIDLastSave="0" documentId="13_ncr:1_{93F7919A-F479-4D0F-8EF9-03875D14F486}" xr6:coauthVersionLast="47" xr6:coauthVersionMax="47" xr10:uidLastSave="{00000000-0000-0000-0000-000000000000}"/>
  <bookViews>
    <workbookView xWindow="-110" yWindow="-110" windowWidth="19420" windowHeight="10420" activeTab="1" xr2:uid="{10B57459-92EC-4A71-ACFA-97476D663531}"/>
  </bookViews>
  <sheets>
    <sheet name="SUMMARY" sheetId="5" r:id="rId1"/>
    <sheet name="Full BOQ DUVHA" sheetId="4" r:id="rId2"/>
    <sheet name="FULL CAMDEN BELT REPAIRS" sheetId="2" r:id="rId3"/>
    <sheet name="FULL MEDUPI BELT REPAIRS " sheetId="1" r:id="rId4"/>
  </sheets>
  <definedNames>
    <definedName name="_xlnm._FilterDatabase" localSheetId="1" hidden="1">'Full BOQ DUVHA'!$B$4:$L$58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4" l="1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D10" i="1" l="1"/>
  <c r="D9" i="1"/>
  <c r="P162" i="1" l="1"/>
  <c r="P161" i="1" l="1"/>
  <c r="Q162" i="1"/>
  <c r="R162" i="1" s="1"/>
  <c r="T162" i="1" l="1"/>
  <c r="U162" i="1" s="1"/>
  <c r="V162" i="1" s="1"/>
  <c r="Q161" i="1"/>
  <c r="R161" i="1" s="1"/>
  <c r="P163" i="1"/>
  <c r="R163" i="1" s="1"/>
  <c r="T161" i="1" l="1"/>
  <c r="U161" i="1" s="1"/>
  <c r="V161" i="1" s="1"/>
  <c r="V163" i="1" s="1"/>
  <c r="S161" i="1"/>
  <c r="S162" i="1"/>
</calcChain>
</file>

<file path=xl/sharedStrings.xml><?xml version="1.0" encoding="utf-8"?>
<sst xmlns="http://schemas.openxmlformats.org/spreadsheetml/2006/main" count="922" uniqueCount="359">
  <si>
    <t xml:space="preserve">MEDUPI POWER STATION BELT REPAIRS </t>
  </si>
  <si>
    <t xml:space="preserve">Item No. </t>
  </si>
  <si>
    <t>Description</t>
  </si>
  <si>
    <t>Unit</t>
  </si>
  <si>
    <t>Quantity</t>
  </si>
  <si>
    <t xml:space="preserve">Hrs/month </t>
  </si>
  <si>
    <t>Rate</t>
  </si>
  <si>
    <t xml:space="preserve"> Total/ month </t>
  </si>
  <si>
    <t xml:space="preserve">Duration </t>
  </si>
  <si>
    <t>Total Excl. VAT (3 years)</t>
  </si>
  <si>
    <t>Section 1</t>
  </si>
  <si>
    <t>Preliminaries &amp; Generals</t>
  </si>
  <si>
    <t>1.1</t>
  </si>
  <si>
    <t>Site Establishment (once-off) 20 x chairs, 1x fridges,1x 30L microwave</t>
  </si>
  <si>
    <t>Sum</t>
  </si>
  <si>
    <t>1.2</t>
  </si>
  <si>
    <t>Induction/Medical tests (once per year) + Exit Medicals</t>
  </si>
  <si>
    <t>Per person</t>
  </si>
  <si>
    <t>1.3</t>
  </si>
  <si>
    <t>PPE excluding dust mask and earplugs (once per year)</t>
  </si>
  <si>
    <t>1.4</t>
  </si>
  <si>
    <t>Safety file</t>
  </si>
  <si>
    <t>1.5</t>
  </si>
  <si>
    <t>Site De-establishment (once-off)</t>
  </si>
  <si>
    <t>Sub -Total P&amp;Gs</t>
  </si>
  <si>
    <t>Section  2</t>
  </si>
  <si>
    <t>Labour</t>
  </si>
  <si>
    <t>Splicing Day Workers</t>
  </si>
  <si>
    <t>2.1</t>
  </si>
  <si>
    <t>Supervisor</t>
  </si>
  <si>
    <t>Hr</t>
  </si>
  <si>
    <t>2.2</t>
  </si>
  <si>
    <t>Senior splicer</t>
  </si>
  <si>
    <t>2.3</t>
  </si>
  <si>
    <t>Junior splicers</t>
  </si>
  <si>
    <t>2.4</t>
  </si>
  <si>
    <t>Splicing assistant</t>
  </si>
  <si>
    <t xml:space="preserve">Scrapper Maintenance </t>
  </si>
  <si>
    <t>2.5</t>
  </si>
  <si>
    <t>2.6</t>
  </si>
  <si>
    <t>Scrapper Artisan</t>
  </si>
  <si>
    <t>2.7</t>
  </si>
  <si>
    <t xml:space="preserve">Scrapper Assistant </t>
  </si>
  <si>
    <t>Weekly &amp; Saturdays @ 1.5 factor</t>
  </si>
  <si>
    <t>2.8</t>
  </si>
  <si>
    <t>2.9</t>
  </si>
  <si>
    <t>2.10</t>
  </si>
  <si>
    <t>2.11</t>
  </si>
  <si>
    <t>Scrapper</t>
  </si>
  <si>
    <t>2.12</t>
  </si>
  <si>
    <t>2.13</t>
  </si>
  <si>
    <t>2.14</t>
  </si>
  <si>
    <t xml:space="preserve">Sub-Total Weekly &amp; Saturday overtime </t>
  </si>
  <si>
    <t>Sundays/Public Holidays @ 2 factor</t>
  </si>
  <si>
    <t>2.15</t>
  </si>
  <si>
    <t>2.16</t>
  </si>
  <si>
    <t>2.17</t>
  </si>
  <si>
    <t>2.18</t>
  </si>
  <si>
    <t>2.19</t>
  </si>
  <si>
    <t>2.20</t>
  </si>
  <si>
    <t>2.21</t>
  </si>
  <si>
    <t xml:space="preserve">Sub-Total Sunday/Public Holidays overtime </t>
  </si>
  <si>
    <t>Total for Labour + P&amp;Gs Excl. VAT (3 years)</t>
  </si>
  <si>
    <t xml:space="preserve">MEDUPI POWER STATION ASH LAGGING </t>
  </si>
  <si>
    <t>Pulley Descriptions</t>
  </si>
  <si>
    <t>Diameter [mm]</t>
  </si>
  <si>
    <t>Face width [mm]</t>
  </si>
  <si>
    <r>
      <t>Surface area [m</t>
    </r>
    <r>
      <rPr>
        <b/>
        <vertAlign val="superscript"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]</t>
    </r>
  </si>
  <si>
    <t>Lagging type</t>
  </si>
  <si>
    <t>Lagging Thickness [mm]</t>
  </si>
  <si>
    <t>Price per pulley Excl. VAT</t>
  </si>
  <si>
    <t>Number of times (2 per year/36 Months)</t>
  </si>
  <si>
    <t xml:space="preserve">Total for 36 months </t>
  </si>
  <si>
    <t>Coarse Ash Conveyors, Conveyor Tail, Bend, Bend and Take-up Pulleys</t>
  </si>
  <si>
    <t>Rubber</t>
  </si>
  <si>
    <t>Coarse Ash Conveyors, Head/Drive Pulley</t>
  </si>
  <si>
    <t>2.67</t>
  </si>
  <si>
    <t>Ceramic</t>
  </si>
  <si>
    <t>Coarse Ash Conveyors, Snub pulley</t>
  </si>
  <si>
    <t>1.72</t>
  </si>
  <si>
    <t>Transverse Ash Conveyors, Conveyor Tail Pulley &amp; Take-up pulley</t>
  </si>
  <si>
    <t>Transverse Ash Conveyors, Conveyor Head Pulley, High tension Bend pulley, High tension Bend Pulley &amp; Drive Snub Pulley</t>
  </si>
  <si>
    <t>Transverse Ash Conveyors, Conveyor Drive Pulley</t>
  </si>
  <si>
    <t>Transverse Ash Conveyors, Conveyor Low Tension Bend Pulley &amp; Low Tension Bend Pulley</t>
  </si>
  <si>
    <t>Ash Overland Link Conveyors, Conveyor Tail Pulley, Take-Up pulley, Take-up bend Pulley</t>
  </si>
  <si>
    <t>Ash Overland Link Conveyors, Conveyor Head Pulley &amp; High Tension Bent Pulley</t>
  </si>
  <si>
    <t>3.79</t>
  </si>
  <si>
    <t>Ash Overland Link Conveyors, Conveyor Drive Pulley</t>
  </si>
  <si>
    <t>3.36</t>
  </si>
  <si>
    <t>Emergency Ash Stacking Conveyor, Tail, snub, take -up, and take-up bent pulleys</t>
  </si>
  <si>
    <t>Emergency Ash Stacking Conveyor, Tripper Car Head Pulley and conveyor  Head pulley</t>
  </si>
  <si>
    <t>Emergency Ash Stacking Conveyor, Tripper Car Bent and High Tension Bent Pulley</t>
  </si>
  <si>
    <t>Emergency Ash Stacking Conveyor, Conveyor Drive Pulley</t>
  </si>
  <si>
    <t>Emergency Ash Stacker, Boom Drive Pulley</t>
  </si>
  <si>
    <t>Emergency Ash Stacker, Boom Head Pulley</t>
  </si>
  <si>
    <t>Emergency Ash reclaim Conveyor, Tail, Take-up  and Take-up bend pulleys</t>
  </si>
  <si>
    <t>Emergency Ash reclaim Conveyor, Head/Drive Pulley</t>
  </si>
  <si>
    <t>Emergency Ash reclaim Conveyor, Snub Pulley</t>
  </si>
  <si>
    <t>1.70</t>
  </si>
  <si>
    <t>Emergency Ash reclaim Conveyor, Take-up bend pulleys</t>
  </si>
  <si>
    <t>Overland Conveyor, Head, HT Snub and Drive snub pulleys</t>
  </si>
  <si>
    <t>4.27</t>
  </si>
  <si>
    <t>Overland Conveyor, High Tension 1 and 2 Pulley</t>
  </si>
  <si>
    <t>6.41</t>
  </si>
  <si>
    <t>Overland Conveyor, Drive Pulley</t>
  </si>
  <si>
    <t>Overland Conveyor Take-up Pulley</t>
  </si>
  <si>
    <t>Overland Conveyor Take-up bend 1 to 4 Pulleys</t>
  </si>
  <si>
    <t>Overland Conveyor Tail Pulley</t>
  </si>
  <si>
    <t>Extendable Conveyor, Head, High tension Bend 1 and Primary and Secondary drive snub Pulleys</t>
  </si>
  <si>
    <t>5.34</t>
  </si>
  <si>
    <t>Extendable Conveyor, Primary and Secondary drive Pulleys</t>
  </si>
  <si>
    <t>Extendable Conveyor, Take-up, Take-up bend 1 to 4 and Tail Pulleys</t>
  </si>
  <si>
    <t>Shiftable Conveyor, Drive Pulley</t>
  </si>
  <si>
    <t>Ash Stacker Tripper car, Discharge and take-up Pulleys</t>
  </si>
  <si>
    <t>Ash Stacker Tripper car, snub Pulley</t>
  </si>
  <si>
    <t>Ash Stacker Link and Boom Conveyor Drive Pulleys</t>
  </si>
  <si>
    <t>Ash Stacker Link and Boom Conveyor Head Pulleys</t>
  </si>
  <si>
    <t>Total for Ash Lagging Excl. VAT (3 Years)</t>
  </si>
  <si>
    <t xml:space="preserve">MEDUPI POWER STATION  COAL PULLEY LAGGING </t>
  </si>
  <si>
    <t>Belt</t>
  </si>
  <si>
    <t>Pulley</t>
  </si>
  <si>
    <r>
      <t>Surface Area [m</t>
    </r>
    <r>
      <rPr>
        <b/>
        <vertAlign val="superscript"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]</t>
    </r>
  </si>
  <si>
    <t>Lagging Type</t>
  </si>
  <si>
    <t>Thickness</t>
  </si>
  <si>
    <t>Number of times (36 Months- 2 xper year)</t>
  </si>
  <si>
    <t>US1A&amp;B</t>
  </si>
  <si>
    <t>Drive</t>
  </si>
  <si>
    <t>8.17</t>
  </si>
  <si>
    <t>Tail/take-up</t>
  </si>
  <si>
    <t>OV1</t>
  </si>
  <si>
    <t>Primary Drive</t>
  </si>
  <si>
    <t>7.23</t>
  </si>
  <si>
    <t>H.T Bend</t>
  </si>
  <si>
    <t>Secondary Drive</t>
  </si>
  <si>
    <t>L.T Take Up/ L.T Bend</t>
  </si>
  <si>
    <t>5.78</t>
  </si>
  <si>
    <t>Tail</t>
  </si>
  <si>
    <t>OV2</t>
  </si>
  <si>
    <t>L.T Bend/ L.T Take Up/ Tal</t>
  </si>
  <si>
    <t>4.55</t>
  </si>
  <si>
    <t>H.T Pulley/ Head Pulley</t>
  </si>
  <si>
    <t>SY1</t>
  </si>
  <si>
    <t>L.T Bend</t>
  </si>
  <si>
    <t>3.61</t>
  </si>
  <si>
    <t>SYS1&amp;2</t>
  </si>
  <si>
    <t xml:space="preserve">Head  </t>
  </si>
  <si>
    <t>Take-Up</t>
  </si>
  <si>
    <t>SYR1&amp;2</t>
  </si>
  <si>
    <t>5.03</t>
  </si>
  <si>
    <t>6.28</t>
  </si>
  <si>
    <t>3.96</t>
  </si>
  <si>
    <t>3.14</t>
  </si>
  <si>
    <t>Reclaimer 1&amp;2 Cross Conveyor</t>
  </si>
  <si>
    <t>Stacker 1&amp;2 Intermediate Conveyor</t>
  </si>
  <si>
    <t>Tail/take-up/LT Bend</t>
  </si>
  <si>
    <t>Stacker 1&amp;2 Boom Conveyor</t>
  </si>
  <si>
    <t>SY2A&amp;B</t>
  </si>
  <si>
    <t xml:space="preserve">Head </t>
  </si>
  <si>
    <t xml:space="preserve">H.T 180 Bend </t>
  </si>
  <si>
    <t>H.T 90 Bend</t>
  </si>
  <si>
    <t>T1A&amp;B</t>
  </si>
  <si>
    <t>T2A-F</t>
  </si>
  <si>
    <t>T3A-F</t>
  </si>
  <si>
    <t>Head</t>
  </si>
  <si>
    <t>3.01</t>
  </si>
  <si>
    <t>Head snub</t>
  </si>
  <si>
    <t>Take-Up bend</t>
  </si>
  <si>
    <t>H.T snub</t>
  </si>
  <si>
    <t>T4A-F</t>
  </si>
  <si>
    <t>HT Snub</t>
  </si>
  <si>
    <t>Take -Up</t>
  </si>
  <si>
    <t>L.T bend</t>
  </si>
  <si>
    <t>BOQ value</t>
  </si>
  <si>
    <t>Fixed 15%</t>
  </si>
  <si>
    <t>Price for one year</t>
  </si>
  <si>
    <t>Estimated CPA for one year</t>
  </si>
  <si>
    <t>for 2 years</t>
  </si>
  <si>
    <t>T5/6A-F</t>
  </si>
  <si>
    <t>P&amp;G's</t>
  </si>
  <si>
    <t>Drive snub</t>
  </si>
  <si>
    <t xml:space="preserve">Labour </t>
  </si>
  <si>
    <t>Take-up</t>
  </si>
  <si>
    <t>CPI increase</t>
  </si>
  <si>
    <t>T7/8A-F</t>
  </si>
  <si>
    <t>MEIBC increase</t>
  </si>
  <si>
    <t>Bend</t>
  </si>
  <si>
    <t>Total Coal Conveyor Materials Excl. VAT 3 Years</t>
  </si>
  <si>
    <t xml:space="preserve">MEDUPI POWER STATION </t>
  </si>
  <si>
    <t xml:space="preserve">MEDUPI COAL CONVEYORS - BELT SPLICING </t>
  </si>
  <si>
    <t>Coal Conveyors</t>
  </si>
  <si>
    <t>Belt Class</t>
  </si>
  <si>
    <t>Cover Thickness</t>
  </si>
  <si>
    <t>Type</t>
  </si>
  <si>
    <t>Belt Width (mm)</t>
  </si>
  <si>
    <t>Rate per Splice</t>
  </si>
  <si>
    <t>Number of Conveyors</t>
  </si>
  <si>
    <t>Number of Splices per conveyor /36 months</t>
  </si>
  <si>
    <t xml:space="preserve">Total Amount Exc.l VAT 3 Years </t>
  </si>
  <si>
    <t>US 1A &amp; B</t>
  </si>
  <si>
    <t>1600/4</t>
  </si>
  <si>
    <t>15 X 5</t>
  </si>
  <si>
    <t>M</t>
  </si>
  <si>
    <t>ST 1600</t>
  </si>
  <si>
    <t>6 X 6</t>
  </si>
  <si>
    <t>N</t>
  </si>
  <si>
    <t>ST 1000</t>
  </si>
  <si>
    <t>ST 500</t>
  </si>
  <si>
    <t>8 X 5</t>
  </si>
  <si>
    <t>SYS I &amp; 2</t>
  </si>
  <si>
    <t>5 X 5</t>
  </si>
  <si>
    <t>SYR 1 &amp; 2</t>
  </si>
  <si>
    <t>ST 800</t>
  </si>
  <si>
    <t>RECLAIMER 1/2 CROSS CONV</t>
  </si>
  <si>
    <t>800/4</t>
  </si>
  <si>
    <t>8 X 4</t>
  </si>
  <si>
    <t>STCK</t>
  </si>
  <si>
    <t>STACKER 1/2 INTERMEDIATE CONV</t>
  </si>
  <si>
    <t>STACKER 1/2 BOOM CONV</t>
  </si>
  <si>
    <t>SY2 A &amp; B</t>
  </si>
  <si>
    <t>T1 A &amp; B</t>
  </si>
  <si>
    <t>T2 A-F</t>
  </si>
  <si>
    <t>1000/4</t>
  </si>
  <si>
    <t>10 X 5</t>
  </si>
  <si>
    <t>T3 A-F</t>
  </si>
  <si>
    <t>T4 A-F</t>
  </si>
  <si>
    <t>500/3</t>
  </si>
  <si>
    <t>Coal Conveyors - Belt splicing total excl. VAT 3 years</t>
  </si>
  <si>
    <t xml:space="preserve">MEDUPI ASH CONVEYORS - BELT SPLICING </t>
  </si>
  <si>
    <t>Ash Conveyors</t>
  </si>
  <si>
    <t>Number Of Conveyors</t>
  </si>
  <si>
    <t>Number of Splices per Conveyor/36 months</t>
  </si>
  <si>
    <t>COARSE ASH CONVEYOR</t>
  </si>
  <si>
    <t>TRANSVERSE CONVEYOR</t>
  </si>
  <si>
    <t>OVERLAND LINK</t>
  </si>
  <si>
    <t>630/4</t>
  </si>
  <si>
    <t>EMERGENCY ASH STACKING CON</t>
  </si>
  <si>
    <t>EMERGENCY ASH BOOM CONV</t>
  </si>
  <si>
    <t>EMERGENCY ASH RECLAIM CONV</t>
  </si>
  <si>
    <t>OVERLAND CONVEYOR</t>
  </si>
  <si>
    <t>N/STCK</t>
  </si>
  <si>
    <t>EXTENDABLE CONVEYOR</t>
  </si>
  <si>
    <t>SHIFTABLE CONVEYOR</t>
  </si>
  <si>
    <t>STACKER LINK CONVEYOR</t>
  </si>
  <si>
    <t>ST 400</t>
  </si>
  <si>
    <t>8 X 6</t>
  </si>
  <si>
    <t>STACKER BOOM CONVEYOR</t>
  </si>
  <si>
    <t>Ash Conveyors - Belt splicing total excl. VAT 3 years</t>
  </si>
  <si>
    <t xml:space="preserve">Labour + P&amp;Gs </t>
  </si>
  <si>
    <t xml:space="preserve">Ash Conveyors - Pulley Lagging </t>
  </si>
  <si>
    <t>NB: The contractor price shall be inclusive of all costs, including but not limited to: Labour, material, consumables, hand tools, specialized tools and equipment, monitoring instruments, travelling costs, health &amp; safety and all other related costs for splicing, belt repair</t>
  </si>
  <si>
    <t xml:space="preserve">Coal Conveyors - Pulley Lagging </t>
  </si>
  <si>
    <t xml:space="preserve">CAMDEN POWER STATION </t>
  </si>
  <si>
    <t>COLD VULCANISING SPLICE</t>
  </si>
  <si>
    <t>Conveyor Description</t>
  </si>
  <si>
    <t>Belt Width [mm]</t>
  </si>
  <si>
    <t>Belt class</t>
  </si>
  <si>
    <t>Estimate splices per annum</t>
  </si>
  <si>
    <t>Price per splice Excl. VAT</t>
  </si>
  <si>
    <t>Total  Annual Value  Excl. Vat</t>
  </si>
  <si>
    <t>Total Value (3 years) Excl. Vat</t>
  </si>
  <si>
    <t>Hopper Feeder, Bottom deck underflow</t>
  </si>
  <si>
    <t>CLASS: 315/3 (top cover 5mm and bottom 3mm)</t>
  </si>
  <si>
    <t>Main Feeder</t>
  </si>
  <si>
    <t>Bottom deck overflow, Middle deck overflow</t>
  </si>
  <si>
    <t>Moulded V chevron belt</t>
  </si>
  <si>
    <t>MECHANICALLY BELT FASTENING (CLIP JOINT)</t>
  </si>
  <si>
    <t>Hopper Feeder, Main feeder, Bottom deck underflow</t>
  </si>
  <si>
    <t xml:space="preserve">Clip Joint Total Value Excl. VAT (3 years) </t>
  </si>
  <si>
    <t xml:space="preserve">LAGGING </t>
  </si>
  <si>
    <t>Estimate laggings per annum</t>
  </si>
  <si>
    <t>Hopper Feeder</t>
  </si>
  <si>
    <t>Main Feeder, Bottom deck underflow, Bottom deck overflow, Middle deck overflow, Hopper Feeder</t>
  </si>
  <si>
    <t xml:space="preserve">SKIRTING SUPPLY </t>
  </si>
  <si>
    <t>Skirting belt Description</t>
  </si>
  <si>
    <t>Skirting Width</t>
  </si>
  <si>
    <t>Skirting Thickness</t>
  </si>
  <si>
    <t>Price per length [m]</t>
  </si>
  <si>
    <t>Estimate Skirting length (m) per annum</t>
  </si>
  <si>
    <t>Hooper Feeder, Main Feeder, Bottom deck underflow</t>
  </si>
  <si>
    <t>300 mm</t>
  </si>
  <si>
    <t>10 mm</t>
  </si>
  <si>
    <t>Skirting Total Value Excl. VAT (3 Years)</t>
  </si>
  <si>
    <t>CONVEYOR BELT SUPPLY + INSTALLATION</t>
  </si>
  <si>
    <t>Conveyor belt Description</t>
  </si>
  <si>
    <t>Conveyor Belt Specification</t>
  </si>
  <si>
    <t>Conveyor Belt Width (mm)</t>
  </si>
  <si>
    <t>Conveyor Belt – Brand and Conveyor Belt mass/m2</t>
  </si>
  <si>
    <t>Price per Roll excl (300m)</t>
  </si>
  <si>
    <t>Estimate rolls per annum</t>
  </si>
  <si>
    <t>Dunlop or Goodyear</t>
  </si>
  <si>
    <t>14 kg/m2</t>
  </si>
  <si>
    <t>12,3 kg/m2</t>
  </si>
  <si>
    <t>Oriental Rubber Industries</t>
  </si>
  <si>
    <t>Chevron 360mm wide</t>
  </si>
  <si>
    <t>Dunlop</t>
  </si>
  <si>
    <t>Rib 20mm bottom</t>
  </si>
  <si>
    <t>Goodyear</t>
  </si>
  <si>
    <t>Rib 12 mm top</t>
  </si>
  <si>
    <t>Belt 7 mm thick</t>
  </si>
  <si>
    <t xml:space="preserve">Conveyor belt supply Total Value Excl. VAT (3 years) </t>
  </si>
  <si>
    <t>NB: The contractor price shall be inclusive of all costs, including but not limited to: Labour, material, consumables, hand tools, specialized tools and equipment, monitoring instruments, travelling costs, health &amp; safety and all other related costs for splicing, belt repairs and pulley lagging on the BOQ.</t>
  </si>
  <si>
    <t>Total Cold Splice Excl. VAT (3 Years)</t>
  </si>
  <si>
    <t>Lagging Value Excl. VAT (3 Years)</t>
  </si>
  <si>
    <t xml:space="preserve">DUVHA POWER STATION  - LAGGING + SKIRTING </t>
  </si>
  <si>
    <t>LAGGING</t>
  </si>
  <si>
    <r>
      <t>Surface Area [m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]</t>
    </r>
  </si>
  <si>
    <t>Estimated qty per annum</t>
  </si>
  <si>
    <t>Price per Pulley Excl. VAT</t>
  </si>
  <si>
    <t>Total Price per Annum Excl. Vat</t>
  </si>
  <si>
    <t>Total Price for 3 years Excl. Vat</t>
  </si>
  <si>
    <t>2A&amp;B</t>
  </si>
  <si>
    <t>H.T. Bend</t>
  </si>
  <si>
    <t>Snub</t>
  </si>
  <si>
    <t>Take-up Bends</t>
  </si>
  <si>
    <t>3A&amp;B</t>
  </si>
  <si>
    <t>4A&amp;B</t>
  </si>
  <si>
    <t>Take-Up Bends</t>
  </si>
  <si>
    <t>5A&amp;B</t>
  </si>
  <si>
    <t>6A&amp;B</t>
  </si>
  <si>
    <t>Drive 6A</t>
  </si>
  <si>
    <t>Drive 6B</t>
  </si>
  <si>
    <t>Tripper head</t>
  </si>
  <si>
    <t>Tripper bend</t>
  </si>
  <si>
    <t>7A&amp;B</t>
  </si>
  <si>
    <t>8A&amp;B</t>
  </si>
  <si>
    <t xml:space="preserve">TOTAL FOR LAGGING  FOR 3 YEARS EXCL. VAT </t>
  </si>
  <si>
    <t>SKIRTING SUPPLY</t>
  </si>
  <si>
    <t>Estimate Skirting length per annum</t>
  </si>
  <si>
    <t>CSY conveyors</t>
  </si>
  <si>
    <t>300mm</t>
  </si>
  <si>
    <t>12.5mm</t>
  </si>
  <si>
    <t>Skirting Budget ( 3 Years)</t>
  </si>
  <si>
    <t xml:space="preserve">TOTAL FOR LAGGING + SKIRTING FOR 3 YEARS EXCL. VAT </t>
  </si>
  <si>
    <t>HOT SPLICING</t>
  </si>
  <si>
    <t xml:space="preserve">Unit Price </t>
  </si>
  <si>
    <t xml:space="preserve">Reclaim conveyor, 2A&amp;B, 3A&amp;B, </t>
  </si>
  <si>
    <t xml:space="preserve">Class ST 1000, Steel cord  </t>
  </si>
  <si>
    <t>Cross conveyors, 4A&amp;B 5A&amp;B,6A&amp;B,7A&amp;B,8A&amp;B, Link conveyor, Cross conveyor,  Boom and Shuttle conveyors</t>
  </si>
  <si>
    <t>Class 800,3ply</t>
  </si>
  <si>
    <t xml:space="preserve">Total Hot Splicing Excl. VAT 3 years </t>
  </si>
  <si>
    <t>COLD SPLICING</t>
  </si>
  <si>
    <t>Item No.</t>
  </si>
  <si>
    <t xml:space="preserve">Total Cold Splicing Excl. VAT 3 years </t>
  </si>
  <si>
    <t>STEEL CORD SPLICING REPAIRS</t>
  </si>
  <si>
    <t xml:space="preserve">Total Steel Cord Splicing Repairs Excl. VAT 3 years </t>
  </si>
  <si>
    <t>PLY - BELT SPLICING REPAIRS</t>
  </si>
  <si>
    <t xml:space="preserve"> Belt Length [m]</t>
  </si>
  <si>
    <t>Total Ply-belt Splicing Repairs Excl. VAT 3 years</t>
  </si>
  <si>
    <t>PLY - BELT CLIP JOINT</t>
  </si>
  <si>
    <t>Total Ply-belt Clip Joint Excl. VAT 3 years</t>
  </si>
  <si>
    <t xml:space="preserve">TOTAL VALUE FOR BELT REPAIRS FOR DUVHA 3 YEARS EXCL. VAT </t>
  </si>
  <si>
    <t xml:space="preserve">Sub-Total Labour </t>
  </si>
  <si>
    <t>Total Excl. VAT 3 years for Medupi</t>
  </si>
  <si>
    <t>Ash Conveyors - Belt splicing</t>
  </si>
  <si>
    <t>Coal Conveyors - Belt splicing</t>
  </si>
  <si>
    <t xml:space="preserve">DUVHA BELT REPAIRS TOTAL EXCL. VAT FOR 3 YEARS </t>
  </si>
  <si>
    <t xml:space="preserve">CAMDEN BELT REPAIRS TOTAL EXCL. VAT FOR 3 YEARS </t>
  </si>
  <si>
    <t>MEDUPI BELT REPAIRS TOTAL EXCL. VAT FOR 3 YEARS</t>
  </si>
  <si>
    <t xml:space="preserve">TOTAL BELT REPAIRS AT CAMDEN 3 YEARS Excl. VAT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</si>
</sst>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R&quot;#,##0;[Red]\-&quot;R&quot;#,##0"/>
    <numFmt numFmtId="8" formatCode="&quot;R&quot;#,##0.00;[Red]\-&quot;R&quot;#,##0.00"/>
    <numFmt numFmtId="44" formatCode="_-&quot;R&quot;* #,##0.00_-;\-&quot;R&quot;* #,##0.00_-;_-&quot;R&quot;* &quot;-&quot;??_-;_-@_-"/>
    <numFmt numFmtId="164" formatCode="&quot;R&quot;#,##0.00"/>
    <numFmt numFmtId="165" formatCode="_ &quot;R&quot;\ * #,##0.00_ ;_ &quot;R&quot;\ * \-#,##0.00_ ;_ &quot;R&quot;\ * &quot;-&quot;??_ ;_ @_ "/>
    <numFmt numFmtId="166" formatCode="&quot;R&quot;\ 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1"/>
      <color theme="0"/>
      <name val="Arial"/>
      <family val="2"/>
    </font>
    <font>
      <sz val="16"/>
      <color theme="1"/>
      <name val="Arial"/>
      <family val="2"/>
    </font>
    <font>
      <b/>
      <sz val="20"/>
      <name val="Arial"/>
      <family val="2"/>
    </font>
    <font>
      <b/>
      <sz val="20"/>
      <color rgb="FFFF0000"/>
      <name val="Arial"/>
      <family val="2"/>
    </font>
    <font>
      <b/>
      <vertAlign val="superscript"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0"/>
      <color theme="1"/>
      <name val="Arial"/>
      <family val="2"/>
    </font>
    <font>
      <sz val="20"/>
      <color rgb="FFFF0000"/>
      <name val="Arial"/>
      <family val="2"/>
    </font>
    <font>
      <sz val="16"/>
      <color rgb="FFFF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03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0" borderId="2" xfId="0" applyFont="1" applyBorder="1" applyAlignment="1">
      <alignment horizontal="center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8" fillId="3" borderId="1" xfId="0" applyFont="1" applyFill="1" applyBorder="1" applyAlignment="1">
      <alignment horizontal="center"/>
    </xf>
    <xf numFmtId="44" fontId="8" fillId="2" borderId="1" xfId="1" applyFont="1" applyFill="1" applyBorder="1" applyAlignment="1">
      <alignment horizontal="center"/>
    </xf>
    <xf numFmtId="44" fontId="8" fillId="2" borderId="2" xfId="1" applyFont="1" applyFill="1" applyBorder="1" applyAlignment="1">
      <alignment horizontal="center"/>
    </xf>
    <xf numFmtId="1" fontId="8" fillId="0" borderId="2" xfId="1" applyNumberFormat="1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1" fillId="0" borderId="3" xfId="0" applyFont="1" applyBorder="1" applyAlignment="1">
      <alignment wrapText="1"/>
    </xf>
    <xf numFmtId="1" fontId="8" fillId="2" borderId="2" xfId="1" applyNumberFormat="1" applyFont="1" applyFill="1" applyBorder="1" applyAlignment="1">
      <alignment horizontal="center"/>
    </xf>
    <xf numFmtId="44" fontId="11" fillId="2" borderId="1" xfId="1" applyFont="1" applyFill="1" applyBorder="1" applyAlignment="1">
      <alignment horizontal="center"/>
    </xf>
    <xf numFmtId="0" fontId="7" fillId="0" borderId="3" xfId="0" applyFont="1" applyBorder="1" applyAlignment="1">
      <alignment wrapText="1"/>
    </xf>
    <xf numFmtId="44" fontId="7" fillId="0" borderId="2" xfId="1" applyFont="1" applyBorder="1" applyAlignment="1">
      <alignment horizontal="center"/>
    </xf>
    <xf numFmtId="44" fontId="7" fillId="0" borderId="1" xfId="1" applyFont="1" applyBorder="1"/>
    <xf numFmtId="44" fontId="7" fillId="2" borderId="2" xfId="1" applyFont="1" applyFill="1" applyBorder="1" applyAlignment="1">
      <alignment horizontal="center"/>
    </xf>
    <xf numFmtId="44" fontId="7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3" xfId="0" applyFont="1" applyBorder="1" applyAlignment="1">
      <alignment vertical="center" wrapText="1"/>
    </xf>
    <xf numFmtId="44" fontId="8" fillId="0" borderId="1" xfId="1" applyFont="1" applyBorder="1" applyAlignment="1">
      <alignment vertical="center" wrapText="1"/>
    </xf>
    <xf numFmtId="44" fontId="8" fillId="0" borderId="1" xfId="1" applyFont="1" applyBorder="1"/>
    <xf numFmtId="0" fontId="7" fillId="0" borderId="3" xfId="0" applyFont="1" applyBorder="1" applyAlignment="1">
      <alignment vertical="center" wrapText="1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44" fontId="7" fillId="0" borderId="1" xfId="0" applyNumberFormat="1" applyFont="1" applyBorder="1"/>
    <xf numFmtId="0" fontId="7" fillId="0" borderId="6" xfId="0" applyFont="1" applyBorder="1" applyAlignment="1">
      <alignment wrapText="1"/>
    </xf>
    <xf numFmtId="6" fontId="7" fillId="0" borderId="7" xfId="0" applyNumberFormat="1" applyFont="1" applyBorder="1"/>
    <xf numFmtId="0" fontId="10" fillId="0" borderId="6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8" fillId="0" borderId="8" xfId="0" applyFont="1" applyBorder="1" applyAlignment="1">
      <alignment horizontal="center"/>
    </xf>
    <xf numFmtId="6" fontId="7" fillId="0" borderId="1" xfId="0" applyNumberFormat="1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6" fontId="7" fillId="0" borderId="0" xfId="0" applyNumberFormat="1" applyFont="1"/>
    <xf numFmtId="0" fontId="12" fillId="0" borderId="0" xfId="0" applyFont="1" applyAlignment="1">
      <alignment vertical="center" wrapText="1"/>
    </xf>
    <xf numFmtId="6" fontId="13" fillId="0" borderId="0" xfId="0" applyNumberFormat="1" applyFont="1"/>
    <xf numFmtId="0" fontId="7" fillId="0" borderId="0" xfId="0" applyFont="1" applyAlignment="1">
      <alignment vertical="center" wrapText="1"/>
    </xf>
    <xf numFmtId="9" fontId="9" fillId="0" borderId="0" xfId="0" applyNumberFormat="1" applyFont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44" fontId="16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4" fontId="17" fillId="0" borderId="1" xfId="1" applyFont="1" applyFill="1" applyBorder="1" applyAlignment="1">
      <alignment horizontal="center" vertical="center" wrapText="1"/>
    </xf>
    <xf numFmtId="44" fontId="18" fillId="0" borderId="1" xfId="1" applyFont="1" applyBorder="1" applyAlignment="1">
      <alignment vertical="center" wrapText="1"/>
    </xf>
    <xf numFmtId="44" fontId="17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4" fillId="0" borderId="1" xfId="0" applyFont="1" applyBorder="1"/>
    <xf numFmtId="44" fontId="4" fillId="0" borderId="1" xfId="1" applyFont="1" applyBorder="1"/>
    <xf numFmtId="0" fontId="13" fillId="0" borderId="1" xfId="0" applyFont="1" applyBorder="1" applyAlignment="1">
      <alignment horizontal="right"/>
    </xf>
    <xf numFmtId="44" fontId="16" fillId="0" borderId="1" xfId="1" applyFont="1" applyBorder="1"/>
    <xf numFmtId="0" fontId="13" fillId="0" borderId="0" xfId="0" applyFont="1"/>
    <xf numFmtId="9" fontId="4" fillId="0" borderId="0" xfId="0" applyNumberFormat="1" applyFont="1"/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4" fontId="4" fillId="0" borderId="1" xfId="1" applyFont="1" applyFill="1" applyBorder="1"/>
    <xf numFmtId="0" fontId="18" fillId="0" borderId="6" xfId="0" applyFont="1" applyBorder="1" applyAlignment="1">
      <alignment horizontal="center"/>
    </xf>
    <xf numFmtId="44" fontId="18" fillId="0" borderId="7" xfId="1" applyFont="1" applyBorder="1"/>
    <xf numFmtId="0" fontId="18" fillId="0" borderId="3" xfId="0" applyFont="1" applyBorder="1" applyAlignment="1">
      <alignment horizontal="center"/>
    </xf>
    <xf numFmtId="44" fontId="18" fillId="0" borderId="1" xfId="1" applyFont="1" applyBorder="1"/>
    <xf numFmtId="44" fontId="17" fillId="0" borderId="1" xfId="1" applyFont="1" applyFill="1" applyBorder="1" applyAlignment="1">
      <alignment vertical="center" wrapText="1"/>
    </xf>
    <xf numFmtId="44" fontId="17" fillId="0" borderId="1" xfId="1" applyFont="1" applyBorder="1" applyAlignment="1">
      <alignment vertical="center" wrapText="1"/>
    </xf>
    <xf numFmtId="165" fontId="13" fillId="0" borderId="0" xfId="0" applyNumberFormat="1" applyFont="1"/>
    <xf numFmtId="0" fontId="16" fillId="0" borderId="0" xfId="0" applyFont="1" applyAlignment="1">
      <alignment wrapText="1"/>
    </xf>
    <xf numFmtId="0" fontId="19" fillId="0" borderId="0" xfId="0" applyFont="1"/>
    <xf numFmtId="0" fontId="13" fillId="0" borderId="0" xfId="0" applyFont="1" applyAlignment="1">
      <alignment wrapText="1"/>
    </xf>
    <xf numFmtId="165" fontId="13" fillId="0" borderId="0" xfId="0" applyNumberFormat="1" applyFont="1" applyAlignment="1">
      <alignment horizontal="left"/>
    </xf>
    <xf numFmtId="44" fontId="18" fillId="0" borderId="0" xfId="1" applyFont="1" applyAlignment="1">
      <alignment wrapText="1"/>
    </xf>
    <xf numFmtId="2" fontId="4" fillId="0" borderId="0" xfId="0" applyNumberFormat="1" applyFont="1"/>
    <xf numFmtId="44" fontId="4" fillId="4" borderId="0" xfId="0" applyNumberFormat="1" applyFont="1" applyFill="1"/>
    <xf numFmtId="44" fontId="4" fillId="0" borderId="0" xfId="0" applyNumberFormat="1" applyFont="1"/>
    <xf numFmtId="44" fontId="6" fillId="0" borderId="0" xfId="1" applyFont="1"/>
    <xf numFmtId="44" fontId="4" fillId="0" borderId="0" xfId="1" applyFont="1"/>
    <xf numFmtId="0" fontId="4" fillId="4" borderId="0" xfId="0" applyFont="1" applyFill="1"/>
    <xf numFmtId="0" fontId="17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44" fontId="17" fillId="0" borderId="9" xfId="1" applyFont="1" applyBorder="1" applyAlignment="1">
      <alignment vertical="center" wrapText="1"/>
    </xf>
    <xf numFmtId="0" fontId="18" fillId="0" borderId="5" xfId="0" applyFont="1" applyBorder="1" applyAlignment="1">
      <alignment horizontal="center"/>
    </xf>
    <xf numFmtId="44" fontId="18" fillId="0" borderId="9" xfId="1" applyFont="1" applyBorder="1"/>
    <xf numFmtId="44" fontId="13" fillId="0" borderId="1" xfId="1" applyFont="1" applyBorder="1"/>
    <xf numFmtId="0" fontId="16" fillId="0" borderId="1" xfId="0" applyFont="1" applyBorder="1" applyAlignment="1">
      <alignment horizontal="right"/>
    </xf>
    <xf numFmtId="0" fontId="13" fillId="0" borderId="0" xfId="0" applyFont="1" applyAlignment="1">
      <alignment horizontal="center" wrapText="1"/>
    </xf>
    <xf numFmtId="164" fontId="13" fillId="0" borderId="0" xfId="0" applyNumberFormat="1" applyFont="1"/>
    <xf numFmtId="0" fontId="18" fillId="0" borderId="0" xfId="0" applyFont="1"/>
    <xf numFmtId="44" fontId="16" fillId="0" borderId="0" xfId="1" applyFont="1" applyBorder="1"/>
    <xf numFmtId="0" fontId="7" fillId="0" borderId="0" xfId="0" applyFont="1"/>
    <xf numFmtId="44" fontId="8" fillId="0" borderId="0" xfId="1" applyFont="1"/>
    <xf numFmtId="8" fontId="20" fillId="0" borderId="0" xfId="0" applyNumberFormat="1" applyFont="1" applyAlignment="1">
      <alignment vertical="center" wrapText="1"/>
    </xf>
    <xf numFmtId="44" fontId="13" fillId="0" borderId="1" xfId="1" applyFont="1" applyFill="1" applyBorder="1" applyAlignment="1">
      <alignment wrapText="1"/>
    </xf>
    <xf numFmtId="8" fontId="14" fillId="0" borderId="0" xfId="0" applyNumberFormat="1" applyFont="1" applyAlignment="1">
      <alignment vertical="center" wrapText="1"/>
    </xf>
    <xf numFmtId="44" fontId="4" fillId="0" borderId="1" xfId="1" applyFont="1" applyFill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44" fontId="4" fillId="0" borderId="0" xfId="1" applyFont="1" applyFill="1" applyBorder="1"/>
    <xf numFmtId="44" fontId="4" fillId="0" borderId="2" xfId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3" fillId="0" borderId="3" xfId="0" applyFont="1" applyBorder="1" applyAlignment="1">
      <alignment horizontal="right"/>
    </xf>
    <xf numFmtId="44" fontId="13" fillId="0" borderId="1" xfId="0" applyNumberFormat="1" applyFont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44" fontId="7" fillId="0" borderId="0" xfId="1" applyFont="1"/>
    <xf numFmtId="0" fontId="13" fillId="0" borderId="1" xfId="0" applyFont="1" applyBorder="1"/>
    <xf numFmtId="44" fontId="4" fillId="0" borderId="0" xfId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44" fontId="13" fillId="0" borderId="0" xfId="0" applyNumberFormat="1" applyFont="1" applyAlignment="1">
      <alignment horizontal="center"/>
    </xf>
    <xf numFmtId="44" fontId="13" fillId="0" borderId="1" xfId="0" applyNumberFormat="1" applyFont="1" applyBorder="1"/>
    <xf numFmtId="0" fontId="4" fillId="0" borderId="2" xfId="0" applyFont="1" applyBorder="1"/>
    <xf numFmtId="0" fontId="21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vertical="center"/>
    </xf>
    <xf numFmtId="44" fontId="13" fillId="0" borderId="1" xfId="1" applyFont="1" applyFill="1" applyBorder="1"/>
    <xf numFmtId="166" fontId="13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0" fillId="0" borderId="0" xfId="0" applyAlignment="1">
      <alignment wrapText="1"/>
    </xf>
    <xf numFmtId="164" fontId="4" fillId="0" borderId="0" xfId="0" applyNumberFormat="1" applyFont="1" applyAlignment="1">
      <alignment vertical="center"/>
    </xf>
    <xf numFmtId="0" fontId="2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44" fontId="14" fillId="0" borderId="1" xfId="1" applyFont="1" applyBorder="1" applyAlignment="1">
      <alignment horizontal="right" wrapText="1"/>
    </xf>
    <xf numFmtId="0" fontId="17" fillId="0" borderId="0" xfId="0" applyFont="1" applyAlignment="1">
      <alignment horizontal="right" wrapText="1"/>
    </xf>
    <xf numFmtId="0" fontId="24" fillId="0" borderId="0" xfId="0" applyFont="1"/>
    <xf numFmtId="0" fontId="4" fillId="0" borderId="0" xfId="0" applyFont="1" applyAlignment="1">
      <alignment wrapText="1"/>
    </xf>
    <xf numFmtId="44" fontId="17" fillId="0" borderId="1" xfId="1" applyFont="1" applyFill="1" applyBorder="1" applyAlignment="1">
      <alignment vertical="center"/>
    </xf>
    <xf numFmtId="44" fontId="14" fillId="0" borderId="1" xfId="1" applyFont="1" applyFill="1" applyBorder="1"/>
    <xf numFmtId="0" fontId="14" fillId="0" borderId="0" xfId="0" applyFont="1" applyAlignment="1">
      <alignment horizontal="right"/>
    </xf>
    <xf numFmtId="0" fontId="4" fillId="0" borderId="1" xfId="0" applyFont="1" applyBorder="1" applyAlignment="1">
      <alignment horizontal="justify" vertical="center" wrapText="1"/>
    </xf>
    <xf numFmtId="44" fontId="4" fillId="0" borderId="1" xfId="1" applyFont="1" applyFill="1" applyBorder="1" applyAlignment="1">
      <alignment vertical="center" wrapText="1"/>
    </xf>
    <xf numFmtId="0" fontId="13" fillId="0" borderId="0" xfId="0" applyFont="1" applyAlignment="1">
      <alignment horizontal="right" wrapText="1"/>
    </xf>
    <xf numFmtId="165" fontId="4" fillId="0" borderId="0" xfId="0" applyNumberFormat="1" applyFont="1"/>
    <xf numFmtId="0" fontId="18" fillId="0" borderId="0" xfId="0" applyFont="1" applyAlignment="1">
      <alignment wrapText="1"/>
    </xf>
    <xf numFmtId="165" fontId="4" fillId="0" borderId="0" xfId="0" applyNumberFormat="1" applyFont="1" applyAlignment="1">
      <alignment horizontal="left"/>
    </xf>
    <xf numFmtId="165" fontId="18" fillId="0" borderId="0" xfId="0" applyNumberFormat="1" applyFont="1" applyAlignment="1">
      <alignment wrapText="1"/>
    </xf>
    <xf numFmtId="44" fontId="18" fillId="0" borderId="0" xfId="0" applyNumberFormat="1" applyFont="1" applyAlignment="1">
      <alignment wrapText="1"/>
    </xf>
    <xf numFmtId="0" fontId="4" fillId="0" borderId="1" xfId="0" applyFont="1" applyBorder="1" applyAlignment="1">
      <alignment vertical="top" wrapText="1"/>
    </xf>
    <xf numFmtId="166" fontId="4" fillId="0" borderId="0" xfId="0" applyNumberFormat="1" applyFont="1"/>
    <xf numFmtId="0" fontId="1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5" fillId="0" borderId="0" xfId="0" applyFont="1"/>
    <xf numFmtId="165" fontId="21" fillId="0" borderId="0" xfId="2" applyFont="1"/>
    <xf numFmtId="0" fontId="26" fillId="0" borderId="0" xfId="0" applyFont="1"/>
    <xf numFmtId="165" fontId="4" fillId="0" borderId="0" xfId="2" applyFont="1"/>
    <xf numFmtId="0" fontId="13" fillId="0" borderId="1" xfId="0" applyFont="1" applyBorder="1" applyAlignment="1">
      <alignment horizontal="center" vertical="center"/>
    </xf>
    <xf numFmtId="165" fontId="13" fillId="0" borderId="1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65" fontId="12" fillId="0" borderId="1" xfId="2" applyFont="1" applyBorder="1" applyAlignment="1">
      <alignment horizontal="center" vertical="center" wrapText="1"/>
    </xf>
    <xf numFmtId="165" fontId="29" fillId="0" borderId="1" xfId="2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7" fillId="0" borderId="1" xfId="2" applyFont="1" applyFill="1" applyBorder="1"/>
    <xf numFmtId="0" fontId="31" fillId="0" borderId="0" xfId="0" applyFont="1"/>
    <xf numFmtId="0" fontId="31" fillId="0" borderId="1" xfId="0" applyFont="1" applyBorder="1"/>
    <xf numFmtId="165" fontId="31" fillId="0" borderId="0" xfId="2" applyFont="1" applyFill="1"/>
    <xf numFmtId="0" fontId="32" fillId="0" borderId="0" xfId="0" applyFont="1"/>
    <xf numFmtId="165" fontId="4" fillId="0" borderId="0" xfId="2" applyFont="1" applyAlignment="1">
      <alignment wrapText="1"/>
    </xf>
    <xf numFmtId="0" fontId="6" fillId="0" borderId="0" xfId="0" applyFont="1" applyAlignment="1">
      <alignment wrapText="1"/>
    </xf>
    <xf numFmtId="165" fontId="4" fillId="0" borderId="1" xfId="2" applyFont="1" applyFill="1" applyBorder="1"/>
    <xf numFmtId="165" fontId="13" fillId="0" borderId="1" xfId="2" applyFont="1" applyFill="1" applyBorder="1"/>
    <xf numFmtId="0" fontId="7" fillId="0" borderId="0" xfId="0" applyFont="1" applyAlignment="1">
      <alignment wrapText="1"/>
    </xf>
    <xf numFmtId="0" fontId="33" fillId="0" borderId="0" xfId="0" applyFont="1"/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165" fontId="13" fillId="0" borderId="1" xfId="2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2" fillId="0" borderId="1" xfId="0" applyFont="1" applyBorder="1" applyAlignment="1">
      <alignment horizontal="center"/>
    </xf>
    <xf numFmtId="0" fontId="34" fillId="0" borderId="1" xfId="0" applyFont="1" applyBorder="1" applyAlignment="1">
      <alignment wrapText="1"/>
    </xf>
    <xf numFmtId="0" fontId="34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65" fontId="12" fillId="0" borderId="1" xfId="2" applyFont="1" applyFill="1" applyBorder="1" applyAlignment="1">
      <alignment horizontal="center" wrapText="1"/>
    </xf>
    <xf numFmtId="165" fontId="12" fillId="0" borderId="1" xfId="2" applyFont="1" applyFill="1" applyBorder="1" applyAlignment="1"/>
    <xf numFmtId="165" fontId="28" fillId="0" borderId="1" xfId="2" applyFont="1" applyFill="1" applyBorder="1" applyAlignment="1"/>
    <xf numFmtId="0" fontId="35" fillId="0" borderId="0" xfId="0" applyFont="1"/>
    <xf numFmtId="0" fontId="12" fillId="0" borderId="0" xfId="0" applyFont="1"/>
    <xf numFmtId="0" fontId="34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165" fontId="13" fillId="0" borderId="1" xfId="2" applyFont="1" applyFill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5" fontId="13" fillId="0" borderId="0" xfId="2" applyFont="1" applyFill="1" applyBorder="1" applyAlignment="1">
      <alignment horizontal="center" vertical="center" wrapText="1"/>
    </xf>
    <xf numFmtId="165" fontId="13" fillId="0" borderId="0" xfId="2" applyFont="1" applyFill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2" fillId="0" borderId="1" xfId="0" applyFont="1" applyBorder="1"/>
    <xf numFmtId="165" fontId="12" fillId="0" borderId="1" xfId="2" applyFont="1" applyFill="1" applyBorder="1" applyAlignment="1">
      <alignment wrapText="1"/>
    </xf>
    <xf numFmtId="0" fontId="34" fillId="0" borderId="12" xfId="0" applyFont="1" applyBorder="1" applyAlignment="1">
      <alignment vertical="center" wrapText="1"/>
    </xf>
    <xf numFmtId="0" fontId="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65" fontId="12" fillId="0" borderId="0" xfId="2" applyFont="1" applyFill="1" applyBorder="1" applyAlignment="1">
      <alignment horizontal="center" vertical="center" wrapText="1"/>
    </xf>
    <xf numFmtId="165" fontId="28" fillId="0" borderId="0" xfId="2" applyFont="1" applyFill="1" applyBorder="1" applyAlignment="1">
      <alignment horizontal="center" vertical="center" wrapText="1"/>
    </xf>
    <xf numFmtId="165" fontId="36" fillId="0" borderId="0" xfId="0" applyNumberFormat="1" applyFont="1"/>
    <xf numFmtId="0" fontId="37" fillId="0" borderId="0" xfId="0" applyFont="1" applyAlignment="1">
      <alignment wrapText="1"/>
    </xf>
    <xf numFmtId="0" fontId="38" fillId="0" borderId="0" xfId="0" applyFont="1"/>
    <xf numFmtId="0" fontId="36" fillId="0" borderId="0" xfId="0" applyFont="1"/>
    <xf numFmtId="165" fontId="36" fillId="0" borderId="0" xfId="0" applyNumberFormat="1" applyFont="1" applyAlignment="1">
      <alignment horizontal="left"/>
    </xf>
    <xf numFmtId="165" fontId="37" fillId="0" borderId="0" xfId="0" applyNumberFormat="1" applyFont="1" applyAlignment="1">
      <alignment wrapText="1"/>
    </xf>
    <xf numFmtId="44" fontId="37" fillId="0" borderId="0" xfId="0" applyNumberFormat="1" applyFont="1" applyAlignment="1">
      <alignment wrapText="1"/>
    </xf>
    <xf numFmtId="2" fontId="36" fillId="0" borderId="0" xfId="0" applyNumberFormat="1" applyFont="1"/>
    <xf numFmtId="44" fontId="36" fillId="0" borderId="0" xfId="0" applyNumberFormat="1" applyFont="1"/>
    <xf numFmtId="165" fontId="39" fillId="0" borderId="0" xfId="0" applyNumberFormat="1" applyFont="1" applyAlignment="1">
      <alignment horizontal="left"/>
    </xf>
    <xf numFmtId="165" fontId="13" fillId="0" borderId="1" xfId="0" applyNumberFormat="1" applyFont="1" applyBorder="1"/>
    <xf numFmtId="44" fontId="3" fillId="0" borderId="0" xfId="1" applyFont="1"/>
    <xf numFmtId="0" fontId="13" fillId="0" borderId="0" xfId="0" applyFont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0" xfId="0" applyFont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165" fontId="13" fillId="0" borderId="2" xfId="2" applyFont="1" applyFill="1" applyBorder="1" applyAlignment="1">
      <alignment horizontal="center" vertical="center" wrapText="1"/>
    </xf>
    <xf numFmtId="165" fontId="13" fillId="0" borderId="4" xfId="2" applyFont="1" applyFill="1" applyBorder="1" applyAlignment="1">
      <alignment horizontal="center" vertical="center" wrapText="1"/>
    </xf>
    <xf numFmtId="165" fontId="13" fillId="0" borderId="3" xfId="2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165" fontId="7" fillId="0" borderId="1" xfId="2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2" xfId="2" applyFont="1" applyFill="1" applyBorder="1" applyAlignment="1">
      <alignment horizontal="center" vertical="center" wrapText="1"/>
    </xf>
    <xf numFmtId="165" fontId="4" fillId="0" borderId="4" xfId="2" applyFont="1" applyFill="1" applyBorder="1" applyAlignment="1">
      <alignment horizontal="center" vertical="center" wrapText="1"/>
    </xf>
    <xf numFmtId="165" fontId="4" fillId="0" borderId="3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wrapText="1"/>
    </xf>
    <xf numFmtId="165" fontId="7" fillId="0" borderId="2" xfId="2" applyFont="1" applyFill="1" applyBorder="1" applyAlignment="1">
      <alignment horizontal="center"/>
    </xf>
    <xf numFmtId="165" fontId="7" fillId="0" borderId="4" xfId="2" applyFont="1" applyFill="1" applyBorder="1" applyAlignment="1">
      <alignment horizontal="center"/>
    </xf>
    <xf numFmtId="165" fontId="7" fillId="0" borderId="3" xfId="2" applyFont="1" applyFill="1" applyBorder="1" applyAlignment="1">
      <alignment horizontal="center"/>
    </xf>
    <xf numFmtId="0" fontId="2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right" wrapText="1"/>
    </xf>
    <xf numFmtId="0" fontId="13" fillId="0" borderId="4" xfId="0" applyFont="1" applyBorder="1" applyAlignment="1">
      <alignment horizontal="right" wrapText="1"/>
    </xf>
    <xf numFmtId="0" fontId="13" fillId="0" borderId="3" xfId="0" applyFont="1" applyBorder="1" applyAlignment="1">
      <alignment horizontal="righ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0" borderId="9" xfId="1" applyFont="1" applyFill="1" applyBorder="1" applyAlignment="1">
      <alignment horizontal="center" vertical="center" wrapText="1"/>
    </xf>
    <xf numFmtId="44" fontId="4" fillId="0" borderId="10" xfId="1" applyFont="1" applyFill="1" applyBorder="1" applyAlignment="1">
      <alignment horizontal="center" vertical="center" wrapText="1"/>
    </xf>
    <xf numFmtId="44" fontId="4" fillId="0" borderId="7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4" fontId="4" fillId="0" borderId="9" xfId="1" applyFont="1" applyFill="1" applyBorder="1" applyAlignment="1">
      <alignment horizontal="center" vertical="center"/>
    </xf>
    <xf numFmtId="44" fontId="4" fillId="0" borderId="10" xfId="1" applyFont="1" applyFill="1" applyBorder="1" applyAlignment="1">
      <alignment horizontal="center" vertical="center"/>
    </xf>
    <xf numFmtId="44" fontId="4" fillId="0" borderId="7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right"/>
    </xf>
    <xf numFmtId="0" fontId="2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4" fillId="0" borderId="11" xfId="0" applyFont="1" applyBorder="1" applyAlignment="1">
      <alignment horizontal="right" wrapText="1"/>
    </xf>
    <xf numFmtId="0" fontId="14" fillId="0" borderId="5" xfId="0" applyFont="1" applyBorder="1" applyAlignment="1">
      <alignment horizontal="right" wrapText="1"/>
    </xf>
    <xf numFmtId="166" fontId="13" fillId="0" borderId="0" xfId="0" applyNumberFormat="1" applyFont="1" applyAlignment="1">
      <alignment horizontal="center" vertical="center"/>
    </xf>
    <xf numFmtId="0" fontId="13" fillId="0" borderId="0" xfId="0" applyFont="1"/>
    <xf numFmtId="0" fontId="4" fillId="0" borderId="9" xfId="0" applyFont="1" applyBorder="1" applyAlignment="1">
      <alignment vertical="center" wrapText="1"/>
    </xf>
    <xf numFmtId="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</cellXfs>
  <cellStyles count="3">
    <cellStyle name="Currency" xfId="1" builtinId="4"/>
    <cellStyle name="Currency 2" xfId="2" xr:uid="{4D592B94-864E-4D19-AC60-59D16A82771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42F8D-B705-44EC-A105-C946D2B893F4}">
  <dimension ref="B3:C6"/>
  <sheetViews>
    <sheetView workbookViewId="0">
      <selection activeCell="B3" sqref="B3:B5"/>
    </sheetView>
  </sheetViews>
  <sheetFormatPr defaultRowHeight="14.5" x14ac:dyDescent="0.35"/>
  <cols>
    <col min="2" max="2" width="65.7265625" customWidth="1"/>
    <col min="3" max="3" width="46.81640625" customWidth="1"/>
  </cols>
  <sheetData>
    <row r="3" spans="2:3" x14ac:dyDescent="0.35">
      <c r="B3" t="s">
        <v>356</v>
      </c>
      <c r="C3" s="244"/>
    </row>
    <row r="4" spans="2:3" x14ac:dyDescent="0.35">
      <c r="B4" t="s">
        <v>355</v>
      </c>
      <c r="C4" s="244"/>
    </row>
    <row r="5" spans="2:3" x14ac:dyDescent="0.35">
      <c r="B5" t="s">
        <v>357</v>
      </c>
      <c r="C5" s="244"/>
    </row>
    <row r="6" spans="2:3" x14ac:dyDescent="0.35">
      <c r="C6" s="2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698A2-7703-464D-A097-B954959B1F33}">
  <dimension ref="A1:Q108"/>
  <sheetViews>
    <sheetView tabSelected="1" topLeftCell="A97" zoomScale="60" zoomScaleNormal="60" workbookViewId="0">
      <selection activeCell="I108" sqref="I108"/>
    </sheetView>
  </sheetViews>
  <sheetFormatPr defaultColWidth="9.1796875" defaultRowHeight="14" x14ac:dyDescent="0.3"/>
  <cols>
    <col min="1" max="1" width="9.1796875" style="3"/>
    <col min="2" max="2" width="17.81640625" style="3" customWidth="1"/>
    <col min="3" max="3" width="17.54296875" style="3" customWidth="1"/>
    <col min="4" max="4" width="14.7265625" style="1" customWidth="1"/>
    <col min="5" max="5" width="17.54296875" style="1" customWidth="1"/>
    <col min="6" max="6" width="20.54296875" style="1" customWidth="1"/>
    <col min="7" max="7" width="26" style="1" customWidth="1"/>
    <col min="8" max="8" width="19.90625" style="112" customWidth="1"/>
    <col min="9" max="9" width="27.1796875" style="3" customWidth="1"/>
    <col min="10" max="10" width="20.453125" style="176" customWidth="1"/>
    <col min="11" max="11" width="23.453125" style="176" customWidth="1"/>
    <col min="12" max="12" width="26.453125" style="176" customWidth="1"/>
    <col min="13" max="13" width="23.26953125" style="176" customWidth="1"/>
    <col min="14" max="14" width="27.453125" style="4" bestFit="1" customWidth="1"/>
    <col min="15" max="15" width="14.54296875" style="3" bestFit="1" customWidth="1"/>
    <col min="16" max="17" width="11.453125" style="3" bestFit="1" customWidth="1"/>
    <col min="18" max="16384" width="9.1796875" style="3"/>
  </cols>
  <sheetData>
    <row r="1" spans="1:14" s="136" customFormat="1" ht="25" x14ac:dyDescent="0.5">
      <c r="D1" s="172" t="s">
        <v>303</v>
      </c>
      <c r="E1" s="172"/>
      <c r="F1" s="172"/>
      <c r="G1" s="172"/>
      <c r="H1" s="173"/>
      <c r="J1" s="174"/>
      <c r="K1" s="174"/>
      <c r="L1" s="174"/>
      <c r="M1" s="174"/>
      <c r="N1" s="175"/>
    </row>
    <row r="3" spans="1:14" ht="25" x14ac:dyDescent="0.35">
      <c r="A3"/>
      <c r="B3" s="261" t="s">
        <v>304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</row>
    <row r="4" spans="1:14" ht="28" x14ac:dyDescent="0.3">
      <c r="A4" s="130" t="s">
        <v>1</v>
      </c>
      <c r="B4" s="138" t="s">
        <v>119</v>
      </c>
      <c r="C4" s="177" t="s">
        <v>120</v>
      </c>
      <c r="D4" s="138" t="s">
        <v>65</v>
      </c>
      <c r="E4" s="138" t="s">
        <v>66</v>
      </c>
      <c r="F4" s="138" t="s">
        <v>305</v>
      </c>
      <c r="G4" s="138" t="s">
        <v>306</v>
      </c>
      <c r="H4" s="83" t="s">
        <v>122</v>
      </c>
      <c r="I4" s="138" t="s">
        <v>123</v>
      </c>
      <c r="J4" s="178" t="s">
        <v>307</v>
      </c>
      <c r="K4" s="178" t="s">
        <v>308</v>
      </c>
      <c r="L4" s="178" t="s">
        <v>309</v>
      </c>
      <c r="M4" s="3"/>
    </row>
    <row r="5" spans="1:14" ht="42.75" customHeight="1" x14ac:dyDescent="0.3">
      <c r="A5" s="68">
        <v>1</v>
      </c>
      <c r="B5" s="273" t="s">
        <v>310</v>
      </c>
      <c r="C5" s="179" t="s">
        <v>163</v>
      </c>
      <c r="D5" s="180">
        <v>920</v>
      </c>
      <c r="E5" s="180">
        <v>1600</v>
      </c>
      <c r="F5" s="181">
        <f>D5*E5*3.14/1000000</f>
        <v>4.6220800000000004</v>
      </c>
      <c r="G5" s="180">
        <v>2</v>
      </c>
      <c r="H5" s="182" t="s">
        <v>74</v>
      </c>
      <c r="I5" s="180">
        <v>10</v>
      </c>
      <c r="J5" s="183"/>
      <c r="K5" s="184"/>
      <c r="L5" s="184"/>
      <c r="M5" s="3"/>
    </row>
    <row r="6" spans="1:14" ht="42.75" customHeight="1" x14ac:dyDescent="0.3">
      <c r="A6" s="68">
        <v>2</v>
      </c>
      <c r="B6" s="274"/>
      <c r="C6" s="179" t="s">
        <v>311</v>
      </c>
      <c r="D6" s="180">
        <v>800</v>
      </c>
      <c r="E6" s="180">
        <v>1600</v>
      </c>
      <c r="F6" s="181">
        <f t="shared" ref="F6:F51" si="0">D6*E6*3.14/1000000</f>
        <v>4.0191999999999997</v>
      </c>
      <c r="G6" s="180">
        <v>2</v>
      </c>
      <c r="H6" s="182" t="s">
        <v>74</v>
      </c>
      <c r="I6" s="180">
        <v>10</v>
      </c>
      <c r="J6" s="183"/>
      <c r="K6" s="184"/>
      <c r="L6" s="184"/>
      <c r="M6" s="3"/>
    </row>
    <row r="7" spans="1:14" ht="42.75" customHeight="1" x14ac:dyDescent="0.3">
      <c r="A7" s="68">
        <v>3</v>
      </c>
      <c r="B7" s="274"/>
      <c r="C7" s="179" t="s">
        <v>130</v>
      </c>
      <c r="D7" s="180">
        <v>1093</v>
      </c>
      <c r="E7" s="180">
        <v>1600</v>
      </c>
      <c r="F7" s="181">
        <f t="shared" si="0"/>
        <v>5.4912320000000001</v>
      </c>
      <c r="G7" s="180">
        <v>2</v>
      </c>
      <c r="H7" s="182" t="s">
        <v>77</v>
      </c>
      <c r="I7" s="180">
        <v>8</v>
      </c>
      <c r="J7" s="183"/>
      <c r="K7" s="184"/>
      <c r="L7" s="184"/>
      <c r="M7" s="3"/>
    </row>
    <row r="8" spans="1:14" ht="42.75" customHeight="1" x14ac:dyDescent="0.3">
      <c r="A8" s="68">
        <v>4</v>
      </c>
      <c r="B8" s="274"/>
      <c r="C8" s="179" t="s">
        <v>133</v>
      </c>
      <c r="D8" s="180">
        <v>1093</v>
      </c>
      <c r="E8" s="180">
        <v>1600</v>
      </c>
      <c r="F8" s="181">
        <f t="shared" si="0"/>
        <v>5.4912320000000001</v>
      </c>
      <c r="G8" s="180">
        <v>2</v>
      </c>
      <c r="H8" s="182" t="s">
        <v>77</v>
      </c>
      <c r="I8" s="180">
        <v>8</v>
      </c>
      <c r="J8" s="183"/>
      <c r="K8" s="184"/>
      <c r="L8" s="184"/>
      <c r="M8" s="3"/>
    </row>
    <row r="9" spans="1:14" ht="42.75" customHeight="1" x14ac:dyDescent="0.3">
      <c r="A9" s="68">
        <v>5</v>
      </c>
      <c r="B9" s="274"/>
      <c r="C9" s="179" t="s">
        <v>312</v>
      </c>
      <c r="D9" s="180">
        <v>750</v>
      </c>
      <c r="E9" s="180">
        <v>1600</v>
      </c>
      <c r="F9" s="181">
        <f t="shared" si="0"/>
        <v>3.7679999999999998</v>
      </c>
      <c r="G9" s="180">
        <v>2</v>
      </c>
      <c r="H9" s="182" t="s">
        <v>74</v>
      </c>
      <c r="I9" s="180">
        <v>10</v>
      </c>
      <c r="J9" s="183"/>
      <c r="K9" s="184"/>
      <c r="L9" s="184"/>
      <c r="M9" s="3"/>
    </row>
    <row r="10" spans="1:14" ht="42.75" customHeight="1" x14ac:dyDescent="0.3">
      <c r="A10" s="68">
        <v>6</v>
      </c>
      <c r="B10" s="274"/>
      <c r="C10" s="179" t="s">
        <v>181</v>
      </c>
      <c r="D10" s="180">
        <v>750</v>
      </c>
      <c r="E10" s="180">
        <v>1600</v>
      </c>
      <c r="F10" s="181">
        <f t="shared" si="0"/>
        <v>3.7679999999999998</v>
      </c>
      <c r="G10" s="180">
        <v>2</v>
      </c>
      <c r="H10" s="182" t="s">
        <v>74</v>
      </c>
      <c r="I10" s="180">
        <v>10</v>
      </c>
      <c r="J10" s="183"/>
      <c r="K10" s="184"/>
      <c r="L10" s="184"/>
      <c r="M10" s="3"/>
    </row>
    <row r="11" spans="1:14" ht="42.75" customHeight="1" x14ac:dyDescent="0.3">
      <c r="A11" s="68">
        <v>7</v>
      </c>
      <c r="B11" s="274"/>
      <c r="C11" s="179" t="s">
        <v>136</v>
      </c>
      <c r="D11" s="180">
        <v>750</v>
      </c>
      <c r="E11" s="180">
        <v>1600</v>
      </c>
      <c r="F11" s="181">
        <f t="shared" si="0"/>
        <v>3.7679999999999998</v>
      </c>
      <c r="G11" s="180">
        <v>2</v>
      </c>
      <c r="H11" s="182" t="s">
        <v>74</v>
      </c>
      <c r="I11" s="182">
        <v>10</v>
      </c>
      <c r="J11" s="183"/>
      <c r="K11" s="184"/>
      <c r="L11" s="184"/>
      <c r="M11" s="3"/>
    </row>
    <row r="12" spans="1:14" ht="42.75" customHeight="1" x14ac:dyDescent="0.3">
      <c r="A12" s="68">
        <v>8</v>
      </c>
      <c r="B12" s="274"/>
      <c r="C12" s="179" t="s">
        <v>313</v>
      </c>
      <c r="D12" s="180">
        <v>550</v>
      </c>
      <c r="E12" s="180">
        <v>1600</v>
      </c>
      <c r="F12" s="181">
        <f t="shared" si="0"/>
        <v>2.7631999999999999</v>
      </c>
      <c r="G12" s="180">
        <v>2</v>
      </c>
      <c r="H12" s="182" t="s">
        <v>74</v>
      </c>
      <c r="I12" s="180">
        <v>10</v>
      </c>
      <c r="J12" s="183"/>
      <c r="K12" s="184"/>
      <c r="L12" s="184"/>
      <c r="M12" s="3"/>
    </row>
    <row r="13" spans="1:14" ht="42.75" customHeight="1" x14ac:dyDescent="0.3">
      <c r="A13" s="68">
        <v>9</v>
      </c>
      <c r="B13" s="259" t="s">
        <v>314</v>
      </c>
      <c r="C13" s="179" t="s">
        <v>163</v>
      </c>
      <c r="D13" s="180">
        <v>920</v>
      </c>
      <c r="E13" s="180">
        <v>1600</v>
      </c>
      <c r="F13" s="181">
        <f t="shared" si="0"/>
        <v>4.6220800000000004</v>
      </c>
      <c r="G13" s="180">
        <v>2</v>
      </c>
      <c r="H13" s="182" t="s">
        <v>74</v>
      </c>
      <c r="I13" s="180">
        <v>10</v>
      </c>
      <c r="J13" s="183"/>
      <c r="K13" s="184"/>
      <c r="L13" s="184"/>
      <c r="M13" s="3"/>
    </row>
    <row r="14" spans="1:14" ht="42.75" customHeight="1" x14ac:dyDescent="0.3">
      <c r="A14" s="68">
        <v>10</v>
      </c>
      <c r="B14" s="259"/>
      <c r="C14" s="179" t="s">
        <v>311</v>
      </c>
      <c r="D14" s="180">
        <v>800</v>
      </c>
      <c r="E14" s="180">
        <v>1600</v>
      </c>
      <c r="F14" s="181">
        <f t="shared" si="0"/>
        <v>4.0191999999999997</v>
      </c>
      <c r="G14" s="180">
        <v>2</v>
      </c>
      <c r="H14" s="182" t="s">
        <v>74</v>
      </c>
      <c r="I14" s="180">
        <v>10</v>
      </c>
      <c r="J14" s="183"/>
      <c r="K14" s="184"/>
      <c r="L14" s="184"/>
      <c r="M14" s="3"/>
    </row>
    <row r="15" spans="1:14" ht="42.75" customHeight="1" x14ac:dyDescent="0.3">
      <c r="A15" s="68">
        <v>11</v>
      </c>
      <c r="B15" s="259"/>
      <c r="C15" s="179" t="s">
        <v>130</v>
      </c>
      <c r="D15" s="180">
        <v>1278</v>
      </c>
      <c r="E15" s="180">
        <v>1600</v>
      </c>
      <c r="F15" s="181">
        <f t="shared" si="0"/>
        <v>6.4206719999999997</v>
      </c>
      <c r="G15" s="180">
        <v>2</v>
      </c>
      <c r="H15" s="182" t="s">
        <v>77</v>
      </c>
      <c r="I15" s="180">
        <v>8</v>
      </c>
      <c r="J15" s="183"/>
      <c r="K15" s="184"/>
      <c r="L15" s="184"/>
      <c r="M15" s="3"/>
    </row>
    <row r="16" spans="1:14" ht="42.75" customHeight="1" x14ac:dyDescent="0.3">
      <c r="A16" s="68">
        <v>12</v>
      </c>
      <c r="B16" s="259"/>
      <c r="C16" s="179" t="s">
        <v>133</v>
      </c>
      <c r="D16" s="180">
        <v>1278</v>
      </c>
      <c r="E16" s="180">
        <v>1600</v>
      </c>
      <c r="F16" s="181">
        <f t="shared" si="0"/>
        <v>6.4206719999999997</v>
      </c>
      <c r="G16" s="180">
        <v>2</v>
      </c>
      <c r="H16" s="182" t="s">
        <v>77</v>
      </c>
      <c r="I16" s="180">
        <v>8</v>
      </c>
      <c r="J16" s="183"/>
      <c r="K16" s="184"/>
      <c r="L16" s="184"/>
      <c r="M16" s="3"/>
    </row>
    <row r="17" spans="1:13" ht="42.75" customHeight="1" x14ac:dyDescent="0.3">
      <c r="A17" s="68">
        <v>13</v>
      </c>
      <c r="B17" s="259"/>
      <c r="C17" s="179" t="s">
        <v>312</v>
      </c>
      <c r="D17" s="180">
        <v>750</v>
      </c>
      <c r="E17" s="180">
        <v>1600</v>
      </c>
      <c r="F17" s="181">
        <f t="shared" si="0"/>
        <v>3.7679999999999998</v>
      </c>
      <c r="G17" s="180">
        <v>2</v>
      </c>
      <c r="H17" s="182" t="s">
        <v>74</v>
      </c>
      <c r="I17" s="180">
        <v>10</v>
      </c>
      <c r="J17" s="183"/>
      <c r="K17" s="184"/>
      <c r="L17" s="184"/>
      <c r="M17" s="3"/>
    </row>
    <row r="18" spans="1:13" ht="42.75" customHeight="1" x14ac:dyDescent="0.3">
      <c r="A18" s="68">
        <v>14</v>
      </c>
      <c r="B18" s="259"/>
      <c r="C18" s="179" t="s">
        <v>181</v>
      </c>
      <c r="D18" s="180">
        <v>750</v>
      </c>
      <c r="E18" s="180">
        <v>1600</v>
      </c>
      <c r="F18" s="181">
        <f t="shared" si="0"/>
        <v>3.7679999999999998</v>
      </c>
      <c r="G18" s="180">
        <v>2</v>
      </c>
      <c r="H18" s="182" t="s">
        <v>74</v>
      </c>
      <c r="I18" s="180">
        <v>10</v>
      </c>
      <c r="J18" s="183"/>
      <c r="K18" s="184"/>
      <c r="L18" s="184"/>
      <c r="M18" s="3"/>
    </row>
    <row r="19" spans="1:13" ht="42.75" customHeight="1" x14ac:dyDescent="0.3">
      <c r="A19" s="68">
        <v>15</v>
      </c>
      <c r="B19" s="259"/>
      <c r="C19" s="179" t="s">
        <v>136</v>
      </c>
      <c r="D19" s="180">
        <v>750</v>
      </c>
      <c r="E19" s="180">
        <v>1600</v>
      </c>
      <c r="F19" s="181">
        <f t="shared" si="0"/>
        <v>3.7679999999999998</v>
      </c>
      <c r="G19" s="180">
        <v>2</v>
      </c>
      <c r="H19" s="182" t="s">
        <v>74</v>
      </c>
      <c r="I19" s="180">
        <v>10</v>
      </c>
      <c r="J19" s="183"/>
      <c r="K19" s="184"/>
      <c r="L19" s="184"/>
      <c r="M19" s="3"/>
    </row>
    <row r="20" spans="1:13" ht="42.75" customHeight="1" x14ac:dyDescent="0.3">
      <c r="A20" s="68">
        <v>16</v>
      </c>
      <c r="B20" s="259"/>
      <c r="C20" s="179" t="s">
        <v>313</v>
      </c>
      <c r="D20" s="180">
        <v>550</v>
      </c>
      <c r="E20" s="180">
        <v>1600</v>
      </c>
      <c r="F20" s="181">
        <f t="shared" si="0"/>
        <v>2.7631999999999999</v>
      </c>
      <c r="G20" s="180">
        <v>2</v>
      </c>
      <c r="H20" s="182" t="s">
        <v>74</v>
      </c>
      <c r="I20" s="180">
        <v>10</v>
      </c>
      <c r="J20" s="183"/>
      <c r="K20" s="184"/>
      <c r="L20" s="184"/>
      <c r="M20" s="3"/>
    </row>
    <row r="21" spans="1:13" ht="42.75" customHeight="1" x14ac:dyDescent="0.3">
      <c r="A21" s="68">
        <v>17</v>
      </c>
      <c r="B21" s="259"/>
      <c r="C21" s="179" t="s">
        <v>311</v>
      </c>
      <c r="D21" s="180">
        <v>800</v>
      </c>
      <c r="E21" s="180">
        <v>1600</v>
      </c>
      <c r="F21" s="181">
        <f t="shared" si="0"/>
        <v>4.0191999999999997</v>
      </c>
      <c r="G21" s="180">
        <v>2</v>
      </c>
      <c r="H21" s="182" t="s">
        <v>74</v>
      </c>
      <c r="I21" s="180">
        <v>10</v>
      </c>
      <c r="J21" s="183"/>
      <c r="K21" s="184"/>
      <c r="L21" s="184"/>
      <c r="M21" s="3"/>
    </row>
    <row r="22" spans="1:13" ht="42.75" customHeight="1" x14ac:dyDescent="0.3">
      <c r="A22" s="68">
        <v>18</v>
      </c>
      <c r="B22" s="259" t="s">
        <v>315</v>
      </c>
      <c r="C22" s="179" t="s">
        <v>126</v>
      </c>
      <c r="D22" s="180">
        <v>1278</v>
      </c>
      <c r="E22" s="180">
        <v>1600</v>
      </c>
      <c r="F22" s="181">
        <f t="shared" si="0"/>
        <v>6.4206719999999997</v>
      </c>
      <c r="G22" s="180">
        <v>2</v>
      </c>
      <c r="H22" s="182" t="s">
        <v>77</v>
      </c>
      <c r="I22" s="180">
        <v>8</v>
      </c>
      <c r="J22" s="183"/>
      <c r="K22" s="184"/>
      <c r="L22" s="184"/>
      <c r="M22" s="3"/>
    </row>
    <row r="23" spans="1:13" ht="42.75" customHeight="1" x14ac:dyDescent="0.3">
      <c r="A23" s="68">
        <v>19</v>
      </c>
      <c r="B23" s="259"/>
      <c r="C23" s="179" t="s">
        <v>312</v>
      </c>
      <c r="D23" s="180">
        <v>450</v>
      </c>
      <c r="E23" s="180">
        <v>1600</v>
      </c>
      <c r="F23" s="181">
        <f t="shared" si="0"/>
        <v>2.2608000000000001</v>
      </c>
      <c r="G23" s="180">
        <v>1</v>
      </c>
      <c r="H23" s="182" t="s">
        <v>74</v>
      </c>
      <c r="I23" s="180">
        <v>10</v>
      </c>
      <c r="J23" s="183"/>
      <c r="K23" s="184"/>
      <c r="L23" s="184"/>
      <c r="M23" s="3"/>
    </row>
    <row r="24" spans="1:13" ht="42.75" customHeight="1" x14ac:dyDescent="0.3">
      <c r="A24" s="68">
        <v>20</v>
      </c>
      <c r="B24" s="259"/>
      <c r="C24" s="179" t="s">
        <v>136</v>
      </c>
      <c r="D24" s="180">
        <v>550</v>
      </c>
      <c r="E24" s="180">
        <v>1600</v>
      </c>
      <c r="F24" s="181">
        <f t="shared" si="0"/>
        <v>2.7631999999999999</v>
      </c>
      <c r="G24" s="180">
        <v>1</v>
      </c>
      <c r="H24" s="182" t="s">
        <v>74</v>
      </c>
      <c r="I24" s="180">
        <v>10</v>
      </c>
      <c r="J24" s="183"/>
      <c r="K24" s="184"/>
      <c r="L24" s="184"/>
      <c r="M24" s="3"/>
    </row>
    <row r="25" spans="1:13" ht="42.75" customHeight="1" x14ac:dyDescent="0.3">
      <c r="A25" s="68">
        <v>21</v>
      </c>
      <c r="B25" s="259"/>
      <c r="C25" s="179" t="s">
        <v>146</v>
      </c>
      <c r="D25" s="180">
        <v>550</v>
      </c>
      <c r="E25" s="180">
        <v>1600</v>
      </c>
      <c r="F25" s="181">
        <f t="shared" si="0"/>
        <v>2.7631999999999999</v>
      </c>
      <c r="G25" s="180">
        <v>1</v>
      </c>
      <c r="H25" s="182" t="s">
        <v>74</v>
      </c>
      <c r="I25" s="180">
        <v>10</v>
      </c>
      <c r="J25" s="183"/>
      <c r="K25" s="184"/>
      <c r="L25" s="184"/>
      <c r="M25" s="3"/>
    </row>
    <row r="26" spans="1:13" ht="42.75" customHeight="1" x14ac:dyDescent="0.3">
      <c r="A26" s="68">
        <v>22</v>
      </c>
      <c r="B26" s="259"/>
      <c r="C26" s="179" t="s">
        <v>316</v>
      </c>
      <c r="D26" s="180">
        <v>450</v>
      </c>
      <c r="E26" s="180">
        <v>1600</v>
      </c>
      <c r="F26" s="181">
        <f t="shared" si="0"/>
        <v>2.2608000000000001</v>
      </c>
      <c r="G26" s="180">
        <v>1</v>
      </c>
      <c r="H26" s="182" t="s">
        <v>74</v>
      </c>
      <c r="I26" s="180">
        <v>10</v>
      </c>
      <c r="J26" s="183"/>
      <c r="K26" s="184"/>
      <c r="L26" s="184"/>
      <c r="M26" s="3"/>
    </row>
    <row r="27" spans="1:13" ht="42.75" customHeight="1" x14ac:dyDescent="0.3">
      <c r="A27" s="68">
        <v>23</v>
      </c>
      <c r="B27" s="259" t="s">
        <v>317</v>
      </c>
      <c r="C27" s="179" t="s">
        <v>126</v>
      </c>
      <c r="D27" s="180">
        <v>1058</v>
      </c>
      <c r="E27" s="180">
        <v>1600</v>
      </c>
      <c r="F27" s="181">
        <f t="shared" si="0"/>
        <v>5.3153920000000001</v>
      </c>
      <c r="G27" s="180">
        <v>1</v>
      </c>
      <c r="H27" s="182" t="s">
        <v>77</v>
      </c>
      <c r="I27" s="180">
        <v>8</v>
      </c>
      <c r="J27" s="183"/>
      <c r="K27" s="184"/>
      <c r="L27" s="184"/>
      <c r="M27" s="3"/>
    </row>
    <row r="28" spans="1:13" ht="42.75" customHeight="1" x14ac:dyDescent="0.3">
      <c r="A28" s="68">
        <v>24</v>
      </c>
      <c r="B28" s="259"/>
      <c r="C28" s="179" t="s">
        <v>312</v>
      </c>
      <c r="D28" s="180">
        <v>450</v>
      </c>
      <c r="E28" s="180">
        <v>1600</v>
      </c>
      <c r="F28" s="181">
        <f t="shared" si="0"/>
        <v>2.2608000000000001</v>
      </c>
      <c r="G28" s="180">
        <v>1</v>
      </c>
      <c r="H28" s="182" t="s">
        <v>74</v>
      </c>
      <c r="I28" s="180">
        <v>10</v>
      </c>
      <c r="J28" s="183"/>
      <c r="K28" s="184"/>
      <c r="L28" s="184"/>
      <c r="M28" s="3"/>
    </row>
    <row r="29" spans="1:13" ht="42.75" customHeight="1" x14ac:dyDescent="0.3">
      <c r="A29" s="68">
        <v>25</v>
      </c>
      <c r="B29" s="259"/>
      <c r="C29" s="179" t="s">
        <v>136</v>
      </c>
      <c r="D29" s="180">
        <v>550</v>
      </c>
      <c r="E29" s="180">
        <v>1600</v>
      </c>
      <c r="F29" s="181">
        <f t="shared" si="0"/>
        <v>2.7631999999999999</v>
      </c>
      <c r="G29" s="180">
        <v>1</v>
      </c>
      <c r="H29" s="182" t="s">
        <v>74</v>
      </c>
      <c r="I29" s="180">
        <v>10</v>
      </c>
      <c r="J29" s="183"/>
      <c r="K29" s="184"/>
      <c r="L29" s="184"/>
      <c r="M29" s="3"/>
    </row>
    <row r="30" spans="1:13" ht="42.75" customHeight="1" x14ac:dyDescent="0.3">
      <c r="A30" s="68">
        <v>26</v>
      </c>
      <c r="B30" s="259"/>
      <c r="C30" s="179" t="s">
        <v>146</v>
      </c>
      <c r="D30" s="180">
        <v>550</v>
      </c>
      <c r="E30" s="180">
        <v>1600</v>
      </c>
      <c r="F30" s="181">
        <f t="shared" si="0"/>
        <v>2.7631999999999999</v>
      </c>
      <c r="G30" s="180">
        <v>1</v>
      </c>
      <c r="H30" s="182" t="s">
        <v>74</v>
      </c>
      <c r="I30" s="180">
        <v>10</v>
      </c>
      <c r="J30" s="183"/>
      <c r="K30" s="184"/>
      <c r="L30" s="184"/>
      <c r="M30" s="3"/>
    </row>
    <row r="31" spans="1:13" ht="42.75" customHeight="1" x14ac:dyDescent="0.3">
      <c r="A31" s="68">
        <v>27</v>
      </c>
      <c r="B31" s="259"/>
      <c r="C31" s="179" t="s">
        <v>316</v>
      </c>
      <c r="D31" s="180">
        <v>450</v>
      </c>
      <c r="E31" s="180">
        <v>1600</v>
      </c>
      <c r="F31" s="181">
        <f t="shared" si="0"/>
        <v>2.2608000000000001</v>
      </c>
      <c r="G31" s="180">
        <v>1</v>
      </c>
      <c r="H31" s="182" t="s">
        <v>74</v>
      </c>
      <c r="I31" s="180">
        <v>10</v>
      </c>
      <c r="J31" s="183"/>
      <c r="K31" s="184"/>
      <c r="L31" s="184"/>
      <c r="M31" s="3"/>
    </row>
    <row r="32" spans="1:13" ht="42.75" customHeight="1" x14ac:dyDescent="0.3">
      <c r="A32" s="68">
        <v>28</v>
      </c>
      <c r="B32" s="259" t="s">
        <v>318</v>
      </c>
      <c r="C32" s="179" t="s">
        <v>319</v>
      </c>
      <c r="D32" s="180">
        <v>1274</v>
      </c>
      <c r="E32" s="180">
        <v>1600</v>
      </c>
      <c r="F32" s="181">
        <f t="shared" si="0"/>
        <v>6.400576</v>
      </c>
      <c r="G32" s="180">
        <v>1</v>
      </c>
      <c r="H32" s="182" t="s">
        <v>77</v>
      </c>
      <c r="I32" s="180">
        <v>8</v>
      </c>
      <c r="J32" s="183"/>
      <c r="K32" s="184"/>
      <c r="L32" s="184"/>
      <c r="M32" s="3"/>
    </row>
    <row r="33" spans="1:13" ht="42.75" customHeight="1" x14ac:dyDescent="0.3">
      <c r="A33" s="68">
        <v>29</v>
      </c>
      <c r="B33" s="259"/>
      <c r="C33" s="179" t="s">
        <v>320</v>
      </c>
      <c r="D33" s="180">
        <v>1274</v>
      </c>
      <c r="E33" s="180">
        <v>1600</v>
      </c>
      <c r="F33" s="181">
        <f t="shared" si="0"/>
        <v>6.400576</v>
      </c>
      <c r="G33" s="180">
        <v>1</v>
      </c>
      <c r="H33" s="182" t="s">
        <v>74</v>
      </c>
      <c r="I33" s="180">
        <v>10</v>
      </c>
      <c r="J33" s="183"/>
      <c r="K33" s="184"/>
      <c r="L33" s="184"/>
      <c r="M33" s="3"/>
    </row>
    <row r="34" spans="1:13" ht="42.75" customHeight="1" x14ac:dyDescent="0.3">
      <c r="A34" s="68">
        <v>30</v>
      </c>
      <c r="B34" s="259"/>
      <c r="C34" s="179" t="s">
        <v>312</v>
      </c>
      <c r="D34" s="180">
        <v>450</v>
      </c>
      <c r="E34" s="180">
        <v>1600</v>
      </c>
      <c r="F34" s="181">
        <f t="shared" si="0"/>
        <v>2.2608000000000001</v>
      </c>
      <c r="G34" s="180">
        <v>1</v>
      </c>
      <c r="H34" s="182" t="s">
        <v>74</v>
      </c>
      <c r="I34" s="180">
        <v>10</v>
      </c>
      <c r="J34" s="183"/>
      <c r="K34" s="184"/>
      <c r="L34" s="184"/>
      <c r="M34" s="3"/>
    </row>
    <row r="35" spans="1:13" ht="42.75" customHeight="1" x14ac:dyDescent="0.3">
      <c r="A35" s="68">
        <v>31</v>
      </c>
      <c r="B35" s="259"/>
      <c r="C35" s="179" t="s">
        <v>136</v>
      </c>
      <c r="D35" s="180">
        <v>550</v>
      </c>
      <c r="E35" s="180">
        <v>1600</v>
      </c>
      <c r="F35" s="181">
        <f t="shared" si="0"/>
        <v>2.7631999999999999</v>
      </c>
      <c r="G35" s="180">
        <v>1</v>
      </c>
      <c r="H35" s="182" t="s">
        <v>74</v>
      </c>
      <c r="I35" s="180">
        <v>10</v>
      </c>
      <c r="J35" s="183"/>
      <c r="K35" s="184"/>
      <c r="L35" s="184"/>
      <c r="M35" s="3"/>
    </row>
    <row r="36" spans="1:13" ht="42.75" customHeight="1" x14ac:dyDescent="0.3">
      <c r="A36" s="68">
        <v>32</v>
      </c>
      <c r="B36" s="259"/>
      <c r="C36" s="179" t="s">
        <v>146</v>
      </c>
      <c r="D36" s="180">
        <v>550</v>
      </c>
      <c r="E36" s="180">
        <v>1600</v>
      </c>
      <c r="F36" s="181">
        <f t="shared" si="0"/>
        <v>2.7631999999999999</v>
      </c>
      <c r="G36" s="180">
        <v>1</v>
      </c>
      <c r="H36" s="182" t="s">
        <v>74</v>
      </c>
      <c r="I36" s="180">
        <v>10</v>
      </c>
      <c r="J36" s="183"/>
      <c r="K36" s="184"/>
      <c r="L36" s="184"/>
      <c r="M36" s="3"/>
    </row>
    <row r="37" spans="1:13" ht="42.75" customHeight="1" x14ac:dyDescent="0.3">
      <c r="A37" s="68">
        <v>33</v>
      </c>
      <c r="B37" s="259"/>
      <c r="C37" s="179" t="s">
        <v>316</v>
      </c>
      <c r="D37" s="180">
        <v>450</v>
      </c>
      <c r="E37" s="180">
        <v>1600</v>
      </c>
      <c r="F37" s="181">
        <f t="shared" si="0"/>
        <v>2.2608000000000001</v>
      </c>
      <c r="G37" s="180">
        <v>1</v>
      </c>
      <c r="H37" s="182" t="s">
        <v>74</v>
      </c>
      <c r="I37" s="180">
        <v>10</v>
      </c>
      <c r="J37" s="183"/>
      <c r="K37" s="184"/>
      <c r="L37" s="184"/>
      <c r="M37" s="3"/>
    </row>
    <row r="38" spans="1:13" ht="42.75" customHeight="1" x14ac:dyDescent="0.3">
      <c r="A38" s="68">
        <v>34</v>
      </c>
      <c r="B38" s="259"/>
      <c r="C38" s="179" t="s">
        <v>321</v>
      </c>
      <c r="D38" s="180">
        <v>900</v>
      </c>
      <c r="E38" s="180">
        <v>1600</v>
      </c>
      <c r="F38" s="181">
        <f t="shared" si="0"/>
        <v>4.5216000000000003</v>
      </c>
      <c r="G38" s="180">
        <v>1</v>
      </c>
      <c r="H38" s="182" t="s">
        <v>74</v>
      </c>
      <c r="I38" s="180">
        <v>10</v>
      </c>
      <c r="J38" s="183"/>
      <c r="K38" s="184"/>
      <c r="L38" s="184"/>
      <c r="M38" s="3"/>
    </row>
    <row r="39" spans="1:13" ht="42.75" customHeight="1" x14ac:dyDescent="0.3">
      <c r="A39" s="68">
        <v>35</v>
      </c>
      <c r="B39" s="259"/>
      <c r="C39" s="179" t="s">
        <v>322</v>
      </c>
      <c r="D39" s="180">
        <v>680</v>
      </c>
      <c r="E39" s="180">
        <v>1600</v>
      </c>
      <c r="F39" s="181">
        <f t="shared" si="0"/>
        <v>3.4163199999999998</v>
      </c>
      <c r="G39" s="180">
        <v>1</v>
      </c>
      <c r="H39" s="182" t="s">
        <v>74</v>
      </c>
      <c r="I39" s="180">
        <v>10</v>
      </c>
      <c r="J39" s="183"/>
      <c r="K39" s="184"/>
      <c r="L39" s="184"/>
      <c r="M39" s="3"/>
    </row>
    <row r="40" spans="1:13" ht="42.75" customHeight="1" x14ac:dyDescent="0.3">
      <c r="A40" s="68">
        <v>36</v>
      </c>
      <c r="B40" s="259" t="s">
        <v>323</v>
      </c>
      <c r="C40" s="179" t="s">
        <v>126</v>
      </c>
      <c r="D40" s="180">
        <v>1121</v>
      </c>
      <c r="E40" s="180">
        <v>1600</v>
      </c>
      <c r="F40" s="181">
        <f t="shared" si="0"/>
        <v>5.6319039999999996</v>
      </c>
      <c r="G40" s="180">
        <v>1</v>
      </c>
      <c r="H40" s="182" t="s">
        <v>77</v>
      </c>
      <c r="I40" s="180">
        <v>8</v>
      </c>
      <c r="J40" s="183"/>
      <c r="K40" s="184"/>
      <c r="L40" s="184"/>
      <c r="M40" s="3"/>
    </row>
    <row r="41" spans="1:13" ht="42.75" customHeight="1" x14ac:dyDescent="0.3">
      <c r="A41" s="68">
        <v>37</v>
      </c>
      <c r="B41" s="259"/>
      <c r="C41" s="179" t="s">
        <v>312</v>
      </c>
      <c r="D41" s="180">
        <v>450</v>
      </c>
      <c r="E41" s="180">
        <v>1600</v>
      </c>
      <c r="F41" s="181">
        <f t="shared" si="0"/>
        <v>2.2608000000000001</v>
      </c>
      <c r="G41" s="180">
        <v>1</v>
      </c>
      <c r="H41" s="182" t="s">
        <v>74</v>
      </c>
      <c r="I41" s="180">
        <v>10</v>
      </c>
      <c r="J41" s="183"/>
      <c r="K41" s="184"/>
      <c r="L41" s="184"/>
      <c r="M41" s="3"/>
    </row>
    <row r="42" spans="1:13" ht="42.75" customHeight="1" x14ac:dyDescent="0.3">
      <c r="A42" s="68">
        <v>38</v>
      </c>
      <c r="B42" s="259"/>
      <c r="C42" s="179" t="s">
        <v>136</v>
      </c>
      <c r="D42" s="180">
        <v>550</v>
      </c>
      <c r="E42" s="180">
        <v>1600</v>
      </c>
      <c r="F42" s="181">
        <f t="shared" si="0"/>
        <v>2.7631999999999999</v>
      </c>
      <c r="G42" s="180">
        <v>1</v>
      </c>
      <c r="H42" s="182" t="s">
        <v>74</v>
      </c>
      <c r="I42" s="180">
        <v>10</v>
      </c>
      <c r="J42" s="183"/>
      <c r="K42" s="184"/>
      <c r="L42" s="184"/>
      <c r="M42" s="3"/>
    </row>
    <row r="43" spans="1:13" ht="42.75" customHeight="1" x14ac:dyDescent="0.3">
      <c r="A43" s="68">
        <v>39</v>
      </c>
      <c r="B43" s="259"/>
      <c r="C43" s="179" t="s">
        <v>146</v>
      </c>
      <c r="D43" s="180">
        <v>550</v>
      </c>
      <c r="E43" s="180">
        <v>1600</v>
      </c>
      <c r="F43" s="181">
        <f t="shared" si="0"/>
        <v>2.7631999999999999</v>
      </c>
      <c r="G43" s="180">
        <v>1</v>
      </c>
      <c r="H43" s="182" t="s">
        <v>74</v>
      </c>
      <c r="I43" s="180">
        <v>10</v>
      </c>
      <c r="J43" s="183"/>
      <c r="K43" s="184"/>
      <c r="L43" s="184"/>
      <c r="M43" s="3"/>
    </row>
    <row r="44" spans="1:13" ht="42.75" customHeight="1" x14ac:dyDescent="0.3">
      <c r="A44" s="68">
        <v>40</v>
      </c>
      <c r="B44" s="259"/>
      <c r="C44" s="179" t="s">
        <v>316</v>
      </c>
      <c r="D44" s="180">
        <v>450</v>
      </c>
      <c r="E44" s="180">
        <v>1600</v>
      </c>
      <c r="F44" s="181">
        <f t="shared" si="0"/>
        <v>2.2608000000000001</v>
      </c>
      <c r="G44" s="180">
        <v>1</v>
      </c>
      <c r="H44" s="182" t="s">
        <v>74</v>
      </c>
      <c r="I44" s="180">
        <v>10</v>
      </c>
      <c r="J44" s="183"/>
      <c r="K44" s="184"/>
      <c r="L44" s="184"/>
      <c r="M44" s="3"/>
    </row>
    <row r="45" spans="1:13" ht="42.75" customHeight="1" x14ac:dyDescent="0.3">
      <c r="A45" s="68">
        <v>41</v>
      </c>
      <c r="B45" s="259" t="s">
        <v>324</v>
      </c>
      <c r="C45" s="179" t="s">
        <v>126</v>
      </c>
      <c r="D45" s="180">
        <v>1274</v>
      </c>
      <c r="E45" s="180">
        <v>1600</v>
      </c>
      <c r="F45" s="181">
        <f t="shared" si="0"/>
        <v>6.400576</v>
      </c>
      <c r="G45" s="180">
        <v>1</v>
      </c>
      <c r="H45" s="182" t="s">
        <v>77</v>
      </c>
      <c r="I45" s="180">
        <v>8</v>
      </c>
      <c r="J45" s="183"/>
      <c r="K45" s="184"/>
      <c r="L45" s="184"/>
      <c r="M45" s="3"/>
    </row>
    <row r="46" spans="1:13" ht="42.75" customHeight="1" x14ac:dyDescent="0.3">
      <c r="A46" s="68">
        <v>42</v>
      </c>
      <c r="B46" s="259"/>
      <c r="C46" s="179" t="s">
        <v>312</v>
      </c>
      <c r="D46" s="180">
        <v>450</v>
      </c>
      <c r="E46" s="180">
        <v>1600</v>
      </c>
      <c r="F46" s="181">
        <f t="shared" si="0"/>
        <v>2.2608000000000001</v>
      </c>
      <c r="G46" s="180">
        <v>1</v>
      </c>
      <c r="H46" s="182" t="s">
        <v>74</v>
      </c>
      <c r="I46" s="180">
        <v>10</v>
      </c>
      <c r="J46" s="183"/>
      <c r="K46" s="184"/>
      <c r="L46" s="184"/>
      <c r="M46" s="3"/>
    </row>
    <row r="47" spans="1:13" ht="42.75" customHeight="1" x14ac:dyDescent="0.3">
      <c r="A47" s="68">
        <v>43</v>
      </c>
      <c r="B47" s="259"/>
      <c r="C47" s="179" t="s">
        <v>136</v>
      </c>
      <c r="D47" s="180">
        <v>550</v>
      </c>
      <c r="E47" s="180">
        <v>1600</v>
      </c>
      <c r="F47" s="181">
        <f t="shared" si="0"/>
        <v>2.7631999999999999</v>
      </c>
      <c r="G47" s="180">
        <v>1</v>
      </c>
      <c r="H47" s="182" t="s">
        <v>74</v>
      </c>
      <c r="I47" s="180">
        <v>10</v>
      </c>
      <c r="J47" s="183"/>
      <c r="K47" s="184"/>
      <c r="L47" s="184"/>
      <c r="M47" s="3"/>
    </row>
    <row r="48" spans="1:13" ht="42.75" customHeight="1" x14ac:dyDescent="0.3">
      <c r="A48" s="68">
        <v>44</v>
      </c>
      <c r="B48" s="259"/>
      <c r="C48" s="179" t="s">
        <v>146</v>
      </c>
      <c r="D48" s="180">
        <v>550</v>
      </c>
      <c r="E48" s="180">
        <v>1600</v>
      </c>
      <c r="F48" s="181">
        <f t="shared" si="0"/>
        <v>2.7631999999999999</v>
      </c>
      <c r="G48" s="180">
        <v>1</v>
      </c>
      <c r="H48" s="182" t="s">
        <v>74</v>
      </c>
      <c r="I48" s="180">
        <v>10</v>
      </c>
      <c r="J48" s="183"/>
      <c r="K48" s="184"/>
      <c r="L48" s="184"/>
      <c r="M48" s="3"/>
    </row>
    <row r="49" spans="1:14" ht="42.75" customHeight="1" x14ac:dyDescent="0.3">
      <c r="A49" s="68">
        <v>45</v>
      </c>
      <c r="B49" s="259"/>
      <c r="C49" s="179" t="s">
        <v>316</v>
      </c>
      <c r="D49" s="180">
        <v>450</v>
      </c>
      <c r="E49" s="180">
        <v>1600</v>
      </c>
      <c r="F49" s="181">
        <f t="shared" si="0"/>
        <v>2.2608000000000001</v>
      </c>
      <c r="G49" s="180">
        <v>1</v>
      </c>
      <c r="H49" s="182" t="s">
        <v>74</v>
      </c>
      <c r="I49" s="180">
        <v>10</v>
      </c>
      <c r="J49" s="183"/>
      <c r="K49" s="184"/>
      <c r="L49" s="184"/>
      <c r="M49" s="3"/>
    </row>
    <row r="50" spans="1:14" ht="42.75" customHeight="1" x14ac:dyDescent="0.3">
      <c r="A50" s="68">
        <v>46</v>
      </c>
      <c r="B50" s="259"/>
      <c r="C50" s="179" t="s">
        <v>321</v>
      </c>
      <c r="D50" s="180">
        <v>900</v>
      </c>
      <c r="E50" s="180">
        <v>1600</v>
      </c>
      <c r="F50" s="181">
        <f t="shared" si="0"/>
        <v>4.5216000000000003</v>
      </c>
      <c r="G50" s="180">
        <v>1</v>
      </c>
      <c r="H50" s="182" t="s">
        <v>74</v>
      </c>
      <c r="I50" s="180">
        <v>10</v>
      </c>
      <c r="J50" s="183"/>
      <c r="K50" s="184"/>
      <c r="L50" s="184"/>
      <c r="M50" s="3"/>
    </row>
    <row r="51" spans="1:14" ht="42.75" customHeight="1" x14ac:dyDescent="0.3">
      <c r="A51" s="68">
        <v>47</v>
      </c>
      <c r="B51" s="259"/>
      <c r="C51" s="179" t="s">
        <v>322</v>
      </c>
      <c r="D51" s="180">
        <v>900</v>
      </c>
      <c r="E51" s="180">
        <v>1600</v>
      </c>
      <c r="F51" s="181">
        <f t="shared" si="0"/>
        <v>4.5216000000000003</v>
      </c>
      <c r="G51" s="180">
        <v>1</v>
      </c>
      <c r="H51" s="182" t="s">
        <v>74</v>
      </c>
      <c r="I51" s="180">
        <v>10</v>
      </c>
      <c r="J51" s="183"/>
      <c r="K51" s="184"/>
      <c r="L51" s="184"/>
      <c r="M51" s="3"/>
    </row>
    <row r="52" spans="1:14" s="12" customFormat="1" ht="23.25" customHeight="1" x14ac:dyDescent="0.35">
      <c r="D52" s="56"/>
      <c r="E52" s="56"/>
      <c r="F52" s="56"/>
      <c r="G52" s="185"/>
      <c r="H52" s="260" t="s">
        <v>325</v>
      </c>
      <c r="I52" s="260"/>
      <c r="J52" s="260"/>
      <c r="K52" s="260"/>
      <c r="L52" s="186"/>
      <c r="N52" s="13"/>
    </row>
    <row r="56" spans="1:14" s="187" customFormat="1" ht="25" x14ac:dyDescent="0.5">
      <c r="B56" s="188"/>
      <c r="C56" s="261" t="s">
        <v>326</v>
      </c>
      <c r="D56" s="261"/>
      <c r="E56" s="261"/>
      <c r="F56" s="261"/>
      <c r="G56" s="261"/>
      <c r="H56" s="261"/>
      <c r="I56" s="261"/>
      <c r="J56" s="261"/>
      <c r="K56" s="261"/>
      <c r="L56" s="261"/>
      <c r="M56" s="189"/>
      <c r="N56" s="190"/>
    </row>
    <row r="57" spans="1:14" s="157" customFormat="1" ht="28" x14ac:dyDescent="0.3">
      <c r="B57" s="75" t="s">
        <v>1</v>
      </c>
      <c r="C57" s="138" t="s">
        <v>273</v>
      </c>
      <c r="D57" s="138" t="s">
        <v>274</v>
      </c>
      <c r="E57" s="138" t="s">
        <v>275</v>
      </c>
      <c r="F57" s="262" t="s">
        <v>276</v>
      </c>
      <c r="G57" s="263"/>
      <c r="H57" s="263"/>
      <c r="I57" s="262" t="s">
        <v>327</v>
      </c>
      <c r="J57" s="263"/>
      <c r="K57" s="139" t="s">
        <v>258</v>
      </c>
      <c r="L57" s="140" t="s">
        <v>259</v>
      </c>
      <c r="M57" s="191"/>
      <c r="N57" s="192"/>
    </row>
    <row r="58" spans="1:14" x14ac:dyDescent="0.3">
      <c r="B58" s="68">
        <v>1</v>
      </c>
      <c r="C58" s="161" t="s">
        <v>328</v>
      </c>
      <c r="D58" s="142" t="s">
        <v>329</v>
      </c>
      <c r="E58" s="161" t="s">
        <v>330</v>
      </c>
      <c r="F58" s="264"/>
      <c r="G58" s="265"/>
      <c r="H58" s="266"/>
      <c r="I58" s="267">
        <v>120</v>
      </c>
      <c r="J58" s="268"/>
      <c r="K58" s="193"/>
      <c r="L58" s="193"/>
    </row>
    <row r="59" spans="1:14" x14ac:dyDescent="0.3">
      <c r="B59" s="68">
        <v>2</v>
      </c>
      <c r="C59" s="269" t="s">
        <v>331</v>
      </c>
      <c r="D59" s="269"/>
      <c r="E59" s="269"/>
      <c r="F59" s="269"/>
      <c r="G59" s="269"/>
      <c r="H59" s="269"/>
      <c r="I59" s="269"/>
      <c r="J59" s="269"/>
      <c r="K59" s="269"/>
      <c r="L59" s="194"/>
    </row>
    <row r="61" spans="1:14" ht="25.5" customHeight="1" x14ac:dyDescent="0.35">
      <c r="H61" s="270" t="s">
        <v>332</v>
      </c>
      <c r="I61" s="271"/>
      <c r="J61" s="271"/>
      <c r="K61" s="272"/>
      <c r="L61" s="186"/>
    </row>
    <row r="62" spans="1:14" ht="15.75" customHeight="1" x14ac:dyDescent="0.35">
      <c r="C62" s="195"/>
      <c r="D62" s="195"/>
      <c r="E62" s="195"/>
      <c r="F62" s="195"/>
      <c r="G62" s="195"/>
    </row>
    <row r="63" spans="1:14" ht="14.25" customHeight="1" x14ac:dyDescent="0.35">
      <c r="B63" s="195"/>
      <c r="C63" s="195"/>
      <c r="D63" s="195"/>
      <c r="E63" s="195"/>
      <c r="F63" s="195"/>
      <c r="G63" s="195"/>
    </row>
    <row r="64" spans="1:14" s="156" customFormat="1" ht="32.25" customHeight="1" x14ac:dyDescent="0.4">
      <c r="B64" s="253" t="s">
        <v>333</v>
      </c>
      <c r="C64" s="254"/>
      <c r="D64" s="254"/>
      <c r="E64" s="254"/>
      <c r="F64" s="254"/>
      <c r="G64" s="254"/>
      <c r="H64" s="255"/>
      <c r="I64" s="196"/>
    </row>
    <row r="65" spans="1:9" s="201" customFormat="1" ht="43.5" customHeight="1" x14ac:dyDescent="0.3">
      <c r="A65" s="197" t="s">
        <v>1</v>
      </c>
      <c r="B65" s="140" t="s">
        <v>253</v>
      </c>
      <c r="C65" s="140" t="s">
        <v>254</v>
      </c>
      <c r="D65" s="140" t="s">
        <v>255</v>
      </c>
      <c r="E65" s="198" t="s">
        <v>256</v>
      </c>
      <c r="F65" s="199" t="s">
        <v>334</v>
      </c>
      <c r="G65" s="199" t="s">
        <v>258</v>
      </c>
      <c r="H65" s="140" t="s">
        <v>259</v>
      </c>
      <c r="I65" s="200"/>
    </row>
    <row r="66" spans="1:9" s="3" customFormat="1" ht="29.25" customHeight="1" x14ac:dyDescent="0.3">
      <c r="A66" s="76"/>
      <c r="B66" s="256" t="s">
        <v>189</v>
      </c>
      <c r="C66" s="257"/>
      <c r="D66" s="257"/>
      <c r="E66" s="257"/>
      <c r="F66" s="257"/>
      <c r="G66" s="257"/>
      <c r="H66" s="258"/>
      <c r="I66" s="4"/>
    </row>
    <row r="67" spans="1:9" s="210" customFormat="1" ht="25.5" x14ac:dyDescent="0.3">
      <c r="A67" s="202">
        <v>1</v>
      </c>
      <c r="B67" s="203" t="s">
        <v>335</v>
      </c>
      <c r="C67" s="204">
        <v>1500</v>
      </c>
      <c r="D67" s="204" t="s">
        <v>336</v>
      </c>
      <c r="E67" s="205">
        <v>45</v>
      </c>
      <c r="F67" s="206"/>
      <c r="G67" s="207"/>
      <c r="H67" s="208"/>
      <c r="I67" s="209"/>
    </row>
    <row r="68" spans="1:9" s="210" customFormat="1" ht="51.75" customHeight="1" x14ac:dyDescent="0.3">
      <c r="A68" s="202">
        <v>2</v>
      </c>
      <c r="B68" s="203" t="s">
        <v>337</v>
      </c>
      <c r="C68" s="204">
        <v>1500</v>
      </c>
      <c r="D68" s="204" t="s">
        <v>338</v>
      </c>
      <c r="E68" s="205">
        <v>36</v>
      </c>
      <c r="F68" s="206"/>
      <c r="G68" s="207"/>
      <c r="H68" s="208"/>
      <c r="I68" s="209"/>
    </row>
    <row r="69" spans="1:9" s="3" customFormat="1" ht="39" customHeight="1" x14ac:dyDescent="0.3">
      <c r="A69" s="76"/>
      <c r="B69" s="211"/>
      <c r="C69" s="212"/>
      <c r="D69" s="212"/>
      <c r="E69" s="250" t="s">
        <v>339</v>
      </c>
      <c r="F69" s="251"/>
      <c r="G69" s="252"/>
      <c r="H69" s="213"/>
      <c r="I69" s="4"/>
    </row>
    <row r="70" spans="1:9" s="3" customFormat="1" ht="15.75" customHeight="1" x14ac:dyDescent="0.3">
      <c r="A70" s="214"/>
      <c r="B70" s="215"/>
      <c r="C70" s="215"/>
      <c r="D70" s="216"/>
      <c r="E70" s="217"/>
      <c r="F70" s="217"/>
      <c r="G70" s="217"/>
      <c r="H70" s="218"/>
      <c r="I70" s="4"/>
    </row>
    <row r="71" spans="1:9" s="3" customFormat="1" ht="25.15" customHeight="1" x14ac:dyDescent="0.35">
      <c r="A71"/>
      <c r="B71"/>
      <c r="C71"/>
      <c r="E71"/>
      <c r="F71"/>
      <c r="G71"/>
      <c r="H71"/>
      <c r="I71" s="4"/>
    </row>
    <row r="72" spans="1:9" s="156" customFormat="1" ht="24" customHeight="1" x14ac:dyDescent="0.4">
      <c r="B72" s="219" t="s">
        <v>340</v>
      </c>
      <c r="C72" s="220"/>
      <c r="D72" s="220"/>
      <c r="E72" s="220"/>
      <c r="F72" s="220"/>
      <c r="G72" s="220"/>
      <c r="H72" s="221"/>
      <c r="I72" s="196"/>
    </row>
    <row r="73" spans="1:9" s="3" customFormat="1" ht="28" x14ac:dyDescent="0.3">
      <c r="A73" s="130" t="s">
        <v>341</v>
      </c>
      <c r="B73" s="65" t="s">
        <v>253</v>
      </c>
      <c r="C73" s="65" t="s">
        <v>254</v>
      </c>
      <c r="D73" s="65" t="s">
        <v>255</v>
      </c>
      <c r="E73" s="138" t="s">
        <v>256</v>
      </c>
      <c r="F73" s="178" t="s">
        <v>334</v>
      </c>
      <c r="G73" s="199" t="s">
        <v>258</v>
      </c>
      <c r="H73" s="140" t="s">
        <v>259</v>
      </c>
      <c r="I73" s="200"/>
    </row>
    <row r="74" spans="1:9" s="3" customFormat="1" x14ac:dyDescent="0.3">
      <c r="A74" s="76"/>
      <c r="B74" s="222" t="s">
        <v>189</v>
      </c>
      <c r="C74" s="223"/>
      <c r="D74" s="223"/>
      <c r="E74" s="223"/>
      <c r="F74" s="223"/>
      <c r="G74" s="223"/>
      <c r="H74" s="224"/>
      <c r="I74" s="4"/>
    </row>
    <row r="75" spans="1:9" s="210" customFormat="1" ht="88" x14ac:dyDescent="0.3">
      <c r="A75" s="225">
        <v>1</v>
      </c>
      <c r="B75" s="203" t="s">
        <v>337</v>
      </c>
      <c r="C75" s="204">
        <v>1500</v>
      </c>
      <c r="D75" s="204" t="s">
        <v>338</v>
      </c>
      <c r="E75" s="205">
        <v>10</v>
      </c>
      <c r="F75" s="206"/>
      <c r="G75" s="226"/>
      <c r="H75" s="208"/>
      <c r="I75" s="209"/>
    </row>
    <row r="76" spans="1:9" s="3" customFormat="1" ht="44.25" customHeight="1" x14ac:dyDescent="0.3">
      <c r="A76" s="76"/>
      <c r="B76" s="211"/>
      <c r="C76" s="212"/>
      <c r="D76" s="212"/>
      <c r="E76" s="250" t="s">
        <v>342</v>
      </c>
      <c r="F76" s="251"/>
      <c r="G76" s="252"/>
      <c r="H76" s="213"/>
      <c r="I76" s="4"/>
    </row>
    <row r="77" spans="1:9" s="3" customFormat="1" ht="23.5" customHeight="1" x14ac:dyDescent="0.3">
      <c r="A77" s="227"/>
      <c r="B77" s="215"/>
      <c r="C77" s="215"/>
      <c r="D77" s="216"/>
      <c r="E77" s="217"/>
      <c r="F77" s="217"/>
      <c r="G77" s="217"/>
      <c r="H77" s="218"/>
      <c r="I77" s="4"/>
    </row>
    <row r="78" spans="1:9" s="3" customFormat="1" ht="23.5" customHeight="1" x14ac:dyDescent="0.3">
      <c r="A78" s="227"/>
      <c r="B78" s="215"/>
      <c r="C78" s="215"/>
      <c r="E78" s="217"/>
      <c r="F78" s="217"/>
      <c r="G78" s="217"/>
      <c r="H78" s="218"/>
      <c r="I78" s="4"/>
    </row>
    <row r="79" spans="1:9" s="156" customFormat="1" ht="20" x14ac:dyDescent="0.4">
      <c r="B79" s="253" t="s">
        <v>343</v>
      </c>
      <c r="C79" s="254"/>
      <c r="D79" s="254"/>
      <c r="E79" s="254"/>
      <c r="F79" s="254"/>
      <c r="G79" s="254"/>
      <c r="H79" s="255"/>
      <c r="I79" s="196"/>
    </row>
    <row r="80" spans="1:9" s="3" customFormat="1" ht="28" x14ac:dyDescent="0.3">
      <c r="A80" s="130" t="s">
        <v>1</v>
      </c>
      <c r="B80" s="65" t="s">
        <v>253</v>
      </c>
      <c r="C80" s="65" t="s">
        <v>254</v>
      </c>
      <c r="D80" s="65" t="s">
        <v>255</v>
      </c>
      <c r="E80" s="138" t="s">
        <v>256</v>
      </c>
      <c r="F80" s="178" t="s">
        <v>334</v>
      </c>
      <c r="G80" s="199" t="s">
        <v>258</v>
      </c>
      <c r="H80" s="140" t="s">
        <v>259</v>
      </c>
      <c r="I80" s="200"/>
    </row>
    <row r="81" spans="1:17" ht="15" customHeight="1" x14ac:dyDescent="0.3">
      <c r="A81" s="76"/>
      <c r="B81" s="256" t="s">
        <v>189</v>
      </c>
      <c r="C81" s="257"/>
      <c r="D81" s="257"/>
      <c r="E81" s="257"/>
      <c r="F81" s="257"/>
      <c r="G81" s="257"/>
      <c r="H81" s="258"/>
      <c r="I81" s="4"/>
      <c r="J81" s="3"/>
      <c r="K81" s="3"/>
      <c r="L81" s="3"/>
      <c r="M81" s="3"/>
      <c r="N81" s="3"/>
    </row>
    <row r="82" spans="1:17" s="210" customFormat="1" ht="25.5" x14ac:dyDescent="0.3">
      <c r="A82" s="202">
        <v>1</v>
      </c>
      <c r="B82" s="203" t="s">
        <v>335</v>
      </c>
      <c r="C82" s="204">
        <v>1500</v>
      </c>
      <c r="D82" s="204" t="s">
        <v>336</v>
      </c>
      <c r="E82" s="205">
        <v>12</v>
      </c>
      <c r="F82" s="206"/>
      <c r="G82" s="226"/>
      <c r="H82" s="208"/>
      <c r="I82" s="209"/>
    </row>
    <row r="83" spans="1:17" ht="60" customHeight="1" x14ac:dyDescent="0.3">
      <c r="A83" s="76"/>
      <c r="B83" s="211"/>
      <c r="C83" s="212"/>
      <c r="D83" s="212"/>
      <c r="E83" s="250" t="s">
        <v>344</v>
      </c>
      <c r="F83" s="251"/>
      <c r="G83" s="252"/>
      <c r="H83" s="213"/>
      <c r="I83" s="4"/>
      <c r="J83" s="3"/>
      <c r="K83" s="3"/>
      <c r="L83" s="3"/>
      <c r="M83" s="3"/>
      <c r="N83" s="3"/>
    </row>
    <row r="84" spans="1:17" customFormat="1" ht="22.9" customHeight="1" x14ac:dyDescent="0.35">
      <c r="I84" s="228"/>
    </row>
    <row r="85" spans="1:17" customFormat="1" ht="22.9" customHeight="1" x14ac:dyDescent="0.35">
      <c r="I85" s="228"/>
    </row>
    <row r="86" spans="1:17" s="156" customFormat="1" ht="20" x14ac:dyDescent="0.4">
      <c r="B86" s="253" t="s">
        <v>345</v>
      </c>
      <c r="C86" s="254"/>
      <c r="D86" s="254"/>
      <c r="E86" s="254"/>
      <c r="F86" s="254"/>
      <c r="G86" s="254"/>
      <c r="H86" s="254"/>
      <c r="I86" s="255"/>
    </row>
    <row r="87" spans="1:17" ht="28" x14ac:dyDescent="0.3">
      <c r="A87" s="130" t="s">
        <v>1</v>
      </c>
      <c r="B87" s="65" t="s">
        <v>253</v>
      </c>
      <c r="C87" s="65" t="s">
        <v>254</v>
      </c>
      <c r="D87" s="65" t="s">
        <v>255</v>
      </c>
      <c r="E87" s="138" t="s">
        <v>346</v>
      </c>
      <c r="F87" s="138" t="s">
        <v>256</v>
      </c>
      <c r="G87" s="178" t="s">
        <v>334</v>
      </c>
      <c r="H87" s="199" t="s">
        <v>258</v>
      </c>
      <c r="I87" s="140" t="s">
        <v>259</v>
      </c>
      <c r="J87" s="3"/>
      <c r="K87" s="3"/>
      <c r="L87" s="3"/>
      <c r="M87" s="3"/>
      <c r="N87" s="3"/>
    </row>
    <row r="88" spans="1:17" ht="15" customHeight="1" x14ac:dyDescent="0.3">
      <c r="A88" s="76"/>
      <c r="B88" s="256" t="s">
        <v>189</v>
      </c>
      <c r="C88" s="257"/>
      <c r="D88" s="257"/>
      <c r="E88" s="257"/>
      <c r="F88" s="257"/>
      <c r="G88" s="257"/>
      <c r="H88" s="257"/>
      <c r="I88" s="258"/>
      <c r="J88" s="3"/>
      <c r="K88" s="3"/>
      <c r="L88" s="3"/>
      <c r="M88" s="3"/>
      <c r="N88" s="3"/>
    </row>
    <row r="89" spans="1:17" s="210" customFormat="1" ht="88" x14ac:dyDescent="0.3">
      <c r="A89" s="202">
        <v>1</v>
      </c>
      <c r="B89" s="203" t="s">
        <v>337</v>
      </c>
      <c r="C89" s="204">
        <v>1500</v>
      </c>
      <c r="D89" s="204" t="s">
        <v>338</v>
      </c>
      <c r="E89" s="202">
        <v>160</v>
      </c>
      <c r="F89" s="205">
        <v>15</v>
      </c>
      <c r="G89" s="206"/>
      <c r="H89" s="226"/>
      <c r="I89" s="208"/>
    </row>
    <row r="90" spans="1:17" ht="22.9" customHeight="1" x14ac:dyDescent="0.3">
      <c r="B90" s="211"/>
      <c r="C90" s="212"/>
      <c r="D90" s="212"/>
      <c r="E90" s="229"/>
      <c r="F90" s="250" t="s">
        <v>347</v>
      </c>
      <c r="G90" s="251"/>
      <c r="H90" s="252"/>
      <c r="I90" s="213"/>
      <c r="J90" s="3"/>
      <c r="K90" s="3"/>
      <c r="L90" s="3"/>
      <c r="M90" s="3"/>
      <c r="N90" s="3"/>
    </row>
    <row r="91" spans="1:17" ht="22.9" customHeight="1" x14ac:dyDescent="0.3">
      <c r="A91" s="227"/>
      <c r="B91" s="215"/>
      <c r="C91" s="215"/>
      <c r="D91" s="216"/>
      <c r="E91" s="217"/>
      <c r="F91" s="217"/>
      <c r="G91" s="217"/>
      <c r="H91" s="218"/>
      <c r="I91" s="4"/>
      <c r="J91" s="3"/>
      <c r="K91" s="3"/>
      <c r="L91" s="3"/>
      <c r="M91" s="3"/>
      <c r="N91" s="3"/>
    </row>
    <row r="92" spans="1:17" ht="14.5" x14ac:dyDescent="0.35">
      <c r="A92" s="227"/>
      <c r="B92" s="215"/>
      <c r="C92" s="215"/>
      <c r="D92" s="216"/>
      <c r="E92" s="230"/>
      <c r="F92" s="231"/>
      <c r="G92" s="232"/>
      <c r="H92"/>
      <c r="I92" s="4"/>
      <c r="J92" s="3"/>
      <c r="K92" s="3"/>
      <c r="L92" s="3"/>
      <c r="M92" s="3"/>
      <c r="N92" s="3"/>
    </row>
    <row r="93" spans="1:17" s="156" customFormat="1" ht="20" x14ac:dyDescent="0.4">
      <c r="B93" s="253" t="s">
        <v>348</v>
      </c>
      <c r="C93" s="254"/>
      <c r="D93" s="254"/>
      <c r="E93" s="254"/>
      <c r="F93" s="254"/>
      <c r="G93" s="254"/>
      <c r="H93" s="255"/>
      <c r="I93" s="196"/>
    </row>
    <row r="94" spans="1:17" ht="28" x14ac:dyDescent="0.3">
      <c r="A94" s="130" t="s">
        <v>1</v>
      </c>
      <c r="B94" s="65" t="s">
        <v>253</v>
      </c>
      <c r="C94" s="65" t="s">
        <v>254</v>
      </c>
      <c r="D94" s="65" t="s">
        <v>255</v>
      </c>
      <c r="E94" s="138" t="s">
        <v>256</v>
      </c>
      <c r="F94" s="178" t="s">
        <v>334</v>
      </c>
      <c r="G94" s="199" t="s">
        <v>258</v>
      </c>
      <c r="H94" s="140" t="s">
        <v>259</v>
      </c>
      <c r="I94" s="4"/>
      <c r="J94" s="233"/>
      <c r="K94" s="234"/>
      <c r="L94" s="235"/>
      <c r="M94" s="236"/>
      <c r="N94" s="236"/>
      <c r="O94" s="236"/>
      <c r="P94" s="236"/>
      <c r="Q94" s="236"/>
    </row>
    <row r="95" spans="1:17" ht="15" customHeight="1" x14ac:dyDescent="0.3">
      <c r="A95" s="76"/>
      <c r="B95" s="256" t="s">
        <v>189</v>
      </c>
      <c r="C95" s="257"/>
      <c r="D95" s="257"/>
      <c r="E95" s="257"/>
      <c r="F95" s="257"/>
      <c r="G95" s="257"/>
      <c r="H95" s="258"/>
      <c r="I95" s="4"/>
      <c r="J95" s="237"/>
      <c r="K95" s="238"/>
      <c r="L95" s="239"/>
      <c r="M95" s="239"/>
      <c r="N95" s="240"/>
      <c r="O95" s="241"/>
      <c r="P95" s="241"/>
      <c r="Q95" s="241"/>
    </row>
    <row r="96" spans="1:17" s="210" customFormat="1" ht="88" x14ac:dyDescent="0.3">
      <c r="A96" s="202">
        <v>1</v>
      </c>
      <c r="B96" s="203" t="s">
        <v>337</v>
      </c>
      <c r="C96" s="204">
        <v>1500</v>
      </c>
      <c r="D96" s="204" t="s">
        <v>338</v>
      </c>
      <c r="E96" s="205">
        <v>24</v>
      </c>
      <c r="F96" s="206"/>
      <c r="G96" s="226"/>
      <c r="H96" s="208"/>
      <c r="I96" s="209"/>
      <c r="J96" s="242"/>
      <c r="K96" s="238"/>
      <c r="L96" s="239"/>
      <c r="M96" s="239"/>
      <c r="N96" s="240"/>
      <c r="O96" s="241"/>
      <c r="P96" s="241"/>
      <c r="Q96" s="241"/>
    </row>
    <row r="97" spans="1:17" ht="22.9" customHeight="1" x14ac:dyDescent="0.3">
      <c r="A97" s="76"/>
      <c r="B97" s="211"/>
      <c r="C97" s="212"/>
      <c r="D97" s="212"/>
      <c r="E97" s="250" t="s">
        <v>349</v>
      </c>
      <c r="F97" s="251"/>
      <c r="G97" s="252"/>
      <c r="H97" s="213"/>
      <c r="I97" s="4"/>
      <c r="J97" s="236"/>
      <c r="K97" s="238"/>
      <c r="L97" s="235"/>
      <c r="M97" s="241"/>
      <c r="N97" s="236"/>
      <c r="O97" s="236"/>
      <c r="P97" s="236"/>
      <c r="Q97" s="241"/>
    </row>
    <row r="98" spans="1:17" ht="80.25" customHeight="1" x14ac:dyDescent="0.35">
      <c r="B98" s="249" t="s">
        <v>300</v>
      </c>
      <c r="C98" s="249"/>
      <c r="D98" s="249"/>
      <c r="E98" s="249"/>
      <c r="F98" s="249"/>
      <c r="G98" s="249"/>
      <c r="J98" s="235"/>
      <c r="K98" s="236"/>
    </row>
    <row r="101" spans="1:17" ht="43.5" customHeight="1" x14ac:dyDescent="0.35">
      <c r="G101" s="247"/>
      <c r="H101" s="248"/>
      <c r="I101" s="243"/>
      <c r="K101"/>
      <c r="L101"/>
      <c r="M101"/>
      <c r="N101"/>
    </row>
    <row r="102" spans="1:17" ht="39" customHeight="1" x14ac:dyDescent="0.35">
      <c r="G102" s="245" t="s">
        <v>332</v>
      </c>
      <c r="H102" s="246"/>
      <c r="I102" s="243"/>
      <c r="K102"/>
      <c r="L102"/>
      <c r="M102"/>
      <c r="N102"/>
    </row>
    <row r="103" spans="1:17" ht="25.5" customHeight="1" x14ac:dyDescent="0.35">
      <c r="G103" s="245" t="s">
        <v>339</v>
      </c>
      <c r="H103" s="246"/>
      <c r="I103" s="243"/>
      <c r="K103"/>
      <c r="L103"/>
      <c r="M103"/>
      <c r="N103"/>
    </row>
    <row r="104" spans="1:17" ht="25.5" customHeight="1" x14ac:dyDescent="0.35">
      <c r="G104" s="245" t="s">
        <v>342</v>
      </c>
      <c r="H104" s="246"/>
      <c r="I104" s="243"/>
      <c r="K104"/>
      <c r="L104"/>
      <c r="M104"/>
      <c r="N104"/>
    </row>
    <row r="105" spans="1:17" ht="35.25" customHeight="1" x14ac:dyDescent="0.35">
      <c r="G105" s="245" t="s">
        <v>344</v>
      </c>
      <c r="H105" s="246"/>
      <c r="I105" s="243"/>
      <c r="K105"/>
      <c r="L105"/>
      <c r="M105"/>
      <c r="N105"/>
    </row>
    <row r="106" spans="1:17" ht="25.5" customHeight="1" x14ac:dyDescent="0.35">
      <c r="G106" s="245" t="s">
        <v>347</v>
      </c>
      <c r="H106" s="246"/>
      <c r="I106" s="243"/>
      <c r="K106"/>
      <c r="L106"/>
      <c r="M106"/>
      <c r="N106"/>
    </row>
    <row r="107" spans="1:17" ht="25.5" customHeight="1" x14ac:dyDescent="0.3">
      <c r="G107" s="245" t="s">
        <v>349</v>
      </c>
      <c r="H107" s="246"/>
      <c r="I107" s="243"/>
    </row>
    <row r="108" spans="1:17" ht="42.75" customHeight="1" x14ac:dyDescent="0.3">
      <c r="G108" s="245" t="s">
        <v>350</v>
      </c>
      <c r="H108" s="246"/>
      <c r="I108" s="243"/>
    </row>
  </sheetData>
  <mergeCells count="38">
    <mergeCell ref="B32:B39"/>
    <mergeCell ref="B3:L3"/>
    <mergeCell ref="B5:B12"/>
    <mergeCell ref="B13:B21"/>
    <mergeCell ref="B22:B26"/>
    <mergeCell ref="B27:B31"/>
    <mergeCell ref="B66:H66"/>
    <mergeCell ref="B40:B44"/>
    <mergeCell ref="B45:B51"/>
    <mergeCell ref="H52:K52"/>
    <mergeCell ref="C56:L56"/>
    <mergeCell ref="F57:H57"/>
    <mergeCell ref="I57:J57"/>
    <mergeCell ref="F58:H58"/>
    <mergeCell ref="I58:J58"/>
    <mergeCell ref="C59:K59"/>
    <mergeCell ref="H61:K61"/>
    <mergeCell ref="B64:H64"/>
    <mergeCell ref="B98:G98"/>
    <mergeCell ref="E69:G69"/>
    <mergeCell ref="E76:G76"/>
    <mergeCell ref="B79:H79"/>
    <mergeCell ref="B81:H81"/>
    <mergeCell ref="E83:G83"/>
    <mergeCell ref="B86:I86"/>
    <mergeCell ref="B88:I88"/>
    <mergeCell ref="F90:H90"/>
    <mergeCell ref="B93:H93"/>
    <mergeCell ref="B95:H95"/>
    <mergeCell ref="E97:G97"/>
    <mergeCell ref="G107:H107"/>
    <mergeCell ref="G108:H108"/>
    <mergeCell ref="G101:H101"/>
    <mergeCell ref="G102:H102"/>
    <mergeCell ref="G103:H103"/>
    <mergeCell ref="G104:H104"/>
    <mergeCell ref="G105:H105"/>
    <mergeCell ref="G106:H10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19737-D73F-4C00-8B40-EC823CB75F93}">
  <dimension ref="A1:T65"/>
  <sheetViews>
    <sheetView view="pageBreakPreview" topLeftCell="B1" zoomScale="60" zoomScaleNormal="80" workbookViewId="0">
      <selection activeCell="G55" sqref="G55"/>
    </sheetView>
  </sheetViews>
  <sheetFormatPr defaultColWidth="9.1796875" defaultRowHeight="14" x14ac:dyDescent="0.3"/>
  <cols>
    <col min="1" max="1" width="9.1796875" style="3"/>
    <col min="2" max="2" width="18.453125" style="3" customWidth="1"/>
    <col min="3" max="3" width="17.54296875" style="3" customWidth="1"/>
    <col min="4" max="4" width="17.7265625" style="3" customWidth="1"/>
    <col min="5" max="5" width="17.81640625" style="3" customWidth="1"/>
    <col min="6" max="6" width="20.7265625" style="3" customWidth="1"/>
    <col min="7" max="7" width="26.81640625" style="3" customWidth="1"/>
    <col min="8" max="8" width="34.81640625" style="3" customWidth="1"/>
    <col min="9" max="9" width="28.54296875" style="3" customWidth="1"/>
    <col min="10" max="10" width="21.1796875" style="3" customWidth="1"/>
    <col min="11" max="11" width="26" style="3" customWidth="1"/>
    <col min="12" max="12" width="17.1796875" style="3" customWidth="1"/>
    <col min="13" max="13" width="9.1796875" style="3"/>
    <col min="14" max="14" width="16.453125" style="3" bestFit="1" customWidth="1"/>
    <col min="15" max="15" width="14.1796875" style="3" bestFit="1" customWidth="1"/>
    <col min="16" max="16" width="15.81640625" style="3" bestFit="1" customWidth="1"/>
    <col min="17" max="17" width="7.1796875" style="3" bestFit="1" customWidth="1"/>
    <col min="18" max="18" width="16.1796875" style="3" bestFit="1" customWidth="1"/>
    <col min="19" max="19" width="22.453125" style="3" bestFit="1" customWidth="1"/>
    <col min="20" max="20" width="14.453125" style="3" bestFit="1" customWidth="1"/>
    <col min="21" max="16384" width="9.1796875" style="3"/>
  </cols>
  <sheetData>
    <row r="1" spans="1:11" s="136" customFormat="1" ht="36.75" customHeight="1" x14ac:dyDescent="0.5">
      <c r="C1" s="136" t="s">
        <v>251</v>
      </c>
    </row>
    <row r="2" spans="1:11" ht="14.5" x14ac:dyDescent="0.35">
      <c r="I2"/>
      <c r="K2"/>
    </row>
    <row r="3" spans="1:11" ht="22.15" customHeight="1" x14ac:dyDescent="0.35">
      <c r="A3" s="130" t="s">
        <v>1</v>
      </c>
      <c r="B3" s="253" t="s">
        <v>252</v>
      </c>
      <c r="C3" s="254"/>
      <c r="D3" s="254"/>
      <c r="E3" s="254"/>
      <c r="F3" s="254"/>
      <c r="G3" s="254"/>
      <c r="H3" s="255"/>
      <c r="I3"/>
      <c r="J3" s="137"/>
      <c r="K3"/>
    </row>
    <row r="4" spans="1:11" ht="35.25" customHeight="1" x14ac:dyDescent="0.35">
      <c r="A4" s="68">
        <v>1</v>
      </c>
      <c r="B4" s="65" t="s">
        <v>253</v>
      </c>
      <c r="C4" s="65" t="s">
        <v>254</v>
      </c>
      <c r="D4" s="65" t="s">
        <v>255</v>
      </c>
      <c r="E4" s="138" t="s">
        <v>256</v>
      </c>
      <c r="F4" s="138" t="s">
        <v>257</v>
      </c>
      <c r="G4" s="139" t="s">
        <v>258</v>
      </c>
      <c r="H4" s="140" t="s">
        <v>259</v>
      </c>
      <c r="I4"/>
      <c r="K4"/>
    </row>
    <row r="5" spans="1:11" ht="52.15" customHeight="1" x14ac:dyDescent="0.35">
      <c r="A5" s="68">
        <v>2</v>
      </c>
      <c r="B5" s="69" t="s">
        <v>260</v>
      </c>
      <c r="C5" s="141">
        <v>1200</v>
      </c>
      <c r="D5" s="142" t="s">
        <v>261</v>
      </c>
      <c r="E5" s="143">
        <v>15</v>
      </c>
      <c r="F5" s="144"/>
      <c r="G5" s="145"/>
      <c r="H5" s="146"/>
      <c r="I5"/>
      <c r="K5"/>
    </row>
    <row r="6" spans="1:11" ht="42" x14ac:dyDescent="0.3">
      <c r="A6" s="68">
        <v>3</v>
      </c>
      <c r="B6" s="69" t="s">
        <v>262</v>
      </c>
      <c r="C6" s="141">
        <v>1050</v>
      </c>
      <c r="D6" s="142" t="s">
        <v>261</v>
      </c>
      <c r="E6" s="143">
        <v>15</v>
      </c>
      <c r="F6" s="144"/>
      <c r="G6" s="145"/>
      <c r="H6" s="146"/>
    </row>
    <row r="7" spans="1:11" ht="42" x14ac:dyDescent="0.3">
      <c r="A7" s="68">
        <v>4</v>
      </c>
      <c r="B7" s="69" t="s">
        <v>263</v>
      </c>
      <c r="C7" s="141">
        <v>700</v>
      </c>
      <c r="D7" s="142" t="s">
        <v>264</v>
      </c>
      <c r="E7" s="143">
        <v>6</v>
      </c>
      <c r="F7" s="144"/>
      <c r="G7" s="145"/>
      <c r="H7" s="146"/>
    </row>
    <row r="8" spans="1:11" ht="31" customHeight="1" x14ac:dyDescent="0.35">
      <c r="B8"/>
      <c r="C8"/>
      <c r="D8"/>
      <c r="E8" s="293" t="s">
        <v>301</v>
      </c>
      <c r="F8" s="293"/>
      <c r="G8" s="293"/>
      <c r="H8" s="108"/>
      <c r="I8"/>
      <c r="J8" s="147"/>
      <c r="K8" s="80"/>
    </row>
    <row r="9" spans="1:11" ht="19.5" customHeight="1" x14ac:dyDescent="0.35">
      <c r="B9"/>
      <c r="C9"/>
      <c r="I9"/>
      <c r="J9" s="147"/>
      <c r="K9" s="80"/>
    </row>
    <row r="10" spans="1:11" ht="19.5" customHeight="1" x14ac:dyDescent="0.35">
      <c r="I10"/>
      <c r="J10" s="147"/>
      <c r="K10" s="80"/>
    </row>
    <row r="11" spans="1:11" s="149" customFormat="1" ht="20" x14ac:dyDescent="0.4">
      <c r="B11" s="292" t="s">
        <v>265</v>
      </c>
      <c r="C11" s="292"/>
      <c r="D11" s="292"/>
      <c r="E11" s="292"/>
      <c r="F11" s="292"/>
      <c r="G11" s="292"/>
      <c r="H11" s="292"/>
      <c r="I11"/>
      <c r="J11" s="148"/>
    </row>
    <row r="12" spans="1:11" s="94" customFormat="1" ht="28" x14ac:dyDescent="0.35">
      <c r="A12" s="75" t="s">
        <v>1</v>
      </c>
      <c r="B12" s="65" t="s">
        <v>253</v>
      </c>
      <c r="C12" s="65" t="s">
        <v>254</v>
      </c>
      <c r="D12" s="65" t="s">
        <v>255</v>
      </c>
      <c r="E12" s="138" t="s">
        <v>256</v>
      </c>
      <c r="F12" s="138" t="s">
        <v>257</v>
      </c>
      <c r="G12" s="139" t="s">
        <v>258</v>
      </c>
      <c r="H12" s="140" t="s">
        <v>259</v>
      </c>
      <c r="I12" s="150"/>
    </row>
    <row r="13" spans="1:11" ht="56" x14ac:dyDescent="0.35">
      <c r="A13" s="68">
        <v>1</v>
      </c>
      <c r="B13" s="69" t="s">
        <v>266</v>
      </c>
      <c r="C13" s="142">
        <v>1200</v>
      </c>
      <c r="D13" s="142" t="s">
        <v>261</v>
      </c>
      <c r="E13" s="143">
        <v>12</v>
      </c>
      <c r="F13" s="144"/>
      <c r="G13" s="145"/>
      <c r="H13" s="145"/>
      <c r="I13"/>
      <c r="J13" s="151"/>
      <c r="K13" s="152">
        <v>1.1000000000000001</v>
      </c>
    </row>
    <row r="14" spans="1:11" ht="42" x14ac:dyDescent="0.3">
      <c r="A14" s="68">
        <v>2</v>
      </c>
      <c r="B14" s="69" t="s">
        <v>262</v>
      </c>
      <c r="C14" s="142">
        <v>1050</v>
      </c>
      <c r="D14" s="142" t="s">
        <v>261</v>
      </c>
      <c r="E14" s="143">
        <v>6</v>
      </c>
      <c r="F14" s="144"/>
      <c r="G14" s="145"/>
      <c r="H14" s="145"/>
      <c r="J14" s="153"/>
      <c r="K14" s="153"/>
    </row>
    <row r="15" spans="1:11" ht="42" x14ac:dyDescent="0.3">
      <c r="A15" s="68">
        <v>3</v>
      </c>
      <c r="B15" s="69" t="s">
        <v>263</v>
      </c>
      <c r="C15" s="142">
        <v>700</v>
      </c>
      <c r="D15" s="142" t="s">
        <v>264</v>
      </c>
      <c r="E15" s="143">
        <v>8</v>
      </c>
      <c r="F15" s="144"/>
      <c r="G15" s="145"/>
      <c r="H15" s="145"/>
      <c r="J15" s="153"/>
      <c r="K15" s="153"/>
    </row>
    <row r="16" spans="1:11" ht="38" customHeight="1" x14ac:dyDescent="0.3">
      <c r="B16" s="294" t="s">
        <v>267</v>
      </c>
      <c r="C16" s="294"/>
      <c r="D16" s="294"/>
      <c r="E16" s="294"/>
      <c r="F16" s="294"/>
      <c r="G16" s="295"/>
      <c r="H16" s="154"/>
      <c r="J16" s="296"/>
      <c r="K16" s="297"/>
    </row>
    <row r="17" spans="1:12" ht="19.5" customHeight="1" x14ac:dyDescent="0.35">
      <c r="A17"/>
      <c r="B17"/>
      <c r="C17" s="155"/>
      <c r="D17" s="155"/>
      <c r="E17" s="155"/>
      <c r="F17" s="155"/>
      <c r="G17" s="155"/>
      <c r="H17" s="155"/>
      <c r="K17" s="80"/>
    </row>
    <row r="18" spans="1:12" ht="15" customHeight="1" x14ac:dyDescent="0.3">
      <c r="J18" s="137"/>
      <c r="K18" s="137"/>
    </row>
    <row r="19" spans="1:12" s="156" customFormat="1" ht="20" x14ac:dyDescent="0.4">
      <c r="B19" s="292" t="s">
        <v>268</v>
      </c>
      <c r="C19" s="292"/>
      <c r="D19" s="292"/>
      <c r="E19" s="292"/>
      <c r="F19" s="292"/>
      <c r="G19" s="292"/>
      <c r="H19" s="292"/>
      <c r="I19" s="292"/>
      <c r="J19" s="292"/>
      <c r="K19" s="292"/>
    </row>
    <row r="20" spans="1:12" s="157" customFormat="1" ht="28" x14ac:dyDescent="0.3">
      <c r="A20" s="75" t="s">
        <v>1</v>
      </c>
      <c r="B20" s="65" t="s">
        <v>64</v>
      </c>
      <c r="C20" s="65" t="s">
        <v>65</v>
      </c>
      <c r="D20" s="65" t="s">
        <v>66</v>
      </c>
      <c r="E20" s="65" t="s">
        <v>67</v>
      </c>
      <c r="F20" s="65" t="s">
        <v>68</v>
      </c>
      <c r="G20" s="65" t="s">
        <v>69</v>
      </c>
      <c r="H20" s="65" t="s">
        <v>70</v>
      </c>
      <c r="I20" s="139" t="s">
        <v>269</v>
      </c>
      <c r="J20" s="139" t="s">
        <v>258</v>
      </c>
      <c r="K20" s="140" t="s">
        <v>259</v>
      </c>
    </row>
    <row r="21" spans="1:12" x14ac:dyDescent="0.3">
      <c r="A21" s="68">
        <v>1</v>
      </c>
      <c r="B21" s="142" t="s">
        <v>270</v>
      </c>
      <c r="C21" s="71">
        <v>320</v>
      </c>
      <c r="D21" s="71">
        <v>420</v>
      </c>
      <c r="E21" s="71">
        <v>0.42199999999999999</v>
      </c>
      <c r="F21" s="71" t="s">
        <v>74</v>
      </c>
      <c r="G21" s="71">
        <v>6</v>
      </c>
      <c r="H21" s="158"/>
      <c r="I21" s="143">
        <v>6</v>
      </c>
      <c r="J21" s="145"/>
      <c r="K21" s="145"/>
    </row>
    <row r="22" spans="1:12" ht="98" x14ac:dyDescent="0.3">
      <c r="A22" s="68">
        <v>2</v>
      </c>
      <c r="B22" s="142" t="s">
        <v>271</v>
      </c>
      <c r="C22" s="71">
        <v>260</v>
      </c>
      <c r="D22" s="71">
        <v>350</v>
      </c>
      <c r="E22" s="71">
        <v>0.28599999999999998</v>
      </c>
      <c r="F22" s="71" t="s">
        <v>74</v>
      </c>
      <c r="G22" s="71">
        <v>6</v>
      </c>
      <c r="H22" s="158"/>
      <c r="I22" s="143">
        <v>10</v>
      </c>
      <c r="J22" s="145"/>
      <c r="K22" s="145"/>
    </row>
    <row r="23" spans="1:12" ht="31.5" customHeight="1" x14ac:dyDescent="0.3">
      <c r="B23" s="291" t="s">
        <v>302</v>
      </c>
      <c r="C23" s="291"/>
      <c r="D23" s="291"/>
      <c r="E23" s="291"/>
      <c r="F23" s="291"/>
      <c r="G23" s="291"/>
      <c r="H23" s="291"/>
      <c r="I23" s="291"/>
      <c r="J23" s="291"/>
      <c r="K23" s="159"/>
    </row>
    <row r="24" spans="1:12" ht="15" customHeight="1" x14ac:dyDescent="0.35">
      <c r="A24"/>
      <c r="B24"/>
      <c r="C24" s="160"/>
      <c r="D24" s="160"/>
      <c r="E24" s="160"/>
      <c r="F24" s="160"/>
      <c r="G24" s="160"/>
      <c r="H24" s="160"/>
      <c r="I24" s="160"/>
      <c r="J24" s="160"/>
      <c r="K24"/>
      <c r="L24"/>
    </row>
    <row r="25" spans="1:12" ht="15" customHeight="1" x14ac:dyDescent="0.35">
      <c r="A25"/>
      <c r="B25"/>
      <c r="C25" s="160"/>
      <c r="D25" s="160"/>
      <c r="E25" s="160"/>
      <c r="F25" s="160"/>
      <c r="G25" s="160"/>
      <c r="H25" s="160"/>
      <c r="I25" s="160"/>
      <c r="J25" s="160"/>
      <c r="K25"/>
      <c r="L25"/>
    </row>
    <row r="26" spans="1:12" ht="15" customHeight="1" x14ac:dyDescent="0.35">
      <c r="A26"/>
      <c r="B26"/>
      <c r="C26" s="160"/>
      <c r="D26" s="160"/>
      <c r="E26" s="160"/>
      <c r="F26" s="160"/>
      <c r="G26" s="160"/>
      <c r="H26" s="160"/>
      <c r="I26"/>
      <c r="J26" s="160"/>
      <c r="K26"/>
      <c r="L26"/>
    </row>
    <row r="27" spans="1:12" s="156" customFormat="1" ht="20" x14ac:dyDescent="0.4">
      <c r="B27" s="292" t="s">
        <v>272</v>
      </c>
      <c r="C27" s="292"/>
      <c r="D27" s="292"/>
      <c r="E27" s="292"/>
      <c r="F27" s="292"/>
      <c r="G27" s="292"/>
      <c r="H27" s="292"/>
      <c r="I27"/>
      <c r="J27"/>
      <c r="K27"/>
    </row>
    <row r="28" spans="1:12" s="157" customFormat="1" ht="40.15" customHeight="1" x14ac:dyDescent="0.35">
      <c r="A28" s="75" t="s">
        <v>1</v>
      </c>
      <c r="B28" s="138" t="s">
        <v>273</v>
      </c>
      <c r="C28" s="138" t="s">
        <v>274</v>
      </c>
      <c r="D28" s="138" t="s">
        <v>275</v>
      </c>
      <c r="E28" s="139" t="s">
        <v>276</v>
      </c>
      <c r="F28" s="138" t="s">
        <v>277</v>
      </c>
      <c r="G28" s="139" t="s">
        <v>258</v>
      </c>
      <c r="H28" s="140" t="s">
        <v>259</v>
      </c>
      <c r="I28"/>
      <c r="J28"/>
      <c r="K28"/>
    </row>
    <row r="29" spans="1:12" ht="56" x14ac:dyDescent="0.35">
      <c r="A29" s="76">
        <v>1</v>
      </c>
      <c r="B29" s="161" t="s">
        <v>278</v>
      </c>
      <c r="C29" s="142" t="s">
        <v>279</v>
      </c>
      <c r="D29" s="161" t="s">
        <v>280</v>
      </c>
      <c r="E29" s="162"/>
      <c r="F29" s="143">
        <v>30</v>
      </c>
      <c r="G29" s="145"/>
      <c r="H29" s="145"/>
      <c r="J29"/>
      <c r="K29"/>
    </row>
    <row r="30" spans="1:12" ht="33.5" customHeight="1" x14ac:dyDescent="0.35">
      <c r="B30" s="275" t="s">
        <v>281</v>
      </c>
      <c r="C30" s="276"/>
      <c r="D30" s="276"/>
      <c r="E30" s="276"/>
      <c r="F30" s="276"/>
      <c r="G30" s="277"/>
      <c r="H30" s="146"/>
      <c r="J30"/>
    </row>
    <row r="31" spans="1:12" ht="19.5" customHeight="1" x14ac:dyDescent="0.35">
      <c r="B31"/>
      <c r="C31"/>
      <c r="D31"/>
      <c r="E31"/>
      <c r="F31"/>
      <c r="G31"/>
      <c r="H31"/>
      <c r="I31"/>
      <c r="J31" s="163"/>
      <c r="K31" s="111"/>
    </row>
    <row r="32" spans="1:12" ht="19.5" customHeight="1" x14ac:dyDescent="0.35">
      <c r="B32"/>
      <c r="C32"/>
      <c r="D32"/>
      <c r="E32"/>
      <c r="F32"/>
      <c r="G32"/>
      <c r="H32"/>
      <c r="I32"/>
      <c r="J32"/>
      <c r="K32" s="111"/>
    </row>
    <row r="33" spans="1:20" ht="19.5" customHeight="1" x14ac:dyDescent="0.35">
      <c r="B33"/>
      <c r="C33"/>
      <c r="D33"/>
      <c r="E33"/>
      <c r="F33"/>
      <c r="G33"/>
      <c r="H33"/>
      <c r="I33"/>
      <c r="J33"/>
      <c r="K33" s="111"/>
    </row>
    <row r="34" spans="1:20" s="156" customFormat="1" ht="20" x14ac:dyDescent="0.4">
      <c r="B34" s="253" t="s">
        <v>282</v>
      </c>
      <c r="C34" s="254"/>
      <c r="D34" s="254"/>
      <c r="E34" s="254"/>
      <c r="F34" s="254"/>
      <c r="G34" s="254"/>
      <c r="H34" s="254"/>
      <c r="I34" s="255"/>
      <c r="J34"/>
      <c r="K34"/>
    </row>
    <row r="35" spans="1:20" ht="56" x14ac:dyDescent="0.3">
      <c r="A35" s="130" t="s">
        <v>1</v>
      </c>
      <c r="B35" s="138" t="s">
        <v>283</v>
      </c>
      <c r="C35" s="138" t="s">
        <v>284</v>
      </c>
      <c r="D35" s="138" t="s">
        <v>285</v>
      </c>
      <c r="E35" s="138" t="s">
        <v>286</v>
      </c>
      <c r="F35" s="138" t="s">
        <v>287</v>
      </c>
      <c r="G35" s="139" t="s">
        <v>288</v>
      </c>
      <c r="H35" s="139" t="s">
        <v>258</v>
      </c>
      <c r="I35" s="140" t="s">
        <v>259</v>
      </c>
    </row>
    <row r="36" spans="1:20" ht="31.5" customHeight="1" x14ac:dyDescent="0.3">
      <c r="A36" s="278">
        <v>1</v>
      </c>
      <c r="B36" s="290" t="s">
        <v>260</v>
      </c>
      <c r="C36" s="279" t="s">
        <v>261</v>
      </c>
      <c r="D36" s="280">
        <v>1200</v>
      </c>
      <c r="E36" s="142" t="s">
        <v>289</v>
      </c>
      <c r="F36" s="281"/>
      <c r="G36" s="284">
        <v>3</v>
      </c>
      <c r="H36" s="287"/>
      <c r="I36" s="287"/>
      <c r="M36" s="164"/>
      <c r="N36" s="165"/>
      <c r="O36" s="4"/>
    </row>
    <row r="37" spans="1:20" ht="21.75" customHeight="1" x14ac:dyDescent="0.3">
      <c r="A37" s="278"/>
      <c r="B37" s="290"/>
      <c r="C37" s="279"/>
      <c r="D37" s="280"/>
      <c r="E37" s="142" t="s">
        <v>290</v>
      </c>
      <c r="F37" s="283"/>
      <c r="G37" s="286"/>
      <c r="H37" s="289"/>
      <c r="I37" s="289"/>
      <c r="M37" s="166"/>
      <c r="N37" s="167"/>
      <c r="O37" s="168"/>
      <c r="P37" s="168"/>
      <c r="Q37" s="97"/>
      <c r="R37" s="99"/>
      <c r="S37" s="99"/>
      <c r="T37" s="99"/>
    </row>
    <row r="38" spans="1:20" ht="33" customHeight="1" x14ac:dyDescent="0.35">
      <c r="A38" s="278">
        <v>2</v>
      </c>
      <c r="B38" s="290" t="s">
        <v>262</v>
      </c>
      <c r="C38" s="279" t="s">
        <v>261</v>
      </c>
      <c r="D38" s="280">
        <v>1050</v>
      </c>
      <c r="E38" s="142" t="s">
        <v>289</v>
      </c>
      <c r="F38" s="281"/>
      <c r="G38" s="284">
        <v>3</v>
      </c>
      <c r="H38" s="287"/>
      <c r="I38" s="287"/>
      <c r="J38"/>
      <c r="M38" s="95"/>
      <c r="N38" s="167"/>
      <c r="O38" s="168"/>
      <c r="P38" s="168"/>
      <c r="Q38" s="97"/>
      <c r="R38" s="99"/>
      <c r="S38" s="99"/>
      <c r="T38" s="99"/>
    </row>
    <row r="39" spans="1:20" ht="14.5" x14ac:dyDescent="0.35">
      <c r="A39" s="278"/>
      <c r="B39" s="290"/>
      <c r="C39" s="279"/>
      <c r="D39" s="280"/>
      <c r="E39" s="142"/>
      <c r="F39" s="282"/>
      <c r="G39" s="285"/>
      <c r="H39" s="288"/>
      <c r="I39" s="288"/>
      <c r="J39"/>
      <c r="N39" s="167"/>
      <c r="O39" s="4"/>
      <c r="P39" s="99"/>
      <c r="T39" s="99"/>
    </row>
    <row r="40" spans="1:20" ht="14.5" x14ac:dyDescent="0.35">
      <c r="A40" s="278"/>
      <c r="B40" s="290"/>
      <c r="C40" s="279"/>
      <c r="D40" s="280"/>
      <c r="E40" s="142" t="s">
        <v>291</v>
      </c>
      <c r="F40" s="283"/>
      <c r="G40" s="286"/>
      <c r="H40" s="289"/>
      <c r="I40" s="289"/>
      <c r="J40"/>
      <c r="M40" s="4"/>
    </row>
    <row r="41" spans="1:20" ht="28" x14ac:dyDescent="0.35">
      <c r="A41" s="278">
        <v>3</v>
      </c>
      <c r="B41" s="279" t="s">
        <v>263</v>
      </c>
      <c r="C41" s="142" t="s">
        <v>264</v>
      </c>
      <c r="D41" s="280">
        <v>700</v>
      </c>
      <c r="E41" s="142" t="s">
        <v>292</v>
      </c>
      <c r="F41" s="281"/>
      <c r="G41" s="284">
        <v>1</v>
      </c>
      <c r="H41" s="287"/>
      <c r="I41" s="287"/>
      <c r="J41"/>
      <c r="M41" s="4"/>
    </row>
    <row r="42" spans="1:20" ht="28" x14ac:dyDescent="0.35">
      <c r="A42" s="278"/>
      <c r="B42" s="279"/>
      <c r="C42" s="142" t="s">
        <v>293</v>
      </c>
      <c r="D42" s="280"/>
      <c r="E42" s="142" t="s">
        <v>294</v>
      </c>
      <c r="F42" s="282"/>
      <c r="G42" s="285"/>
      <c r="H42" s="288"/>
      <c r="I42" s="288"/>
      <c r="J42"/>
    </row>
    <row r="43" spans="1:20" ht="14.5" x14ac:dyDescent="0.35">
      <c r="A43" s="278"/>
      <c r="B43" s="279"/>
      <c r="C43" s="142" t="s">
        <v>295</v>
      </c>
      <c r="D43" s="280"/>
      <c r="E43" s="142" t="s">
        <v>296</v>
      </c>
      <c r="F43" s="282"/>
      <c r="G43" s="285"/>
      <c r="H43" s="288"/>
      <c r="I43" s="288"/>
      <c r="J43"/>
    </row>
    <row r="44" spans="1:20" ht="14.5" x14ac:dyDescent="0.35">
      <c r="A44" s="278"/>
      <c r="B44" s="279"/>
      <c r="C44" s="142" t="s">
        <v>297</v>
      </c>
      <c r="D44" s="280"/>
      <c r="E44" s="169"/>
      <c r="F44" s="282"/>
      <c r="G44" s="285"/>
      <c r="H44" s="288"/>
      <c r="I44" s="288"/>
      <c r="J44"/>
    </row>
    <row r="45" spans="1:20" ht="14.5" x14ac:dyDescent="0.35">
      <c r="A45" s="278"/>
      <c r="B45" s="279"/>
      <c r="C45" s="142" t="s">
        <v>298</v>
      </c>
      <c r="D45" s="280"/>
      <c r="E45" s="169"/>
      <c r="F45" s="283"/>
      <c r="G45" s="286"/>
      <c r="H45" s="289"/>
      <c r="I45" s="289"/>
      <c r="J45"/>
    </row>
    <row r="46" spans="1:20" ht="55.5" customHeight="1" x14ac:dyDescent="0.35">
      <c r="B46" s="275" t="s">
        <v>299</v>
      </c>
      <c r="C46" s="276"/>
      <c r="D46" s="276"/>
      <c r="E46" s="276"/>
      <c r="F46" s="276"/>
      <c r="G46" s="276"/>
      <c r="H46" s="277"/>
      <c r="I46" s="146"/>
      <c r="J46"/>
    </row>
    <row r="47" spans="1:20" x14ac:dyDescent="0.3">
      <c r="J47" s="80"/>
    </row>
    <row r="48" spans="1:20" x14ac:dyDescent="0.3">
      <c r="G48" s="3" t="s">
        <v>301</v>
      </c>
      <c r="I48" s="99"/>
    </row>
    <row r="49" spans="2:12" x14ac:dyDescent="0.3">
      <c r="G49" s="3" t="s">
        <v>267</v>
      </c>
      <c r="I49" s="99"/>
    </row>
    <row r="50" spans="2:12" x14ac:dyDescent="0.3">
      <c r="G50" s="3" t="s">
        <v>302</v>
      </c>
      <c r="I50" s="99"/>
    </row>
    <row r="51" spans="2:12" x14ac:dyDescent="0.3">
      <c r="G51" s="3" t="s">
        <v>281</v>
      </c>
      <c r="I51" s="99"/>
    </row>
    <row r="52" spans="2:12" x14ac:dyDescent="0.3">
      <c r="G52" s="3" t="s">
        <v>299</v>
      </c>
      <c r="I52" s="99"/>
    </row>
    <row r="54" spans="2:12" ht="28.5" customHeight="1" x14ac:dyDescent="0.35">
      <c r="G54" s="247" t="s">
        <v>358</v>
      </c>
      <c r="H54" s="247"/>
      <c r="I54" s="134"/>
      <c r="J54"/>
      <c r="K54"/>
    </row>
    <row r="55" spans="2:12" ht="14.5" x14ac:dyDescent="0.35">
      <c r="J55"/>
      <c r="K55"/>
    </row>
    <row r="56" spans="2:12" ht="14.5" x14ac:dyDescent="0.35">
      <c r="J56"/>
      <c r="K56"/>
      <c r="L56" s="170"/>
    </row>
    <row r="57" spans="2:12" ht="45" customHeight="1" x14ac:dyDescent="0.3">
      <c r="B57" s="247" t="s">
        <v>300</v>
      </c>
      <c r="C57" s="247"/>
      <c r="D57" s="247"/>
      <c r="E57" s="247"/>
      <c r="F57" s="247"/>
      <c r="G57" s="247"/>
      <c r="H57" s="247"/>
      <c r="I57" s="247"/>
    </row>
    <row r="63" spans="2:12" x14ac:dyDescent="0.3">
      <c r="C63" s="80"/>
      <c r="D63" s="153"/>
      <c r="E63" s="80"/>
      <c r="F63" s="80"/>
      <c r="G63" s="80"/>
      <c r="H63" s="80"/>
    </row>
    <row r="64" spans="2:12" x14ac:dyDescent="0.3">
      <c r="B64" s="80"/>
      <c r="C64" s="80"/>
      <c r="D64" s="153"/>
      <c r="E64" s="80"/>
      <c r="F64" s="80"/>
      <c r="G64" s="80"/>
      <c r="H64" s="80"/>
    </row>
    <row r="65" spans="2:8" x14ac:dyDescent="0.3">
      <c r="B65" s="80"/>
      <c r="C65" s="80"/>
      <c r="D65" s="80"/>
      <c r="E65" s="80"/>
      <c r="F65" s="80"/>
      <c r="G65" s="80"/>
      <c r="H65" s="80"/>
    </row>
  </sheetData>
  <mergeCells count="36">
    <mergeCell ref="B19:K19"/>
    <mergeCell ref="B3:H3"/>
    <mergeCell ref="E8:G8"/>
    <mergeCell ref="B11:H11"/>
    <mergeCell ref="B16:G16"/>
    <mergeCell ref="J16:K16"/>
    <mergeCell ref="F38:F40"/>
    <mergeCell ref="G38:G40"/>
    <mergeCell ref="H38:H40"/>
    <mergeCell ref="I38:I40"/>
    <mergeCell ref="B23:J23"/>
    <mergeCell ref="B27:H27"/>
    <mergeCell ref="B30:G30"/>
    <mergeCell ref="B34:I34"/>
    <mergeCell ref="B36:B37"/>
    <mergeCell ref="C36:C37"/>
    <mergeCell ref="D36:D37"/>
    <mergeCell ref="F36:F37"/>
    <mergeCell ref="G36:G37"/>
    <mergeCell ref="H36:H37"/>
    <mergeCell ref="B46:H46"/>
    <mergeCell ref="B57:I57"/>
    <mergeCell ref="A36:A37"/>
    <mergeCell ref="A38:A40"/>
    <mergeCell ref="A41:A45"/>
    <mergeCell ref="G54:H54"/>
    <mergeCell ref="B41:B45"/>
    <mergeCell ref="D41:D45"/>
    <mergeCell ref="F41:F45"/>
    <mergeCell ref="G41:G45"/>
    <mergeCell ref="H41:H45"/>
    <mergeCell ref="I41:I45"/>
    <mergeCell ref="I36:I37"/>
    <mergeCell ref="B38:B40"/>
    <mergeCell ref="C38:C40"/>
    <mergeCell ref="D38:D4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663F5-DB7C-404F-8010-D019F7194EE3}">
  <dimension ref="A1:V355"/>
  <sheetViews>
    <sheetView topLeftCell="E214" zoomScale="60" zoomScaleNormal="60" workbookViewId="0">
      <selection activeCell="I50" sqref="I50"/>
    </sheetView>
  </sheetViews>
  <sheetFormatPr defaultColWidth="9.1796875" defaultRowHeight="14" x14ac:dyDescent="0.3"/>
  <cols>
    <col min="1" max="1" width="9.54296875" style="1" bestFit="1" customWidth="1"/>
    <col min="2" max="2" width="63" style="3" customWidth="1"/>
    <col min="3" max="3" width="14.81640625" style="1" customWidth="1"/>
    <col min="4" max="4" width="16.81640625" style="1" bestFit="1" customWidth="1"/>
    <col min="5" max="5" width="17.54296875" style="3" bestFit="1" customWidth="1"/>
    <col min="6" max="6" width="17.7265625" style="3" bestFit="1" customWidth="1"/>
    <col min="7" max="7" width="22.81640625" style="3" customWidth="1"/>
    <col min="8" max="8" width="25.1796875" style="3" customWidth="1"/>
    <col min="9" max="9" width="34.1796875" style="3" customWidth="1"/>
    <col min="10" max="10" width="31.90625" style="135" customWidth="1"/>
    <col min="11" max="11" width="33.36328125" style="76" customWidth="1"/>
    <col min="12" max="12" width="40" style="4" customWidth="1"/>
    <col min="13" max="13" width="19.81640625" style="3" bestFit="1" customWidth="1"/>
    <col min="14" max="14" width="9.453125" style="3" bestFit="1" customWidth="1"/>
    <col min="15" max="15" width="9.1796875" style="3"/>
    <col min="16" max="16" width="17.7265625" style="3" bestFit="1" customWidth="1"/>
    <col min="17" max="17" width="18.54296875" style="3" customWidth="1"/>
    <col min="18" max="18" width="18.1796875" style="3" bestFit="1" customWidth="1"/>
    <col min="19" max="19" width="9.54296875" style="3" bestFit="1" customWidth="1"/>
    <col min="20" max="20" width="18.1796875" style="3" customWidth="1"/>
    <col min="21" max="21" width="22.54296875" style="3" bestFit="1" customWidth="1"/>
    <col min="22" max="22" width="17.26953125" style="3" bestFit="1" customWidth="1"/>
    <col min="23" max="16384" width="9.1796875" style="3"/>
  </cols>
  <sheetData>
    <row r="1" spans="1:13" ht="23" x14ac:dyDescent="0.5">
      <c r="B1" s="2" t="s">
        <v>0</v>
      </c>
      <c r="J1" s="3"/>
      <c r="K1" s="3"/>
      <c r="M1" s="81"/>
    </row>
    <row r="2" spans="1:13" x14ac:dyDescent="0.3">
      <c r="J2" s="3"/>
      <c r="K2" s="3"/>
    </row>
    <row r="3" spans="1:13" x14ac:dyDescent="0.3">
      <c r="J3" s="3"/>
      <c r="K3" s="3"/>
    </row>
    <row r="4" spans="1:13" s="12" customFormat="1" ht="31" x14ac:dyDescent="0.35">
      <c r="A4" s="5" t="s">
        <v>1</v>
      </c>
      <c r="B4" s="6" t="s">
        <v>2</v>
      </c>
      <c r="C4" s="5" t="s">
        <v>3</v>
      </c>
      <c r="D4" s="7" t="s">
        <v>4</v>
      </c>
      <c r="E4" s="7" t="s">
        <v>5</v>
      </c>
      <c r="F4" s="8" t="s">
        <v>6</v>
      </c>
      <c r="G4" s="9" t="s">
        <v>7</v>
      </c>
      <c r="H4" s="10" t="s">
        <v>8</v>
      </c>
      <c r="I4" s="11" t="s">
        <v>9</v>
      </c>
      <c r="L4" s="13"/>
    </row>
    <row r="5" spans="1:13" s="12" customFormat="1" ht="33.75" customHeight="1" x14ac:dyDescent="0.35">
      <c r="A5" s="14"/>
      <c r="B5" s="15"/>
      <c r="C5" s="16"/>
      <c r="D5" s="17"/>
      <c r="E5" s="17"/>
      <c r="F5" s="18"/>
      <c r="G5" s="19"/>
      <c r="H5" s="19"/>
      <c r="I5" s="14"/>
      <c r="L5" s="13"/>
    </row>
    <row r="6" spans="1:13" s="12" customFormat="1" ht="33.75" customHeight="1" x14ac:dyDescent="0.35">
      <c r="A6" s="14"/>
      <c r="B6" s="20" t="s">
        <v>10</v>
      </c>
      <c r="C6" s="16"/>
      <c r="D6" s="17"/>
      <c r="E6" s="17"/>
      <c r="F6" s="18"/>
      <c r="G6" s="19"/>
      <c r="H6" s="19"/>
      <c r="I6" s="14"/>
      <c r="L6" s="13"/>
    </row>
    <row r="7" spans="1:13" s="12" customFormat="1" ht="33.75" customHeight="1" x14ac:dyDescent="0.35">
      <c r="A7" s="14">
        <v>1</v>
      </c>
      <c r="B7" s="21" t="s">
        <v>11</v>
      </c>
      <c r="C7" s="22"/>
      <c r="D7" s="22"/>
      <c r="E7" s="23"/>
      <c r="F7" s="23"/>
      <c r="G7" s="23"/>
      <c r="H7" s="23"/>
      <c r="I7" s="23"/>
      <c r="L7" s="13"/>
    </row>
    <row r="8" spans="1:13" s="12" customFormat="1" ht="33.75" customHeight="1" x14ac:dyDescent="0.35">
      <c r="A8" s="14" t="s">
        <v>12</v>
      </c>
      <c r="B8" s="15" t="s">
        <v>13</v>
      </c>
      <c r="C8" s="16" t="s">
        <v>14</v>
      </c>
      <c r="D8" s="17">
        <v>1</v>
      </c>
      <c r="E8" s="24"/>
      <c r="F8" s="25"/>
      <c r="G8" s="26"/>
      <c r="H8" s="27">
        <v>1</v>
      </c>
      <c r="I8" s="28"/>
      <c r="L8" s="13"/>
    </row>
    <row r="9" spans="1:13" s="12" customFormat="1" ht="33.75" customHeight="1" x14ac:dyDescent="0.35">
      <c r="A9" s="14" t="s">
        <v>15</v>
      </c>
      <c r="B9" s="29" t="s">
        <v>16</v>
      </c>
      <c r="C9" s="16" t="s">
        <v>17</v>
      </c>
      <c r="D9" s="17">
        <f>SUM($D$18:$D$21,$D$23:$D$25)</f>
        <v>25</v>
      </c>
      <c r="E9" s="24"/>
      <c r="F9" s="25"/>
      <c r="G9" s="26"/>
      <c r="H9" s="30">
        <v>4</v>
      </c>
      <c r="I9" s="28"/>
      <c r="L9" s="13"/>
    </row>
    <row r="10" spans="1:13" s="12" customFormat="1" ht="33.75" customHeight="1" x14ac:dyDescent="0.35">
      <c r="A10" s="14" t="s">
        <v>18</v>
      </c>
      <c r="B10" s="15" t="s">
        <v>19</v>
      </c>
      <c r="C10" s="16" t="s">
        <v>17</v>
      </c>
      <c r="D10" s="17">
        <f>SUM($D$18:$D$21,$D$23:$D$25)</f>
        <v>25</v>
      </c>
      <c r="E10" s="24"/>
      <c r="F10" s="31"/>
      <c r="G10" s="26"/>
      <c r="H10" s="27">
        <v>3</v>
      </c>
      <c r="I10" s="28"/>
      <c r="L10" s="13"/>
    </row>
    <row r="11" spans="1:13" s="12" customFormat="1" ht="33.75" customHeight="1" x14ac:dyDescent="0.35">
      <c r="A11" s="14" t="s">
        <v>20</v>
      </c>
      <c r="B11" s="15" t="s">
        <v>21</v>
      </c>
      <c r="C11" s="16" t="s">
        <v>14</v>
      </c>
      <c r="D11" s="17">
        <v>1</v>
      </c>
      <c r="E11" s="24"/>
      <c r="F11" s="25"/>
      <c r="G11" s="26"/>
      <c r="H11" s="27">
        <v>1</v>
      </c>
      <c r="I11" s="28"/>
      <c r="L11" s="13"/>
    </row>
    <row r="12" spans="1:13" s="12" customFormat="1" ht="33.75" customHeight="1" x14ac:dyDescent="0.35">
      <c r="A12" s="14" t="s">
        <v>22</v>
      </c>
      <c r="B12" s="15" t="s">
        <v>23</v>
      </c>
      <c r="C12" s="16" t="s">
        <v>14</v>
      </c>
      <c r="D12" s="17">
        <v>1</v>
      </c>
      <c r="E12" s="24"/>
      <c r="F12" s="25"/>
      <c r="G12" s="26"/>
      <c r="H12" s="27">
        <v>1</v>
      </c>
      <c r="I12" s="28"/>
      <c r="L12" s="13"/>
    </row>
    <row r="13" spans="1:13" s="12" customFormat="1" ht="33.75" customHeight="1" x14ac:dyDescent="0.35">
      <c r="A13" s="14"/>
      <c r="B13" s="32" t="s">
        <v>24</v>
      </c>
      <c r="C13" s="5"/>
      <c r="D13" s="7"/>
      <c r="E13" s="7"/>
      <c r="F13" s="8"/>
      <c r="G13" s="8"/>
      <c r="H13" s="33"/>
      <c r="I13" s="34"/>
      <c r="L13" s="13"/>
    </row>
    <row r="14" spans="1:13" s="12" customFormat="1" ht="33.75" customHeight="1" x14ac:dyDescent="0.35">
      <c r="A14" s="14"/>
      <c r="B14" s="32"/>
      <c r="C14" s="5"/>
      <c r="D14" s="7"/>
      <c r="E14" s="7"/>
      <c r="F14" s="8"/>
      <c r="G14" s="8"/>
      <c r="H14" s="35"/>
      <c r="I14" s="36"/>
      <c r="L14" s="13"/>
    </row>
    <row r="15" spans="1:13" s="12" customFormat="1" ht="33.75" customHeight="1" x14ac:dyDescent="0.35">
      <c r="A15" s="14"/>
      <c r="B15" s="20" t="s">
        <v>25</v>
      </c>
      <c r="C15" s="16"/>
      <c r="D15" s="17"/>
      <c r="E15" s="17"/>
      <c r="F15" s="18"/>
      <c r="G15" s="18"/>
      <c r="H15" s="26"/>
      <c r="I15" s="28"/>
      <c r="L15" s="13"/>
    </row>
    <row r="16" spans="1:13" s="12" customFormat="1" ht="33.75" customHeight="1" x14ac:dyDescent="0.35">
      <c r="A16" s="14">
        <v>2</v>
      </c>
      <c r="B16" s="21" t="s">
        <v>26</v>
      </c>
      <c r="C16" s="22"/>
      <c r="D16" s="22"/>
      <c r="E16" s="23"/>
      <c r="F16" s="23"/>
      <c r="G16" s="23"/>
      <c r="H16" s="23"/>
      <c r="I16" s="23"/>
      <c r="J16" s="13"/>
      <c r="L16" s="13"/>
    </row>
    <row r="17" spans="1:12" s="12" customFormat="1" ht="33.75" customHeight="1" x14ac:dyDescent="0.35">
      <c r="A17" s="14"/>
      <c r="B17" s="20" t="s">
        <v>27</v>
      </c>
      <c r="C17" s="5" t="s">
        <v>3</v>
      </c>
      <c r="D17" s="7" t="s">
        <v>4</v>
      </c>
      <c r="E17" s="7" t="s">
        <v>5</v>
      </c>
      <c r="F17" s="8" t="s">
        <v>6</v>
      </c>
      <c r="G17" s="37" t="s">
        <v>7</v>
      </c>
      <c r="H17" s="10" t="s">
        <v>8</v>
      </c>
      <c r="I17" s="11" t="s">
        <v>9</v>
      </c>
      <c r="L17" s="13"/>
    </row>
    <row r="18" spans="1:12" s="12" customFormat="1" ht="33.75" customHeight="1" x14ac:dyDescent="0.35">
      <c r="A18" s="14" t="s">
        <v>28</v>
      </c>
      <c r="B18" s="38" t="s">
        <v>29</v>
      </c>
      <c r="C18" s="14" t="s">
        <v>30</v>
      </c>
      <c r="D18" s="14">
        <v>2</v>
      </c>
      <c r="E18" s="14">
        <v>173</v>
      </c>
      <c r="F18" s="39"/>
      <c r="G18" s="40"/>
      <c r="H18" s="19">
        <v>36</v>
      </c>
      <c r="I18" s="40"/>
      <c r="J18" s="13"/>
    </row>
    <row r="19" spans="1:12" s="12" customFormat="1" ht="33.75" customHeight="1" x14ac:dyDescent="0.35">
      <c r="A19" s="14" t="s">
        <v>31</v>
      </c>
      <c r="B19" s="38" t="s">
        <v>32</v>
      </c>
      <c r="C19" s="14" t="s">
        <v>30</v>
      </c>
      <c r="D19" s="14">
        <v>2</v>
      </c>
      <c r="E19" s="14">
        <v>173</v>
      </c>
      <c r="F19" s="39"/>
      <c r="G19" s="40"/>
      <c r="H19" s="19">
        <v>36</v>
      </c>
      <c r="I19" s="40"/>
      <c r="J19" s="13"/>
    </row>
    <row r="20" spans="1:12" s="12" customFormat="1" ht="33.75" customHeight="1" x14ac:dyDescent="0.35">
      <c r="A20" s="14" t="s">
        <v>33</v>
      </c>
      <c r="B20" s="38" t="s">
        <v>34</v>
      </c>
      <c r="C20" s="14" t="s">
        <v>30</v>
      </c>
      <c r="D20" s="14">
        <v>2</v>
      </c>
      <c r="E20" s="14">
        <v>173</v>
      </c>
      <c r="F20" s="39"/>
      <c r="G20" s="40"/>
      <c r="H20" s="19">
        <v>36</v>
      </c>
      <c r="I20" s="40"/>
      <c r="J20" s="13"/>
    </row>
    <row r="21" spans="1:12" s="12" customFormat="1" ht="33.75" customHeight="1" x14ac:dyDescent="0.35">
      <c r="A21" s="14" t="s">
        <v>35</v>
      </c>
      <c r="B21" s="38" t="s">
        <v>36</v>
      </c>
      <c r="C21" s="14" t="s">
        <v>30</v>
      </c>
      <c r="D21" s="14">
        <v>6</v>
      </c>
      <c r="E21" s="14">
        <v>173</v>
      </c>
      <c r="F21" s="39"/>
      <c r="G21" s="40"/>
      <c r="H21" s="19">
        <v>36</v>
      </c>
      <c r="I21" s="40"/>
      <c r="J21" s="13"/>
    </row>
    <row r="22" spans="1:12" s="12" customFormat="1" ht="33.75" customHeight="1" x14ac:dyDescent="0.35">
      <c r="A22" s="14"/>
      <c r="B22" s="41" t="s">
        <v>37</v>
      </c>
      <c r="C22" s="14"/>
      <c r="D22" s="14"/>
      <c r="E22" s="14"/>
      <c r="F22" s="42"/>
      <c r="G22" s="42"/>
      <c r="H22" s="43"/>
      <c r="I22" s="42"/>
      <c r="J22" s="13"/>
    </row>
    <row r="23" spans="1:12" s="12" customFormat="1" ht="33.75" customHeight="1" x14ac:dyDescent="0.35">
      <c r="A23" s="14" t="s">
        <v>38</v>
      </c>
      <c r="B23" s="38" t="s">
        <v>29</v>
      </c>
      <c r="C23" s="14" t="s">
        <v>30</v>
      </c>
      <c r="D23" s="14">
        <v>1</v>
      </c>
      <c r="E23" s="14">
        <v>173</v>
      </c>
      <c r="F23" s="40"/>
      <c r="G23" s="40"/>
      <c r="H23" s="19">
        <v>36</v>
      </c>
      <c r="I23" s="40"/>
      <c r="J23" s="13"/>
    </row>
    <row r="24" spans="1:12" s="12" customFormat="1" ht="33.75" customHeight="1" x14ac:dyDescent="0.35">
      <c r="A24" s="14" t="s">
        <v>39</v>
      </c>
      <c r="B24" s="38" t="s">
        <v>40</v>
      </c>
      <c r="C24" s="14" t="s">
        <v>30</v>
      </c>
      <c r="D24" s="14">
        <v>4</v>
      </c>
      <c r="E24" s="14">
        <v>173</v>
      </c>
      <c r="F24" s="40"/>
      <c r="G24" s="40"/>
      <c r="H24" s="19">
        <v>36</v>
      </c>
      <c r="I24" s="40"/>
      <c r="J24" s="13"/>
    </row>
    <row r="25" spans="1:12" s="12" customFormat="1" ht="33.75" customHeight="1" x14ac:dyDescent="0.35">
      <c r="A25" s="14" t="s">
        <v>41</v>
      </c>
      <c r="B25" s="38" t="s">
        <v>42</v>
      </c>
      <c r="C25" s="14" t="s">
        <v>30</v>
      </c>
      <c r="D25" s="14">
        <v>8</v>
      </c>
      <c r="E25" s="14">
        <v>173</v>
      </c>
      <c r="F25" s="40"/>
      <c r="G25" s="40"/>
      <c r="H25" s="19">
        <v>36</v>
      </c>
      <c r="I25" s="40"/>
      <c r="J25" s="13"/>
    </row>
    <row r="26" spans="1:12" s="12" customFormat="1" ht="33.75" customHeight="1" x14ac:dyDescent="0.35">
      <c r="A26" s="14"/>
      <c r="B26" s="6" t="s">
        <v>351</v>
      </c>
      <c r="C26" s="14"/>
      <c r="D26" s="14"/>
      <c r="E26" s="42"/>
      <c r="F26" s="42"/>
      <c r="G26" s="42"/>
      <c r="H26" s="43"/>
      <c r="I26" s="34"/>
      <c r="L26" s="13"/>
    </row>
    <row r="27" spans="1:12" s="12" customFormat="1" ht="33.75" customHeight="1" x14ac:dyDescent="0.35">
      <c r="A27" s="14"/>
      <c r="B27" s="44"/>
      <c r="C27" s="14"/>
      <c r="D27" s="14"/>
      <c r="E27" s="42"/>
      <c r="F27" s="42"/>
      <c r="G27" s="42"/>
      <c r="H27" s="42"/>
      <c r="I27" s="43"/>
      <c r="L27" s="13"/>
    </row>
    <row r="28" spans="1:12" s="12" customFormat="1" ht="33.75" customHeight="1" x14ac:dyDescent="0.35">
      <c r="A28" s="14"/>
      <c r="B28" s="20" t="s">
        <v>43</v>
      </c>
      <c r="C28" s="22"/>
      <c r="D28" s="22"/>
      <c r="E28" s="23"/>
      <c r="F28" s="23"/>
      <c r="G28" s="23"/>
      <c r="H28" s="23"/>
      <c r="I28" s="23"/>
      <c r="J28" s="13"/>
      <c r="L28" s="13"/>
    </row>
    <row r="29" spans="1:12" s="12" customFormat="1" ht="33.75" customHeight="1" x14ac:dyDescent="0.35">
      <c r="A29" s="14" t="s">
        <v>44</v>
      </c>
      <c r="B29" s="38" t="s">
        <v>29</v>
      </c>
      <c r="C29" s="14" t="s">
        <v>30</v>
      </c>
      <c r="D29" s="14">
        <v>2</v>
      </c>
      <c r="E29" s="14">
        <v>40</v>
      </c>
      <c r="F29" s="40"/>
      <c r="G29" s="40"/>
      <c r="H29" s="19">
        <v>36</v>
      </c>
      <c r="I29" s="40"/>
      <c r="L29" s="13"/>
    </row>
    <row r="30" spans="1:12" s="12" customFormat="1" ht="33.75" customHeight="1" x14ac:dyDescent="0.35">
      <c r="A30" s="14" t="s">
        <v>45</v>
      </c>
      <c r="B30" s="38" t="s">
        <v>32</v>
      </c>
      <c r="C30" s="14" t="s">
        <v>30</v>
      </c>
      <c r="D30" s="14">
        <v>2</v>
      </c>
      <c r="E30" s="14">
        <v>40</v>
      </c>
      <c r="F30" s="40"/>
      <c r="G30" s="40"/>
      <c r="H30" s="19">
        <v>36</v>
      </c>
      <c r="I30" s="40"/>
      <c r="L30" s="13"/>
    </row>
    <row r="31" spans="1:12" s="12" customFormat="1" ht="33.75" customHeight="1" x14ac:dyDescent="0.35">
      <c r="A31" s="14" t="s">
        <v>46</v>
      </c>
      <c r="B31" s="38" t="s">
        <v>34</v>
      </c>
      <c r="C31" s="14" t="s">
        <v>30</v>
      </c>
      <c r="D31" s="14">
        <v>2</v>
      </c>
      <c r="E31" s="14">
        <v>40</v>
      </c>
      <c r="F31" s="40"/>
      <c r="G31" s="40"/>
      <c r="H31" s="19">
        <v>36</v>
      </c>
      <c r="I31" s="40"/>
      <c r="L31" s="13"/>
    </row>
    <row r="32" spans="1:12" s="12" customFormat="1" ht="33.75" customHeight="1" x14ac:dyDescent="0.35">
      <c r="A32" s="14" t="s">
        <v>47</v>
      </c>
      <c r="B32" s="38" t="s">
        <v>36</v>
      </c>
      <c r="C32" s="14" t="s">
        <v>30</v>
      </c>
      <c r="D32" s="14">
        <v>6</v>
      </c>
      <c r="E32" s="14">
        <v>40</v>
      </c>
      <c r="F32" s="40"/>
      <c r="G32" s="40"/>
      <c r="H32" s="19">
        <v>36</v>
      </c>
      <c r="I32" s="40"/>
      <c r="L32" s="13"/>
    </row>
    <row r="33" spans="1:12" s="12" customFormat="1" ht="33.75" customHeight="1" x14ac:dyDescent="0.35">
      <c r="A33" s="14"/>
      <c r="B33" s="41" t="s">
        <v>48</v>
      </c>
      <c r="C33" s="14"/>
      <c r="D33" s="14"/>
      <c r="E33" s="42"/>
      <c r="F33" s="42"/>
      <c r="G33" s="42"/>
      <c r="H33" s="43"/>
      <c r="I33" s="42"/>
      <c r="L33" s="13"/>
    </row>
    <row r="34" spans="1:12" s="12" customFormat="1" ht="33.75" customHeight="1" x14ac:dyDescent="0.35">
      <c r="A34" s="14" t="s">
        <v>49</v>
      </c>
      <c r="B34" s="38" t="s">
        <v>29</v>
      </c>
      <c r="C34" s="14" t="s">
        <v>30</v>
      </c>
      <c r="D34" s="14">
        <v>1</v>
      </c>
      <c r="E34" s="14">
        <v>40</v>
      </c>
      <c r="F34" s="40"/>
      <c r="G34" s="40"/>
      <c r="H34" s="19">
        <v>36</v>
      </c>
      <c r="I34" s="40"/>
      <c r="J34" s="13"/>
      <c r="L34" s="13"/>
    </row>
    <row r="35" spans="1:12" s="12" customFormat="1" ht="33.75" customHeight="1" x14ac:dyDescent="0.35">
      <c r="A35" s="14" t="s">
        <v>50</v>
      </c>
      <c r="B35" s="38" t="s">
        <v>40</v>
      </c>
      <c r="C35" s="14" t="s">
        <v>30</v>
      </c>
      <c r="D35" s="14">
        <v>4</v>
      </c>
      <c r="E35" s="14">
        <v>40</v>
      </c>
      <c r="F35" s="40"/>
      <c r="G35" s="40"/>
      <c r="H35" s="19">
        <v>36</v>
      </c>
      <c r="I35" s="40"/>
      <c r="L35" s="13"/>
    </row>
    <row r="36" spans="1:12" s="12" customFormat="1" ht="33.75" customHeight="1" x14ac:dyDescent="0.35">
      <c r="A36" s="14" t="s">
        <v>51</v>
      </c>
      <c r="B36" s="45" t="s">
        <v>42</v>
      </c>
      <c r="C36" s="14" t="s">
        <v>30</v>
      </c>
      <c r="D36" s="14">
        <v>8</v>
      </c>
      <c r="E36" s="14">
        <v>40</v>
      </c>
      <c r="F36" s="40"/>
      <c r="G36" s="40"/>
      <c r="H36" s="19">
        <v>36</v>
      </c>
      <c r="I36" s="40"/>
      <c r="L36" s="13"/>
    </row>
    <row r="37" spans="1:12" s="12" customFormat="1" ht="33.75" customHeight="1" x14ac:dyDescent="0.35">
      <c r="A37" s="14"/>
      <c r="B37" s="6" t="s">
        <v>52</v>
      </c>
      <c r="C37" s="46"/>
      <c r="D37" s="14"/>
      <c r="E37" s="42"/>
      <c r="F37" s="40"/>
      <c r="G37" s="42"/>
      <c r="H37" s="43"/>
      <c r="I37" s="47"/>
      <c r="L37" s="13"/>
    </row>
    <row r="38" spans="1:12" s="12" customFormat="1" ht="33.75" customHeight="1" x14ac:dyDescent="0.35">
      <c r="A38" s="14"/>
      <c r="B38" s="48"/>
      <c r="C38" s="46"/>
      <c r="D38" s="14"/>
      <c r="E38" s="42"/>
      <c r="F38" s="40"/>
      <c r="G38" s="42"/>
      <c r="H38" s="43"/>
      <c r="I38" s="49"/>
      <c r="L38" s="13"/>
    </row>
    <row r="39" spans="1:12" s="12" customFormat="1" ht="33.75" customHeight="1" x14ac:dyDescent="0.35">
      <c r="A39" s="14"/>
      <c r="B39" s="50" t="s">
        <v>53</v>
      </c>
      <c r="C39" s="22"/>
      <c r="D39" s="22"/>
      <c r="E39" s="23"/>
      <c r="F39" s="23"/>
      <c r="G39" s="23"/>
      <c r="H39" s="23"/>
      <c r="I39" s="51"/>
      <c r="L39" s="13"/>
    </row>
    <row r="40" spans="1:12" s="12" customFormat="1" ht="33.75" customHeight="1" x14ac:dyDescent="0.35">
      <c r="A40" s="14" t="s">
        <v>54</v>
      </c>
      <c r="B40" s="38" t="s">
        <v>29</v>
      </c>
      <c r="C40" s="14" t="s">
        <v>30</v>
      </c>
      <c r="D40" s="14">
        <v>2</v>
      </c>
      <c r="E40" s="14">
        <v>40</v>
      </c>
      <c r="F40" s="40"/>
      <c r="G40" s="40"/>
      <c r="H40" s="19">
        <v>36</v>
      </c>
      <c r="I40" s="40"/>
      <c r="J40" s="13"/>
      <c r="L40" s="13"/>
    </row>
    <row r="41" spans="1:12" s="12" customFormat="1" ht="33.75" customHeight="1" x14ac:dyDescent="0.35">
      <c r="A41" s="14" t="s">
        <v>55</v>
      </c>
      <c r="B41" s="38" t="s">
        <v>32</v>
      </c>
      <c r="C41" s="14" t="s">
        <v>30</v>
      </c>
      <c r="D41" s="14">
        <v>2</v>
      </c>
      <c r="E41" s="14">
        <v>40</v>
      </c>
      <c r="F41" s="40"/>
      <c r="G41" s="40"/>
      <c r="H41" s="19">
        <v>36</v>
      </c>
      <c r="I41" s="40"/>
      <c r="L41" s="13"/>
    </row>
    <row r="42" spans="1:12" s="12" customFormat="1" ht="33.75" customHeight="1" x14ac:dyDescent="0.35">
      <c r="A42" s="14" t="s">
        <v>56</v>
      </c>
      <c r="B42" s="38" t="s">
        <v>34</v>
      </c>
      <c r="C42" s="14" t="s">
        <v>30</v>
      </c>
      <c r="D42" s="14">
        <v>2</v>
      </c>
      <c r="E42" s="14">
        <v>40</v>
      </c>
      <c r="F42" s="40"/>
      <c r="G42" s="40"/>
      <c r="H42" s="19">
        <v>36</v>
      </c>
      <c r="I42" s="40"/>
      <c r="L42" s="13"/>
    </row>
    <row r="43" spans="1:12" s="12" customFormat="1" ht="33.75" customHeight="1" x14ac:dyDescent="0.35">
      <c r="A43" s="14" t="s">
        <v>57</v>
      </c>
      <c r="B43" s="38" t="s">
        <v>36</v>
      </c>
      <c r="C43" s="14" t="s">
        <v>30</v>
      </c>
      <c r="D43" s="14">
        <v>6</v>
      </c>
      <c r="E43" s="14">
        <v>40</v>
      </c>
      <c r="F43" s="40"/>
      <c r="G43" s="40"/>
      <c r="H43" s="19">
        <v>36</v>
      </c>
      <c r="I43" s="40"/>
      <c r="L43" s="13"/>
    </row>
    <row r="44" spans="1:12" s="12" customFormat="1" ht="33.75" customHeight="1" x14ac:dyDescent="0.35">
      <c r="A44" s="14"/>
      <c r="B44" s="41" t="s">
        <v>48</v>
      </c>
      <c r="C44" s="14"/>
      <c r="D44" s="14"/>
      <c r="E44" s="42"/>
      <c r="F44" s="42"/>
      <c r="G44" s="42"/>
      <c r="H44" s="43"/>
      <c r="I44" s="42"/>
      <c r="L44" s="13"/>
    </row>
    <row r="45" spans="1:12" s="12" customFormat="1" ht="33.75" customHeight="1" x14ac:dyDescent="0.35">
      <c r="A45" s="14" t="s">
        <v>58</v>
      </c>
      <c r="B45" s="38" t="s">
        <v>29</v>
      </c>
      <c r="C45" s="14" t="s">
        <v>30</v>
      </c>
      <c r="D45" s="14">
        <v>1</v>
      </c>
      <c r="E45" s="14">
        <v>40</v>
      </c>
      <c r="F45" s="40"/>
      <c r="G45" s="40"/>
      <c r="H45" s="19">
        <v>36</v>
      </c>
      <c r="I45" s="40"/>
      <c r="J45" s="13"/>
      <c r="L45" s="13"/>
    </row>
    <row r="46" spans="1:12" s="12" customFormat="1" ht="33.75" customHeight="1" x14ac:dyDescent="0.35">
      <c r="A46" s="14" t="s">
        <v>59</v>
      </c>
      <c r="B46" s="38" t="s">
        <v>40</v>
      </c>
      <c r="C46" s="14" t="s">
        <v>30</v>
      </c>
      <c r="D46" s="14">
        <v>4</v>
      </c>
      <c r="E46" s="14">
        <v>40</v>
      </c>
      <c r="F46" s="40"/>
      <c r="G46" s="40"/>
      <c r="H46" s="19">
        <v>36</v>
      </c>
      <c r="I46" s="40"/>
      <c r="L46" s="13"/>
    </row>
    <row r="47" spans="1:12" s="12" customFormat="1" ht="33.75" customHeight="1" x14ac:dyDescent="0.35">
      <c r="A47" s="14" t="s">
        <v>60</v>
      </c>
      <c r="B47" s="45" t="s">
        <v>42</v>
      </c>
      <c r="C47" s="14" t="s">
        <v>30</v>
      </c>
      <c r="D47" s="14">
        <v>8</v>
      </c>
      <c r="E47" s="14">
        <v>40</v>
      </c>
      <c r="F47" s="40"/>
      <c r="G47" s="40"/>
      <c r="H47" s="52">
        <v>36</v>
      </c>
      <c r="I47" s="40"/>
      <c r="L47" s="13"/>
    </row>
    <row r="48" spans="1:12" s="12" customFormat="1" ht="33.75" customHeight="1" x14ac:dyDescent="0.35">
      <c r="A48" s="14"/>
      <c r="B48" s="6" t="s">
        <v>61</v>
      </c>
      <c r="C48" s="14"/>
      <c r="D48" s="14"/>
      <c r="E48" s="42"/>
      <c r="F48" s="42"/>
      <c r="G48" s="42"/>
      <c r="H48" s="53"/>
      <c r="I48" s="47"/>
      <c r="L48" s="13"/>
    </row>
    <row r="49" spans="1:12" s="12" customFormat="1" ht="33.75" customHeight="1" x14ac:dyDescent="0.35">
      <c r="A49" s="14"/>
      <c r="B49" s="6"/>
      <c r="C49" s="14"/>
      <c r="D49" s="14"/>
      <c r="E49" s="42"/>
      <c r="F49" s="42"/>
      <c r="G49" s="42"/>
      <c r="H49" s="53"/>
      <c r="I49" s="47"/>
      <c r="L49" s="13"/>
    </row>
    <row r="50" spans="1:12" s="12" customFormat="1" ht="44.5" customHeight="1" x14ac:dyDescent="0.35">
      <c r="A50" s="14"/>
      <c r="B50" s="54"/>
      <c r="C50" s="14"/>
      <c r="D50" s="14"/>
      <c r="E50" s="42"/>
      <c r="F50" s="42"/>
      <c r="G50" s="42"/>
      <c r="H50" s="55" t="s">
        <v>62</v>
      </c>
      <c r="I50" s="34"/>
      <c r="J50" s="13"/>
      <c r="L50" s="13"/>
    </row>
    <row r="51" spans="1:12" s="12" customFormat="1" ht="15.5" x14ac:dyDescent="0.35">
      <c r="A51" s="56"/>
      <c r="B51" s="57"/>
      <c r="C51" s="56"/>
      <c r="D51" s="56"/>
      <c r="L51" s="13"/>
    </row>
    <row r="52" spans="1:12" s="12" customFormat="1" ht="15.5" x14ac:dyDescent="0.35">
      <c r="A52" s="56"/>
      <c r="B52" s="57"/>
      <c r="C52" s="56"/>
      <c r="D52" s="56"/>
      <c r="J52" s="58"/>
      <c r="L52" s="13"/>
    </row>
    <row r="53" spans="1:12" s="12" customFormat="1" ht="15.5" x14ac:dyDescent="0.35">
      <c r="A53" s="56"/>
      <c r="B53" s="57"/>
      <c r="C53" s="56"/>
      <c r="D53" s="56"/>
      <c r="J53" s="58"/>
      <c r="L53" s="13"/>
    </row>
    <row r="54" spans="1:12" x14ac:dyDescent="0.3">
      <c r="B54" s="59"/>
      <c r="J54" s="60"/>
      <c r="K54" s="3"/>
    </row>
    <row r="55" spans="1:12" s="12" customFormat="1" ht="15.5" x14ac:dyDescent="0.35">
      <c r="A55" s="56"/>
      <c r="B55" s="61" t="s">
        <v>63</v>
      </c>
      <c r="C55" s="56"/>
      <c r="D55" s="56"/>
      <c r="J55" s="58"/>
      <c r="L55" s="62">
        <v>0.05</v>
      </c>
    </row>
    <row r="56" spans="1:12" x14ac:dyDescent="0.3">
      <c r="B56" s="59"/>
      <c r="J56" s="60"/>
      <c r="K56" s="3"/>
    </row>
    <row r="57" spans="1:12" ht="28" x14ac:dyDescent="0.3">
      <c r="A57" s="63" t="s">
        <v>1</v>
      </c>
      <c r="B57" s="64" t="s">
        <v>64</v>
      </c>
      <c r="C57" s="65" t="s">
        <v>65</v>
      </c>
      <c r="D57" s="65" t="s">
        <v>66</v>
      </c>
      <c r="E57" s="65" t="s">
        <v>67</v>
      </c>
      <c r="F57" s="65" t="s">
        <v>68</v>
      </c>
      <c r="G57" s="65" t="s">
        <v>69</v>
      </c>
      <c r="H57" s="66" t="s">
        <v>70</v>
      </c>
      <c r="I57" s="65" t="s">
        <v>71</v>
      </c>
      <c r="J57" s="67" t="s">
        <v>72</v>
      </c>
      <c r="K57" s="3"/>
      <c r="L57" s="3"/>
    </row>
    <row r="58" spans="1:12" ht="51.75" customHeight="1" x14ac:dyDescent="0.3">
      <c r="A58" s="68">
        <v>1</v>
      </c>
      <c r="B58" s="69" t="s">
        <v>73</v>
      </c>
      <c r="C58" s="70">
        <v>500</v>
      </c>
      <c r="D58" s="71">
        <v>1350</v>
      </c>
      <c r="E58" s="71" t="s">
        <v>49</v>
      </c>
      <c r="F58" s="71" t="s">
        <v>74</v>
      </c>
      <c r="G58" s="71">
        <v>10</v>
      </c>
      <c r="H58" s="72"/>
      <c r="I58" s="71">
        <v>6</v>
      </c>
      <c r="J58" s="73"/>
      <c r="K58" s="3"/>
      <c r="L58" s="3"/>
    </row>
    <row r="59" spans="1:12" ht="51.75" customHeight="1" x14ac:dyDescent="0.3">
      <c r="A59" s="68">
        <v>2</v>
      </c>
      <c r="B59" s="69" t="s">
        <v>75</v>
      </c>
      <c r="C59" s="70">
        <v>630</v>
      </c>
      <c r="D59" s="71">
        <v>1350</v>
      </c>
      <c r="E59" s="71" t="s">
        <v>76</v>
      </c>
      <c r="F59" s="71" t="s">
        <v>77</v>
      </c>
      <c r="G59" s="71">
        <v>12</v>
      </c>
      <c r="H59" s="72"/>
      <c r="I59" s="71">
        <v>6</v>
      </c>
      <c r="J59" s="73"/>
      <c r="K59" s="3"/>
      <c r="L59" s="3"/>
    </row>
    <row r="60" spans="1:12" ht="51.75" customHeight="1" x14ac:dyDescent="0.3">
      <c r="A60" s="68">
        <v>3</v>
      </c>
      <c r="B60" s="69" t="s">
        <v>78</v>
      </c>
      <c r="C60" s="70">
        <v>405</v>
      </c>
      <c r="D60" s="71">
        <v>1350</v>
      </c>
      <c r="E60" s="71" t="s">
        <v>79</v>
      </c>
      <c r="F60" s="71" t="s">
        <v>74</v>
      </c>
      <c r="G60" s="71">
        <v>10</v>
      </c>
      <c r="H60" s="72"/>
      <c r="I60" s="71">
        <v>6</v>
      </c>
      <c r="J60" s="73"/>
      <c r="K60" s="3"/>
      <c r="L60" s="3"/>
    </row>
    <row r="61" spans="1:12" ht="51.75" customHeight="1" x14ac:dyDescent="0.3">
      <c r="A61" s="68">
        <v>4</v>
      </c>
      <c r="B61" s="69" t="s">
        <v>80</v>
      </c>
      <c r="C61" s="70">
        <v>500</v>
      </c>
      <c r="D61" s="71">
        <v>1350</v>
      </c>
      <c r="E61" s="71" t="s">
        <v>49</v>
      </c>
      <c r="F61" s="71" t="s">
        <v>74</v>
      </c>
      <c r="G61" s="71">
        <v>10</v>
      </c>
      <c r="H61" s="72"/>
      <c r="I61" s="71">
        <v>6</v>
      </c>
      <c r="J61" s="73"/>
      <c r="K61" s="3"/>
      <c r="L61" s="3"/>
    </row>
    <row r="62" spans="1:12" ht="51.75" customHeight="1" x14ac:dyDescent="0.3">
      <c r="A62" s="68">
        <v>5</v>
      </c>
      <c r="B62" s="69" t="s">
        <v>81</v>
      </c>
      <c r="C62" s="70">
        <v>630</v>
      </c>
      <c r="D62" s="71">
        <v>1350</v>
      </c>
      <c r="E62" s="71" t="s">
        <v>76</v>
      </c>
      <c r="F62" s="71" t="s">
        <v>74</v>
      </c>
      <c r="G62" s="71">
        <v>10</v>
      </c>
      <c r="H62" s="72"/>
      <c r="I62" s="71">
        <v>6</v>
      </c>
      <c r="J62" s="73"/>
      <c r="K62" s="3"/>
      <c r="L62" s="3"/>
    </row>
    <row r="63" spans="1:12" ht="51.75" customHeight="1" x14ac:dyDescent="0.3">
      <c r="A63" s="68">
        <v>6</v>
      </c>
      <c r="B63" s="69" t="s">
        <v>82</v>
      </c>
      <c r="C63" s="70">
        <v>630</v>
      </c>
      <c r="D63" s="71">
        <v>1350</v>
      </c>
      <c r="E63" s="71" t="s">
        <v>76</v>
      </c>
      <c r="F63" s="71" t="s">
        <v>77</v>
      </c>
      <c r="G63" s="71">
        <v>12</v>
      </c>
      <c r="H63" s="72"/>
      <c r="I63" s="71">
        <v>6</v>
      </c>
      <c r="J63" s="73"/>
      <c r="K63" s="3"/>
      <c r="L63" s="3"/>
    </row>
    <row r="64" spans="1:12" ht="51.75" customHeight="1" x14ac:dyDescent="0.3">
      <c r="A64" s="68">
        <v>7</v>
      </c>
      <c r="B64" s="69" t="s">
        <v>83</v>
      </c>
      <c r="C64" s="70">
        <v>500</v>
      </c>
      <c r="D64" s="71">
        <v>1350</v>
      </c>
      <c r="E64" s="71" t="s">
        <v>49</v>
      </c>
      <c r="F64" s="71" t="s">
        <v>74</v>
      </c>
      <c r="G64" s="71">
        <v>10</v>
      </c>
      <c r="H64" s="74"/>
      <c r="I64" s="71">
        <v>6</v>
      </c>
      <c r="J64" s="73"/>
      <c r="K64" s="3"/>
      <c r="L64" s="3"/>
    </row>
    <row r="65" spans="1:12" ht="51.75" customHeight="1" x14ac:dyDescent="0.3">
      <c r="A65" s="68">
        <v>8</v>
      </c>
      <c r="B65" s="69" t="s">
        <v>84</v>
      </c>
      <c r="C65" s="70">
        <v>500</v>
      </c>
      <c r="D65" s="71">
        <v>1700</v>
      </c>
      <c r="E65" s="71" t="s">
        <v>76</v>
      </c>
      <c r="F65" s="71" t="s">
        <v>74</v>
      </c>
      <c r="G65" s="71">
        <v>10</v>
      </c>
      <c r="H65" s="74"/>
      <c r="I65" s="71">
        <v>6</v>
      </c>
      <c r="J65" s="73"/>
      <c r="K65" s="3"/>
      <c r="L65" s="3"/>
    </row>
    <row r="66" spans="1:12" ht="51.75" customHeight="1" x14ac:dyDescent="0.3">
      <c r="A66" s="68">
        <v>9</v>
      </c>
      <c r="B66" s="69" t="s">
        <v>85</v>
      </c>
      <c r="C66" s="70">
        <v>710</v>
      </c>
      <c r="D66" s="71">
        <v>1700</v>
      </c>
      <c r="E66" s="71" t="s">
        <v>86</v>
      </c>
      <c r="F66" s="71" t="s">
        <v>74</v>
      </c>
      <c r="G66" s="71">
        <v>10</v>
      </c>
      <c r="H66" s="74"/>
      <c r="I66" s="71">
        <v>6</v>
      </c>
      <c r="J66" s="73"/>
      <c r="K66" s="3"/>
      <c r="L66" s="3"/>
    </row>
    <row r="67" spans="1:12" ht="51.75" customHeight="1" x14ac:dyDescent="0.3">
      <c r="A67" s="68">
        <v>10</v>
      </c>
      <c r="B67" s="69" t="s">
        <v>87</v>
      </c>
      <c r="C67" s="70">
        <v>630</v>
      </c>
      <c r="D67" s="71">
        <v>1700</v>
      </c>
      <c r="E67" s="71" t="s">
        <v>88</v>
      </c>
      <c r="F67" s="71" t="s">
        <v>77</v>
      </c>
      <c r="G67" s="71">
        <v>10</v>
      </c>
      <c r="H67" s="74"/>
      <c r="I67" s="71">
        <v>6</v>
      </c>
      <c r="J67" s="73"/>
      <c r="K67" s="3"/>
      <c r="L67" s="3"/>
    </row>
    <row r="68" spans="1:12" ht="51.75" customHeight="1" x14ac:dyDescent="0.3">
      <c r="A68" s="68">
        <v>11</v>
      </c>
      <c r="B68" s="69" t="s">
        <v>89</v>
      </c>
      <c r="C68" s="70">
        <v>500</v>
      </c>
      <c r="D68" s="71">
        <v>1700</v>
      </c>
      <c r="E68" s="71" t="s">
        <v>76</v>
      </c>
      <c r="F68" s="71" t="s">
        <v>74</v>
      </c>
      <c r="G68" s="71">
        <v>10</v>
      </c>
      <c r="H68" s="74"/>
      <c r="I68" s="71">
        <v>6</v>
      </c>
      <c r="J68" s="73"/>
      <c r="K68" s="3"/>
      <c r="L68" s="3"/>
    </row>
    <row r="69" spans="1:12" ht="51.75" customHeight="1" x14ac:dyDescent="0.3">
      <c r="A69" s="68">
        <v>12</v>
      </c>
      <c r="B69" s="69" t="s">
        <v>90</v>
      </c>
      <c r="C69" s="70">
        <v>710</v>
      </c>
      <c r="D69" s="71">
        <v>1700</v>
      </c>
      <c r="E69" s="71" t="s">
        <v>86</v>
      </c>
      <c r="F69" s="71" t="s">
        <v>74</v>
      </c>
      <c r="G69" s="71">
        <v>10</v>
      </c>
      <c r="H69" s="74"/>
      <c r="I69" s="71">
        <v>6</v>
      </c>
      <c r="J69" s="73"/>
      <c r="K69" s="3"/>
      <c r="L69" s="3"/>
    </row>
    <row r="70" spans="1:12" ht="51.75" customHeight="1" x14ac:dyDescent="0.3">
      <c r="A70" s="68">
        <v>13</v>
      </c>
      <c r="B70" s="69" t="s">
        <v>91</v>
      </c>
      <c r="C70" s="70">
        <v>630</v>
      </c>
      <c r="D70" s="71">
        <v>1700</v>
      </c>
      <c r="E70" s="71" t="s">
        <v>88</v>
      </c>
      <c r="F70" s="71" t="s">
        <v>74</v>
      </c>
      <c r="G70" s="71">
        <v>10</v>
      </c>
      <c r="H70" s="74"/>
      <c r="I70" s="71">
        <v>6</v>
      </c>
      <c r="J70" s="73"/>
      <c r="K70" s="3"/>
      <c r="L70" s="3"/>
    </row>
    <row r="71" spans="1:12" ht="51.75" customHeight="1" x14ac:dyDescent="0.3">
      <c r="A71" s="68">
        <v>14</v>
      </c>
      <c r="B71" s="69" t="s">
        <v>92</v>
      </c>
      <c r="C71" s="70">
        <v>630</v>
      </c>
      <c r="D71" s="71">
        <v>1700</v>
      </c>
      <c r="E71" s="71" t="s">
        <v>88</v>
      </c>
      <c r="F71" s="71" t="s">
        <v>77</v>
      </c>
      <c r="G71" s="71">
        <v>12</v>
      </c>
      <c r="H71" s="74"/>
      <c r="I71" s="71">
        <v>6</v>
      </c>
      <c r="J71" s="73"/>
      <c r="K71" s="3"/>
      <c r="L71" s="3"/>
    </row>
    <row r="72" spans="1:12" ht="51.75" customHeight="1" x14ac:dyDescent="0.3">
      <c r="A72" s="68">
        <v>15</v>
      </c>
      <c r="B72" s="69" t="s">
        <v>93</v>
      </c>
      <c r="C72" s="70">
        <v>630</v>
      </c>
      <c r="D72" s="71">
        <v>1700</v>
      </c>
      <c r="E72" s="71" t="s">
        <v>88</v>
      </c>
      <c r="F72" s="71" t="s">
        <v>77</v>
      </c>
      <c r="G72" s="71">
        <v>12</v>
      </c>
      <c r="H72" s="74"/>
      <c r="I72" s="71">
        <v>6</v>
      </c>
      <c r="J72" s="73"/>
      <c r="K72" s="3"/>
      <c r="L72" s="3"/>
    </row>
    <row r="73" spans="1:12" ht="51.75" customHeight="1" x14ac:dyDescent="0.3">
      <c r="A73" s="68">
        <v>16</v>
      </c>
      <c r="B73" s="69" t="s">
        <v>94</v>
      </c>
      <c r="C73" s="70">
        <v>500</v>
      </c>
      <c r="D73" s="71">
        <v>1700</v>
      </c>
      <c r="E73" s="71" t="s">
        <v>76</v>
      </c>
      <c r="F73" s="71" t="s">
        <v>74</v>
      </c>
      <c r="G73" s="71">
        <v>10</v>
      </c>
      <c r="H73" s="74"/>
      <c r="I73" s="71">
        <v>6</v>
      </c>
      <c r="J73" s="73"/>
      <c r="K73" s="3"/>
      <c r="L73" s="3"/>
    </row>
    <row r="74" spans="1:12" ht="51.75" customHeight="1" x14ac:dyDescent="0.3">
      <c r="A74" s="68">
        <v>17</v>
      </c>
      <c r="B74" s="69" t="s">
        <v>95</v>
      </c>
      <c r="C74" s="70">
        <v>500</v>
      </c>
      <c r="D74" s="71">
        <v>1350</v>
      </c>
      <c r="E74" s="71" t="s">
        <v>49</v>
      </c>
      <c r="F74" s="71" t="s">
        <v>74</v>
      </c>
      <c r="G74" s="71">
        <v>10</v>
      </c>
      <c r="H74" s="74"/>
      <c r="I74" s="71">
        <v>6</v>
      </c>
      <c r="J74" s="73"/>
      <c r="K74" s="3"/>
      <c r="L74" s="3"/>
    </row>
    <row r="75" spans="1:12" ht="51.75" customHeight="1" x14ac:dyDescent="0.3">
      <c r="A75" s="68">
        <v>18</v>
      </c>
      <c r="B75" s="69" t="s">
        <v>96</v>
      </c>
      <c r="C75" s="70">
        <v>630</v>
      </c>
      <c r="D75" s="71">
        <v>1350</v>
      </c>
      <c r="E75" s="71" t="s">
        <v>76</v>
      </c>
      <c r="F75" s="71" t="s">
        <v>77</v>
      </c>
      <c r="G75" s="71">
        <v>12</v>
      </c>
      <c r="H75" s="74"/>
      <c r="I75" s="71">
        <v>6</v>
      </c>
      <c r="J75" s="73"/>
      <c r="K75" s="3"/>
      <c r="L75" s="3"/>
    </row>
    <row r="76" spans="1:12" ht="51.75" customHeight="1" x14ac:dyDescent="0.3">
      <c r="A76" s="68">
        <v>19</v>
      </c>
      <c r="B76" s="69" t="s">
        <v>97</v>
      </c>
      <c r="C76" s="70">
        <v>400</v>
      </c>
      <c r="D76" s="71">
        <v>1350</v>
      </c>
      <c r="E76" s="71" t="s">
        <v>98</v>
      </c>
      <c r="F76" s="71" t="s">
        <v>74</v>
      </c>
      <c r="G76" s="71">
        <v>10</v>
      </c>
      <c r="H76" s="74"/>
      <c r="I76" s="71">
        <v>6</v>
      </c>
      <c r="J76" s="73"/>
      <c r="K76" s="3"/>
      <c r="L76" s="3"/>
    </row>
    <row r="77" spans="1:12" ht="51.75" customHeight="1" x14ac:dyDescent="0.3">
      <c r="A77" s="68">
        <v>20</v>
      </c>
      <c r="B77" s="69" t="s">
        <v>99</v>
      </c>
      <c r="C77" s="70">
        <v>500</v>
      </c>
      <c r="D77" s="71">
        <v>1350</v>
      </c>
      <c r="E77" s="71" t="s">
        <v>49</v>
      </c>
      <c r="F77" s="71" t="s">
        <v>74</v>
      </c>
      <c r="G77" s="71">
        <v>10</v>
      </c>
      <c r="H77" s="74"/>
      <c r="I77" s="71">
        <v>6</v>
      </c>
      <c r="J77" s="73"/>
      <c r="K77" s="3"/>
      <c r="L77" s="3"/>
    </row>
    <row r="78" spans="1:12" ht="51.75" customHeight="1" x14ac:dyDescent="0.3">
      <c r="A78" s="68">
        <v>21</v>
      </c>
      <c r="B78" s="69" t="s">
        <v>100</v>
      </c>
      <c r="C78" s="70">
        <v>800</v>
      </c>
      <c r="D78" s="71">
        <v>1700</v>
      </c>
      <c r="E78" s="71" t="s">
        <v>101</v>
      </c>
      <c r="F78" s="71" t="s">
        <v>74</v>
      </c>
      <c r="G78" s="71">
        <v>10</v>
      </c>
      <c r="H78" s="74"/>
      <c r="I78" s="71">
        <v>6</v>
      </c>
      <c r="J78" s="73"/>
      <c r="K78" s="3"/>
      <c r="L78" s="3"/>
    </row>
    <row r="79" spans="1:12" ht="51.75" customHeight="1" x14ac:dyDescent="0.3">
      <c r="A79" s="68">
        <v>22</v>
      </c>
      <c r="B79" s="69" t="s">
        <v>102</v>
      </c>
      <c r="C79" s="70">
        <v>1200</v>
      </c>
      <c r="D79" s="71">
        <v>1700</v>
      </c>
      <c r="E79" s="71" t="s">
        <v>103</v>
      </c>
      <c r="F79" s="71" t="s">
        <v>74</v>
      </c>
      <c r="G79" s="71">
        <v>10</v>
      </c>
      <c r="H79" s="74"/>
      <c r="I79" s="71">
        <v>6</v>
      </c>
      <c r="J79" s="73"/>
      <c r="K79" s="3"/>
      <c r="L79" s="3"/>
    </row>
    <row r="80" spans="1:12" ht="51.75" customHeight="1" x14ac:dyDescent="0.3">
      <c r="A80" s="68">
        <v>23</v>
      </c>
      <c r="B80" s="69" t="s">
        <v>104</v>
      </c>
      <c r="C80" s="70">
        <v>800</v>
      </c>
      <c r="D80" s="71">
        <v>1700</v>
      </c>
      <c r="E80" s="71" t="s">
        <v>101</v>
      </c>
      <c r="F80" s="71" t="s">
        <v>77</v>
      </c>
      <c r="G80" s="71">
        <v>12</v>
      </c>
      <c r="H80" s="74"/>
      <c r="I80" s="71">
        <v>6</v>
      </c>
      <c r="J80" s="73"/>
      <c r="K80" s="3"/>
      <c r="L80" s="3"/>
    </row>
    <row r="81" spans="1:12" ht="51.75" customHeight="1" x14ac:dyDescent="0.3">
      <c r="A81" s="68">
        <v>24</v>
      </c>
      <c r="B81" s="69" t="s">
        <v>105</v>
      </c>
      <c r="C81" s="70">
        <v>630</v>
      </c>
      <c r="D81" s="71">
        <v>1700</v>
      </c>
      <c r="E81" s="71" t="s">
        <v>88</v>
      </c>
      <c r="F81" s="71" t="s">
        <v>74</v>
      </c>
      <c r="G81" s="71">
        <v>10</v>
      </c>
      <c r="H81" s="74"/>
      <c r="I81" s="71">
        <v>6</v>
      </c>
      <c r="J81" s="73"/>
      <c r="K81" s="3"/>
      <c r="L81" s="3"/>
    </row>
    <row r="82" spans="1:12" ht="51.75" customHeight="1" x14ac:dyDescent="0.3">
      <c r="A82" s="68">
        <v>25</v>
      </c>
      <c r="B82" s="69" t="s">
        <v>106</v>
      </c>
      <c r="C82" s="70">
        <v>630</v>
      </c>
      <c r="D82" s="71">
        <v>1700</v>
      </c>
      <c r="E82" s="71" t="s">
        <v>88</v>
      </c>
      <c r="F82" s="71" t="s">
        <v>74</v>
      </c>
      <c r="G82" s="71">
        <v>10</v>
      </c>
      <c r="H82" s="74"/>
      <c r="I82" s="71">
        <v>6</v>
      </c>
      <c r="J82" s="73"/>
      <c r="K82" s="3"/>
      <c r="L82" s="3"/>
    </row>
    <row r="83" spans="1:12" ht="51.75" customHeight="1" x14ac:dyDescent="0.3">
      <c r="A83" s="68">
        <v>26</v>
      </c>
      <c r="B83" s="69" t="s">
        <v>107</v>
      </c>
      <c r="C83" s="70">
        <v>800</v>
      </c>
      <c r="D83" s="71">
        <v>1700</v>
      </c>
      <c r="E83" s="71" t="s">
        <v>101</v>
      </c>
      <c r="F83" s="71" t="s">
        <v>74</v>
      </c>
      <c r="G83" s="71">
        <v>10</v>
      </c>
      <c r="H83" s="74"/>
      <c r="I83" s="71">
        <v>6</v>
      </c>
      <c r="J83" s="73"/>
      <c r="K83" s="3"/>
      <c r="L83" s="3"/>
    </row>
    <row r="84" spans="1:12" ht="51.75" customHeight="1" x14ac:dyDescent="0.3">
      <c r="A84" s="68">
        <v>27</v>
      </c>
      <c r="B84" s="69" t="s">
        <v>108</v>
      </c>
      <c r="C84" s="70">
        <v>1000</v>
      </c>
      <c r="D84" s="71">
        <v>1700</v>
      </c>
      <c r="E84" s="71" t="s">
        <v>109</v>
      </c>
      <c r="F84" s="71" t="s">
        <v>74</v>
      </c>
      <c r="G84" s="71">
        <v>10</v>
      </c>
      <c r="H84" s="74"/>
      <c r="I84" s="71">
        <v>6</v>
      </c>
      <c r="J84" s="73"/>
      <c r="K84" s="3"/>
      <c r="L84" s="3"/>
    </row>
    <row r="85" spans="1:12" ht="51.75" customHeight="1" x14ac:dyDescent="0.3">
      <c r="A85" s="68">
        <v>28</v>
      </c>
      <c r="B85" s="69" t="s">
        <v>110</v>
      </c>
      <c r="C85" s="70">
        <v>1000</v>
      </c>
      <c r="D85" s="71">
        <v>1700</v>
      </c>
      <c r="E85" s="71" t="s">
        <v>109</v>
      </c>
      <c r="F85" s="71" t="s">
        <v>77</v>
      </c>
      <c r="G85" s="71">
        <v>12</v>
      </c>
      <c r="H85" s="74"/>
      <c r="I85" s="71">
        <v>6</v>
      </c>
      <c r="J85" s="73"/>
      <c r="K85" s="3"/>
      <c r="L85" s="3"/>
    </row>
    <row r="86" spans="1:12" ht="51.75" customHeight="1" x14ac:dyDescent="0.3">
      <c r="A86" s="68">
        <v>29</v>
      </c>
      <c r="B86" s="69" t="s">
        <v>111</v>
      </c>
      <c r="C86" s="70">
        <v>630</v>
      </c>
      <c r="D86" s="71">
        <v>1700</v>
      </c>
      <c r="E86" s="71" t="s">
        <v>88</v>
      </c>
      <c r="F86" s="71" t="s">
        <v>74</v>
      </c>
      <c r="G86" s="71">
        <v>10</v>
      </c>
      <c r="H86" s="74"/>
      <c r="I86" s="71">
        <v>6</v>
      </c>
      <c r="J86" s="73"/>
      <c r="K86" s="3"/>
      <c r="L86" s="3"/>
    </row>
    <row r="87" spans="1:12" ht="51.75" customHeight="1" x14ac:dyDescent="0.3">
      <c r="A87" s="68">
        <v>30</v>
      </c>
      <c r="B87" s="69" t="s">
        <v>112</v>
      </c>
      <c r="C87" s="70">
        <v>800</v>
      </c>
      <c r="D87" s="71">
        <v>1700</v>
      </c>
      <c r="E87" s="71" t="s">
        <v>101</v>
      </c>
      <c r="F87" s="71" t="s">
        <v>77</v>
      </c>
      <c r="G87" s="71">
        <v>12</v>
      </c>
      <c r="H87" s="74"/>
      <c r="I87" s="71">
        <v>6</v>
      </c>
      <c r="J87" s="73"/>
      <c r="K87" s="3"/>
      <c r="L87" s="3"/>
    </row>
    <row r="88" spans="1:12" ht="51.75" customHeight="1" x14ac:dyDescent="0.3">
      <c r="A88" s="68">
        <v>31</v>
      </c>
      <c r="B88" s="69" t="s">
        <v>112</v>
      </c>
      <c r="C88" s="70">
        <v>800</v>
      </c>
      <c r="D88" s="71">
        <v>1700</v>
      </c>
      <c r="E88" s="71" t="s">
        <v>101</v>
      </c>
      <c r="F88" s="71" t="s">
        <v>74</v>
      </c>
      <c r="G88" s="71">
        <v>10</v>
      </c>
      <c r="H88" s="74"/>
      <c r="I88" s="71">
        <v>6</v>
      </c>
      <c r="J88" s="73"/>
      <c r="K88" s="3"/>
      <c r="L88" s="3"/>
    </row>
    <row r="89" spans="1:12" ht="51.75" customHeight="1" x14ac:dyDescent="0.3">
      <c r="A89" s="68">
        <v>32</v>
      </c>
      <c r="B89" s="69" t="s">
        <v>113</v>
      </c>
      <c r="C89" s="70">
        <v>630</v>
      </c>
      <c r="D89" s="71">
        <v>1700</v>
      </c>
      <c r="E89" s="71" t="s">
        <v>88</v>
      </c>
      <c r="F89" s="71" t="s">
        <v>74</v>
      </c>
      <c r="G89" s="71">
        <v>10</v>
      </c>
      <c r="H89" s="74"/>
      <c r="I89" s="71">
        <v>6</v>
      </c>
      <c r="J89" s="73"/>
      <c r="K89" s="3"/>
      <c r="L89" s="3"/>
    </row>
    <row r="90" spans="1:12" ht="51.75" customHeight="1" x14ac:dyDescent="0.3">
      <c r="A90" s="68">
        <v>33</v>
      </c>
      <c r="B90" s="69" t="s">
        <v>114</v>
      </c>
      <c r="C90" s="70">
        <v>500</v>
      </c>
      <c r="D90" s="71">
        <v>1700</v>
      </c>
      <c r="E90" s="71" t="s">
        <v>76</v>
      </c>
      <c r="F90" s="71" t="s">
        <v>74</v>
      </c>
      <c r="G90" s="71">
        <v>10</v>
      </c>
      <c r="H90" s="74"/>
      <c r="I90" s="71">
        <v>6</v>
      </c>
      <c r="J90" s="73"/>
      <c r="K90" s="3"/>
      <c r="L90" s="3"/>
    </row>
    <row r="91" spans="1:12" ht="51.75" customHeight="1" x14ac:dyDescent="0.3">
      <c r="A91" s="68">
        <v>34</v>
      </c>
      <c r="B91" s="69" t="s">
        <v>115</v>
      </c>
      <c r="C91" s="70">
        <v>630</v>
      </c>
      <c r="D91" s="71">
        <v>1700</v>
      </c>
      <c r="E91" s="71" t="s">
        <v>88</v>
      </c>
      <c r="F91" s="71" t="s">
        <v>74</v>
      </c>
      <c r="G91" s="71">
        <v>10</v>
      </c>
      <c r="H91" s="74"/>
      <c r="I91" s="71">
        <v>6</v>
      </c>
      <c r="J91" s="73"/>
      <c r="K91" s="3"/>
      <c r="L91" s="3"/>
    </row>
    <row r="92" spans="1:12" ht="51.75" customHeight="1" x14ac:dyDescent="0.3">
      <c r="A92" s="68">
        <v>35</v>
      </c>
      <c r="B92" s="69" t="s">
        <v>116</v>
      </c>
      <c r="C92" s="70">
        <v>500</v>
      </c>
      <c r="D92" s="71">
        <v>1700</v>
      </c>
      <c r="E92" s="71" t="s">
        <v>76</v>
      </c>
      <c r="F92" s="71" t="s">
        <v>74</v>
      </c>
      <c r="G92" s="71">
        <v>10</v>
      </c>
      <c r="H92" s="74"/>
      <c r="I92" s="71">
        <v>6</v>
      </c>
      <c r="J92" s="73"/>
      <c r="K92" s="3"/>
      <c r="L92" s="3"/>
    </row>
    <row r="93" spans="1:12" ht="41.5" customHeight="1" x14ac:dyDescent="0.3">
      <c r="A93" s="68"/>
      <c r="B93" s="75"/>
      <c r="C93" s="68"/>
      <c r="D93" s="68"/>
      <c r="E93" s="76"/>
      <c r="F93" s="76"/>
      <c r="G93" s="76"/>
      <c r="H93" s="77"/>
      <c r="I93" s="78" t="s">
        <v>117</v>
      </c>
      <c r="J93" s="79"/>
      <c r="K93" s="3"/>
      <c r="L93" s="3"/>
    </row>
    <row r="94" spans="1:12" x14ac:dyDescent="0.3">
      <c r="J94" s="3"/>
      <c r="K94" s="3"/>
    </row>
    <row r="95" spans="1:12" x14ac:dyDescent="0.3">
      <c r="J95" s="3"/>
      <c r="K95" s="3"/>
    </row>
    <row r="96" spans="1:12" x14ac:dyDescent="0.3">
      <c r="J96" s="3"/>
      <c r="K96" s="3"/>
    </row>
    <row r="97" spans="1:12" x14ac:dyDescent="0.3">
      <c r="B97" s="80" t="s">
        <v>118</v>
      </c>
      <c r="I97" s="81"/>
      <c r="J97" s="3"/>
      <c r="K97" s="3"/>
    </row>
    <row r="98" spans="1:12" x14ac:dyDescent="0.3">
      <c r="J98" s="3"/>
      <c r="K98" s="3"/>
    </row>
    <row r="99" spans="1:12" ht="28" x14ac:dyDescent="0.3">
      <c r="A99" s="63" t="s">
        <v>1</v>
      </c>
      <c r="B99" s="65" t="s">
        <v>119</v>
      </c>
      <c r="C99" s="64" t="s">
        <v>120</v>
      </c>
      <c r="D99" s="65" t="s">
        <v>65</v>
      </c>
      <c r="E99" s="65" t="s">
        <v>66</v>
      </c>
      <c r="F99" s="65" t="s">
        <v>121</v>
      </c>
      <c r="G99" s="65" t="s">
        <v>122</v>
      </c>
      <c r="H99" s="65" t="s">
        <v>123</v>
      </c>
      <c r="I99" s="65" t="s">
        <v>70</v>
      </c>
      <c r="J99" s="82" t="s">
        <v>124</v>
      </c>
      <c r="K99" s="83" t="s">
        <v>70</v>
      </c>
      <c r="L99" s="3"/>
    </row>
    <row r="100" spans="1:12" ht="30" customHeight="1" x14ac:dyDescent="0.3">
      <c r="A100" s="68">
        <v>1</v>
      </c>
      <c r="B100" s="279" t="s">
        <v>125</v>
      </c>
      <c r="C100" s="70" t="s">
        <v>126</v>
      </c>
      <c r="D100" s="71">
        <v>1000</v>
      </c>
      <c r="E100" s="71">
        <v>2600</v>
      </c>
      <c r="F100" s="71" t="s">
        <v>127</v>
      </c>
      <c r="G100" s="71" t="s">
        <v>77</v>
      </c>
      <c r="H100" s="71">
        <v>8</v>
      </c>
      <c r="I100" s="84"/>
      <c r="J100" s="85">
        <v>6</v>
      </c>
      <c r="K100" s="86"/>
      <c r="L100" s="3"/>
    </row>
    <row r="101" spans="1:12" ht="30" customHeight="1" x14ac:dyDescent="0.3">
      <c r="A101" s="68">
        <v>2</v>
      </c>
      <c r="B101" s="279"/>
      <c r="C101" s="70" t="s">
        <v>128</v>
      </c>
      <c r="D101" s="71">
        <v>1000</v>
      </c>
      <c r="E101" s="71">
        <v>2600</v>
      </c>
      <c r="F101" s="71" t="s">
        <v>127</v>
      </c>
      <c r="G101" s="71" t="s">
        <v>74</v>
      </c>
      <c r="H101" s="71">
        <v>10</v>
      </c>
      <c r="I101" s="84"/>
      <c r="J101" s="87">
        <v>6</v>
      </c>
      <c r="K101" s="88"/>
      <c r="L101" s="3"/>
    </row>
    <row r="102" spans="1:12" ht="30" customHeight="1" x14ac:dyDescent="0.3">
      <c r="A102" s="68">
        <v>3</v>
      </c>
      <c r="B102" s="298" t="s">
        <v>129</v>
      </c>
      <c r="C102" s="70" t="s">
        <v>130</v>
      </c>
      <c r="D102" s="71">
        <v>1000</v>
      </c>
      <c r="E102" s="71">
        <v>2300</v>
      </c>
      <c r="F102" s="71" t="s">
        <v>131</v>
      </c>
      <c r="G102" s="71" t="s">
        <v>77</v>
      </c>
      <c r="H102" s="71">
        <v>10</v>
      </c>
      <c r="I102" s="84"/>
      <c r="J102" s="87">
        <v>6</v>
      </c>
      <c r="K102" s="88"/>
      <c r="L102" s="3"/>
    </row>
    <row r="103" spans="1:12" ht="30" customHeight="1" x14ac:dyDescent="0.3">
      <c r="A103" s="68">
        <v>4</v>
      </c>
      <c r="B103" s="301"/>
      <c r="C103" s="70" t="s">
        <v>132</v>
      </c>
      <c r="D103" s="71">
        <v>1000</v>
      </c>
      <c r="E103" s="71">
        <v>2300</v>
      </c>
      <c r="F103" s="71" t="s">
        <v>131</v>
      </c>
      <c r="G103" s="71" t="s">
        <v>74</v>
      </c>
      <c r="H103" s="71">
        <v>10</v>
      </c>
      <c r="I103" s="84"/>
      <c r="J103" s="87">
        <v>6</v>
      </c>
      <c r="K103" s="88"/>
      <c r="L103" s="3"/>
    </row>
    <row r="104" spans="1:12" ht="30" customHeight="1" x14ac:dyDescent="0.3">
      <c r="A104" s="68">
        <v>5</v>
      </c>
      <c r="B104" s="301"/>
      <c r="C104" s="70" t="s">
        <v>133</v>
      </c>
      <c r="D104" s="71">
        <v>1000</v>
      </c>
      <c r="E104" s="71">
        <v>2300</v>
      </c>
      <c r="F104" s="71" t="s">
        <v>131</v>
      </c>
      <c r="G104" s="71" t="s">
        <v>77</v>
      </c>
      <c r="H104" s="71">
        <v>10</v>
      </c>
      <c r="I104" s="84"/>
      <c r="J104" s="87">
        <v>6</v>
      </c>
      <c r="K104" s="88"/>
      <c r="L104" s="3"/>
    </row>
    <row r="105" spans="1:12" ht="30" customHeight="1" x14ac:dyDescent="0.3">
      <c r="A105" s="68">
        <v>6</v>
      </c>
      <c r="B105" s="301"/>
      <c r="C105" s="70" t="s">
        <v>134</v>
      </c>
      <c r="D105" s="71">
        <v>800</v>
      </c>
      <c r="E105" s="71">
        <v>2300</v>
      </c>
      <c r="F105" s="71" t="s">
        <v>135</v>
      </c>
      <c r="G105" s="71" t="s">
        <v>74</v>
      </c>
      <c r="H105" s="71">
        <v>10</v>
      </c>
      <c r="I105" s="89"/>
      <c r="J105" s="87">
        <v>6</v>
      </c>
      <c r="K105" s="88"/>
      <c r="L105" s="3"/>
    </row>
    <row r="106" spans="1:12" ht="30" customHeight="1" x14ac:dyDescent="0.3">
      <c r="A106" s="68">
        <v>7</v>
      </c>
      <c r="B106" s="302"/>
      <c r="C106" s="70" t="s">
        <v>136</v>
      </c>
      <c r="D106" s="71">
        <v>800</v>
      </c>
      <c r="E106" s="71">
        <v>2300</v>
      </c>
      <c r="F106" s="71" t="s">
        <v>135</v>
      </c>
      <c r="G106" s="71" t="s">
        <v>74</v>
      </c>
      <c r="H106" s="71">
        <v>10</v>
      </c>
      <c r="I106" s="89"/>
      <c r="J106" s="87">
        <v>6</v>
      </c>
      <c r="K106" s="88"/>
      <c r="L106" s="3"/>
    </row>
    <row r="107" spans="1:12" ht="30" customHeight="1" x14ac:dyDescent="0.3">
      <c r="A107" s="68">
        <v>8</v>
      </c>
      <c r="B107" s="279" t="s">
        <v>137</v>
      </c>
      <c r="C107" s="70" t="s">
        <v>126</v>
      </c>
      <c r="D107" s="71">
        <v>800</v>
      </c>
      <c r="E107" s="71">
        <v>2300</v>
      </c>
      <c r="F107" s="71" t="s">
        <v>135</v>
      </c>
      <c r="G107" s="71" t="s">
        <v>77</v>
      </c>
      <c r="H107" s="71">
        <v>10</v>
      </c>
      <c r="I107" s="84"/>
      <c r="J107" s="87">
        <v>6</v>
      </c>
      <c r="K107" s="88"/>
      <c r="L107" s="3"/>
    </row>
    <row r="108" spans="1:12" ht="30" customHeight="1" x14ac:dyDescent="0.3">
      <c r="A108" s="68">
        <v>9</v>
      </c>
      <c r="B108" s="279"/>
      <c r="C108" s="70" t="s">
        <v>132</v>
      </c>
      <c r="D108" s="71">
        <v>800</v>
      </c>
      <c r="E108" s="71">
        <v>2300</v>
      </c>
      <c r="F108" s="71" t="s">
        <v>135</v>
      </c>
      <c r="G108" s="71" t="s">
        <v>74</v>
      </c>
      <c r="H108" s="71">
        <v>10</v>
      </c>
      <c r="I108" s="90"/>
      <c r="J108" s="87">
        <v>6</v>
      </c>
      <c r="K108" s="88"/>
      <c r="L108" s="3"/>
    </row>
    <row r="109" spans="1:12" ht="30" customHeight="1" x14ac:dyDescent="0.3">
      <c r="A109" s="68">
        <v>10</v>
      </c>
      <c r="B109" s="279"/>
      <c r="C109" s="70" t="s">
        <v>138</v>
      </c>
      <c r="D109" s="71">
        <v>630</v>
      </c>
      <c r="E109" s="71">
        <v>2300</v>
      </c>
      <c r="F109" s="71" t="s">
        <v>139</v>
      </c>
      <c r="G109" s="71" t="s">
        <v>74</v>
      </c>
      <c r="H109" s="71">
        <v>10</v>
      </c>
      <c r="I109" s="90"/>
      <c r="J109" s="87">
        <v>6</v>
      </c>
      <c r="K109" s="88"/>
      <c r="L109" s="3"/>
    </row>
    <row r="110" spans="1:12" ht="30" customHeight="1" x14ac:dyDescent="0.3">
      <c r="A110" s="68">
        <v>11</v>
      </c>
      <c r="B110" s="279"/>
      <c r="C110" s="70" t="s">
        <v>140</v>
      </c>
      <c r="D110" s="71">
        <v>800</v>
      </c>
      <c r="E110" s="71">
        <v>2300</v>
      </c>
      <c r="F110" s="71" t="s">
        <v>135</v>
      </c>
      <c r="G110" s="71" t="s">
        <v>74</v>
      </c>
      <c r="H110" s="71">
        <v>10</v>
      </c>
      <c r="I110" s="90"/>
      <c r="J110" s="87">
        <v>6</v>
      </c>
      <c r="K110" s="88"/>
      <c r="L110" s="3"/>
    </row>
    <row r="111" spans="1:12" ht="30" customHeight="1" x14ac:dyDescent="0.3">
      <c r="A111" s="68">
        <v>12</v>
      </c>
      <c r="B111" s="279" t="s">
        <v>141</v>
      </c>
      <c r="C111" s="70" t="s">
        <v>136</v>
      </c>
      <c r="D111" s="71">
        <v>800</v>
      </c>
      <c r="E111" s="71">
        <v>2300</v>
      </c>
      <c r="F111" s="71" t="s">
        <v>135</v>
      </c>
      <c r="G111" s="71" t="s">
        <v>74</v>
      </c>
      <c r="H111" s="71">
        <v>10</v>
      </c>
      <c r="I111" s="90"/>
      <c r="J111" s="87">
        <v>6</v>
      </c>
      <c r="K111" s="88"/>
      <c r="L111" s="3"/>
    </row>
    <row r="112" spans="1:12" ht="30" customHeight="1" x14ac:dyDescent="0.3">
      <c r="A112" s="68">
        <v>13</v>
      </c>
      <c r="B112" s="279"/>
      <c r="C112" s="70" t="s">
        <v>126</v>
      </c>
      <c r="D112" s="71">
        <v>800</v>
      </c>
      <c r="E112" s="71">
        <v>2300</v>
      </c>
      <c r="F112" s="71" t="s">
        <v>135</v>
      </c>
      <c r="G112" s="71" t="s">
        <v>77</v>
      </c>
      <c r="H112" s="71">
        <v>6</v>
      </c>
      <c r="I112" s="77"/>
      <c r="J112" s="87">
        <v>6</v>
      </c>
      <c r="K112" s="88"/>
      <c r="L112" s="3"/>
    </row>
    <row r="113" spans="1:12" ht="30" customHeight="1" x14ac:dyDescent="0.3">
      <c r="A113" s="68">
        <v>14</v>
      </c>
      <c r="B113" s="279"/>
      <c r="C113" s="70" t="s">
        <v>142</v>
      </c>
      <c r="D113" s="71">
        <v>500</v>
      </c>
      <c r="E113" s="71">
        <v>2300</v>
      </c>
      <c r="F113" s="71" t="s">
        <v>143</v>
      </c>
      <c r="G113" s="71" t="s">
        <v>74</v>
      </c>
      <c r="H113" s="71">
        <v>10</v>
      </c>
      <c r="I113" s="90"/>
      <c r="J113" s="87">
        <v>6</v>
      </c>
      <c r="K113" s="88"/>
      <c r="L113" s="3"/>
    </row>
    <row r="114" spans="1:12" ht="30" customHeight="1" x14ac:dyDescent="0.3">
      <c r="A114" s="68">
        <v>15</v>
      </c>
      <c r="B114" s="279"/>
      <c r="C114" s="70" t="s">
        <v>132</v>
      </c>
      <c r="D114" s="71">
        <v>630</v>
      </c>
      <c r="E114" s="71">
        <v>2300</v>
      </c>
      <c r="F114" s="71" t="s">
        <v>139</v>
      </c>
      <c r="G114" s="71" t="s">
        <v>74</v>
      </c>
      <c r="H114" s="71">
        <v>10</v>
      </c>
      <c r="I114" s="90"/>
      <c r="J114" s="87">
        <v>6</v>
      </c>
      <c r="K114" s="88"/>
      <c r="L114" s="3"/>
    </row>
    <row r="115" spans="1:12" ht="30" customHeight="1" x14ac:dyDescent="0.3">
      <c r="A115" s="68">
        <v>16</v>
      </c>
      <c r="B115" s="279" t="s">
        <v>144</v>
      </c>
      <c r="C115" s="70" t="s">
        <v>136</v>
      </c>
      <c r="D115" s="71">
        <v>800</v>
      </c>
      <c r="E115" s="71">
        <v>2300</v>
      </c>
      <c r="F115" s="71" t="s">
        <v>135</v>
      </c>
      <c r="G115" s="71" t="s">
        <v>74</v>
      </c>
      <c r="H115" s="71">
        <v>10</v>
      </c>
      <c r="I115" s="90"/>
      <c r="J115" s="87">
        <v>6</v>
      </c>
      <c r="K115" s="88"/>
      <c r="L115" s="3"/>
    </row>
    <row r="116" spans="1:12" ht="30" customHeight="1" x14ac:dyDescent="0.3">
      <c r="A116" s="68">
        <v>17</v>
      </c>
      <c r="B116" s="279"/>
      <c r="C116" s="70" t="s">
        <v>145</v>
      </c>
      <c r="D116" s="71">
        <v>1000</v>
      </c>
      <c r="E116" s="71">
        <v>2300</v>
      </c>
      <c r="F116" s="71" t="s">
        <v>131</v>
      </c>
      <c r="G116" s="71" t="s">
        <v>74</v>
      </c>
      <c r="H116" s="71">
        <v>10</v>
      </c>
      <c r="I116" s="77"/>
      <c r="J116" s="87">
        <v>6</v>
      </c>
      <c r="K116" s="88"/>
      <c r="L116" s="3"/>
    </row>
    <row r="117" spans="1:12" ht="30" customHeight="1" x14ac:dyDescent="0.3">
      <c r="A117" s="68">
        <v>18</v>
      </c>
      <c r="B117" s="279"/>
      <c r="C117" s="70" t="s">
        <v>132</v>
      </c>
      <c r="D117" s="71">
        <v>800</v>
      </c>
      <c r="E117" s="71">
        <v>2300</v>
      </c>
      <c r="F117" s="71" t="s">
        <v>135</v>
      </c>
      <c r="G117" s="71" t="s">
        <v>74</v>
      </c>
      <c r="H117" s="71">
        <v>10</v>
      </c>
      <c r="I117" s="90"/>
      <c r="J117" s="87">
        <v>6</v>
      </c>
      <c r="K117" s="88"/>
      <c r="L117" s="3"/>
    </row>
    <row r="118" spans="1:12" ht="30" customHeight="1" x14ac:dyDescent="0.3">
      <c r="A118" s="68">
        <v>19</v>
      </c>
      <c r="B118" s="279"/>
      <c r="C118" s="70" t="s">
        <v>126</v>
      </c>
      <c r="D118" s="71">
        <v>1000</v>
      </c>
      <c r="E118" s="71">
        <v>2300</v>
      </c>
      <c r="F118" s="71" t="s">
        <v>131</v>
      </c>
      <c r="G118" s="71" t="s">
        <v>77</v>
      </c>
      <c r="H118" s="71">
        <v>6</v>
      </c>
      <c r="I118" s="77"/>
      <c r="J118" s="87">
        <v>6</v>
      </c>
      <c r="K118" s="88"/>
      <c r="L118" s="3"/>
    </row>
    <row r="119" spans="1:12" ht="30" customHeight="1" x14ac:dyDescent="0.3">
      <c r="A119" s="68">
        <v>20</v>
      </c>
      <c r="B119" s="279"/>
      <c r="C119" s="70" t="s">
        <v>146</v>
      </c>
      <c r="D119" s="71">
        <v>630</v>
      </c>
      <c r="E119" s="71">
        <v>2300</v>
      </c>
      <c r="F119" s="71" t="s">
        <v>139</v>
      </c>
      <c r="G119" s="71" t="s">
        <v>74</v>
      </c>
      <c r="H119" s="71">
        <v>10</v>
      </c>
      <c r="I119" s="90"/>
      <c r="J119" s="87">
        <v>6</v>
      </c>
      <c r="K119" s="88"/>
      <c r="L119" s="3"/>
    </row>
    <row r="120" spans="1:12" ht="30" customHeight="1" x14ac:dyDescent="0.3">
      <c r="A120" s="68">
        <v>21</v>
      </c>
      <c r="B120" s="279"/>
      <c r="C120" s="70" t="s">
        <v>142</v>
      </c>
      <c r="D120" s="71">
        <v>500</v>
      </c>
      <c r="E120" s="71">
        <v>2300</v>
      </c>
      <c r="F120" s="71" t="s">
        <v>143</v>
      </c>
      <c r="G120" s="71" t="s">
        <v>74</v>
      </c>
      <c r="H120" s="71">
        <v>10</v>
      </c>
      <c r="I120" s="90"/>
      <c r="J120" s="87">
        <v>6</v>
      </c>
      <c r="K120" s="88"/>
      <c r="L120" s="3"/>
    </row>
    <row r="121" spans="1:12" ht="30" customHeight="1" x14ac:dyDescent="0.3">
      <c r="A121" s="68">
        <v>22</v>
      </c>
      <c r="B121" s="279" t="s">
        <v>147</v>
      </c>
      <c r="C121" s="70" t="s">
        <v>136</v>
      </c>
      <c r="D121" s="71">
        <v>800</v>
      </c>
      <c r="E121" s="71">
        <v>2000</v>
      </c>
      <c r="F121" s="71" t="s">
        <v>148</v>
      </c>
      <c r="G121" s="71" t="s">
        <v>74</v>
      </c>
      <c r="H121" s="71">
        <v>10</v>
      </c>
      <c r="I121" s="90"/>
      <c r="J121" s="87">
        <v>6</v>
      </c>
      <c r="K121" s="88"/>
      <c r="L121" s="3"/>
    </row>
    <row r="122" spans="1:12" ht="30" customHeight="1" x14ac:dyDescent="0.3">
      <c r="A122" s="68">
        <v>23</v>
      </c>
      <c r="B122" s="279"/>
      <c r="C122" s="70" t="s">
        <v>145</v>
      </c>
      <c r="D122" s="71">
        <v>1000</v>
      </c>
      <c r="E122" s="71">
        <v>2000</v>
      </c>
      <c r="F122" s="71" t="s">
        <v>149</v>
      </c>
      <c r="G122" s="71" t="s">
        <v>74</v>
      </c>
      <c r="H122" s="71">
        <v>10</v>
      </c>
      <c r="I122" s="90"/>
      <c r="J122" s="87">
        <v>6</v>
      </c>
      <c r="K122" s="88"/>
      <c r="L122" s="3"/>
    </row>
    <row r="123" spans="1:12" ht="30" customHeight="1" x14ac:dyDescent="0.3">
      <c r="A123" s="68">
        <v>24</v>
      </c>
      <c r="B123" s="279"/>
      <c r="C123" s="70" t="s">
        <v>132</v>
      </c>
      <c r="D123" s="71">
        <v>800</v>
      </c>
      <c r="E123" s="71">
        <v>2000</v>
      </c>
      <c r="F123" s="71" t="s">
        <v>148</v>
      </c>
      <c r="G123" s="71" t="s">
        <v>74</v>
      </c>
      <c r="H123" s="71">
        <v>10</v>
      </c>
      <c r="I123" s="90"/>
      <c r="J123" s="87">
        <v>6</v>
      </c>
      <c r="K123" s="88"/>
      <c r="L123" s="3"/>
    </row>
    <row r="124" spans="1:12" ht="30" customHeight="1" x14ac:dyDescent="0.3">
      <c r="A124" s="68">
        <v>25</v>
      </c>
      <c r="B124" s="279"/>
      <c r="C124" s="70" t="s">
        <v>126</v>
      </c>
      <c r="D124" s="71">
        <v>800</v>
      </c>
      <c r="E124" s="71">
        <v>2000</v>
      </c>
      <c r="F124" s="71" t="s">
        <v>148</v>
      </c>
      <c r="G124" s="71" t="s">
        <v>77</v>
      </c>
      <c r="H124" s="71">
        <v>6</v>
      </c>
      <c r="I124" s="90"/>
      <c r="J124" s="87">
        <v>6</v>
      </c>
      <c r="K124" s="88"/>
      <c r="L124" s="3"/>
    </row>
    <row r="125" spans="1:12" ht="30" customHeight="1" x14ac:dyDescent="0.3">
      <c r="A125" s="68">
        <v>26</v>
      </c>
      <c r="B125" s="279"/>
      <c r="C125" s="70" t="s">
        <v>146</v>
      </c>
      <c r="D125" s="71">
        <v>630</v>
      </c>
      <c r="E125" s="71">
        <v>2000</v>
      </c>
      <c r="F125" s="71" t="s">
        <v>150</v>
      </c>
      <c r="G125" s="71" t="s">
        <v>74</v>
      </c>
      <c r="H125" s="71">
        <v>10</v>
      </c>
      <c r="I125" s="90"/>
      <c r="J125" s="87">
        <v>6</v>
      </c>
      <c r="K125" s="88"/>
      <c r="L125" s="3"/>
    </row>
    <row r="126" spans="1:12" ht="30" customHeight="1" x14ac:dyDescent="0.3">
      <c r="A126" s="68">
        <v>27</v>
      </c>
      <c r="B126" s="279"/>
      <c r="C126" s="70" t="s">
        <v>142</v>
      </c>
      <c r="D126" s="71">
        <v>500</v>
      </c>
      <c r="E126" s="71">
        <v>2000</v>
      </c>
      <c r="F126" s="71" t="s">
        <v>151</v>
      </c>
      <c r="G126" s="71" t="s">
        <v>74</v>
      </c>
      <c r="H126" s="71">
        <v>10</v>
      </c>
      <c r="I126" s="90"/>
      <c r="J126" s="87">
        <v>6</v>
      </c>
      <c r="K126" s="88"/>
      <c r="L126" s="3"/>
    </row>
    <row r="127" spans="1:12" ht="30" customHeight="1" x14ac:dyDescent="0.3">
      <c r="A127" s="68">
        <v>28</v>
      </c>
      <c r="B127" s="279" t="s">
        <v>152</v>
      </c>
      <c r="C127" s="70" t="s">
        <v>126</v>
      </c>
      <c r="D127" s="71">
        <v>630</v>
      </c>
      <c r="E127" s="71">
        <v>2300</v>
      </c>
      <c r="F127" s="71" t="s">
        <v>139</v>
      </c>
      <c r="G127" s="71" t="s">
        <v>77</v>
      </c>
      <c r="H127" s="71">
        <v>6</v>
      </c>
      <c r="I127" s="77"/>
      <c r="J127" s="87">
        <v>6</v>
      </c>
      <c r="K127" s="88"/>
      <c r="L127" s="3"/>
    </row>
    <row r="128" spans="1:12" ht="30" customHeight="1" x14ac:dyDescent="0.3">
      <c r="A128" s="68">
        <v>29</v>
      </c>
      <c r="B128" s="279"/>
      <c r="C128" s="70" t="s">
        <v>128</v>
      </c>
      <c r="D128" s="71">
        <v>630</v>
      </c>
      <c r="E128" s="71">
        <v>2300</v>
      </c>
      <c r="F128" s="71" t="s">
        <v>139</v>
      </c>
      <c r="G128" s="71" t="s">
        <v>74</v>
      </c>
      <c r="H128" s="71">
        <v>10</v>
      </c>
      <c r="I128" s="90"/>
      <c r="J128" s="87">
        <v>6</v>
      </c>
      <c r="K128" s="88"/>
      <c r="L128" s="3"/>
    </row>
    <row r="129" spans="1:12" ht="30" customHeight="1" x14ac:dyDescent="0.3">
      <c r="A129" s="68">
        <v>30</v>
      </c>
      <c r="B129" s="279" t="s">
        <v>153</v>
      </c>
      <c r="C129" s="70" t="s">
        <v>126</v>
      </c>
      <c r="D129" s="71">
        <v>800</v>
      </c>
      <c r="E129" s="71">
        <v>2300</v>
      </c>
      <c r="F129" s="71" t="s">
        <v>135</v>
      </c>
      <c r="G129" s="71" t="s">
        <v>77</v>
      </c>
      <c r="H129" s="71">
        <v>6</v>
      </c>
      <c r="I129" s="77"/>
      <c r="J129" s="87">
        <v>6</v>
      </c>
      <c r="K129" s="88"/>
      <c r="L129" s="3"/>
    </row>
    <row r="130" spans="1:12" ht="30" customHeight="1" x14ac:dyDescent="0.3">
      <c r="A130" s="68">
        <v>31</v>
      </c>
      <c r="B130" s="279"/>
      <c r="C130" s="70" t="s">
        <v>154</v>
      </c>
      <c r="D130" s="71">
        <v>630</v>
      </c>
      <c r="E130" s="71">
        <v>2300</v>
      </c>
      <c r="F130" s="71" t="s">
        <v>139</v>
      </c>
      <c r="G130" s="71" t="s">
        <v>74</v>
      </c>
      <c r="H130" s="71">
        <v>10</v>
      </c>
      <c r="I130" s="90"/>
      <c r="J130" s="87">
        <v>6</v>
      </c>
      <c r="K130" s="88"/>
      <c r="L130" s="3"/>
    </row>
    <row r="131" spans="1:12" ht="30" customHeight="1" x14ac:dyDescent="0.3">
      <c r="A131" s="68">
        <v>32</v>
      </c>
      <c r="B131" s="279" t="s">
        <v>155</v>
      </c>
      <c r="C131" s="70" t="s">
        <v>126</v>
      </c>
      <c r="D131" s="71">
        <v>800</v>
      </c>
      <c r="E131" s="71">
        <v>2000</v>
      </c>
      <c r="F131" s="71" t="s">
        <v>148</v>
      </c>
      <c r="G131" s="71" t="s">
        <v>77</v>
      </c>
      <c r="H131" s="71">
        <v>6</v>
      </c>
      <c r="I131" s="90"/>
      <c r="J131" s="87">
        <v>6</v>
      </c>
      <c r="K131" s="88"/>
      <c r="L131" s="3"/>
    </row>
    <row r="132" spans="1:12" ht="30" customHeight="1" x14ac:dyDescent="0.3">
      <c r="A132" s="68">
        <v>33</v>
      </c>
      <c r="B132" s="279"/>
      <c r="C132" s="70" t="s">
        <v>128</v>
      </c>
      <c r="D132" s="71">
        <v>800</v>
      </c>
      <c r="E132" s="71">
        <v>2000</v>
      </c>
      <c r="F132" s="71" t="s">
        <v>148</v>
      </c>
      <c r="G132" s="71" t="s">
        <v>74</v>
      </c>
      <c r="H132" s="71">
        <v>10</v>
      </c>
      <c r="I132" s="90"/>
      <c r="J132" s="87">
        <v>6</v>
      </c>
      <c r="K132" s="88"/>
      <c r="L132" s="3"/>
    </row>
    <row r="133" spans="1:12" ht="30" customHeight="1" x14ac:dyDescent="0.3">
      <c r="A133" s="68">
        <v>34</v>
      </c>
      <c r="B133" s="279" t="s">
        <v>156</v>
      </c>
      <c r="C133" s="70" t="s">
        <v>136</v>
      </c>
      <c r="D133" s="71">
        <v>800</v>
      </c>
      <c r="E133" s="71">
        <v>2000</v>
      </c>
      <c r="F133" s="71" t="s">
        <v>148</v>
      </c>
      <c r="G133" s="71" t="s">
        <v>74</v>
      </c>
      <c r="H133" s="71">
        <v>10</v>
      </c>
      <c r="I133" s="90"/>
      <c r="J133" s="87">
        <v>6</v>
      </c>
      <c r="K133" s="88"/>
      <c r="L133" s="3"/>
    </row>
    <row r="134" spans="1:12" ht="30" customHeight="1" x14ac:dyDescent="0.3">
      <c r="A134" s="68">
        <v>35</v>
      </c>
      <c r="B134" s="279"/>
      <c r="C134" s="70" t="s">
        <v>157</v>
      </c>
      <c r="D134" s="71">
        <v>1000</v>
      </c>
      <c r="E134" s="71">
        <v>2000</v>
      </c>
      <c r="F134" s="71" t="s">
        <v>149</v>
      </c>
      <c r="G134" s="71" t="s">
        <v>74</v>
      </c>
      <c r="H134" s="71">
        <v>10</v>
      </c>
      <c r="I134" s="90"/>
      <c r="J134" s="87">
        <v>6</v>
      </c>
      <c r="K134" s="88"/>
      <c r="L134" s="3"/>
    </row>
    <row r="135" spans="1:12" ht="30" customHeight="1" x14ac:dyDescent="0.3">
      <c r="A135" s="68">
        <v>36</v>
      </c>
      <c r="B135" s="279"/>
      <c r="C135" s="70" t="s">
        <v>158</v>
      </c>
      <c r="D135" s="71">
        <v>800</v>
      </c>
      <c r="E135" s="71">
        <v>2000</v>
      </c>
      <c r="F135" s="71" t="s">
        <v>148</v>
      </c>
      <c r="G135" s="71" t="s">
        <v>74</v>
      </c>
      <c r="H135" s="71">
        <v>10</v>
      </c>
      <c r="I135" s="90"/>
      <c r="J135" s="87">
        <v>6</v>
      </c>
      <c r="K135" s="88"/>
      <c r="L135" s="3"/>
    </row>
    <row r="136" spans="1:12" ht="30" customHeight="1" x14ac:dyDescent="0.3">
      <c r="A136" s="68">
        <v>37</v>
      </c>
      <c r="B136" s="279"/>
      <c r="C136" s="70" t="s">
        <v>159</v>
      </c>
      <c r="D136" s="71">
        <v>800</v>
      </c>
      <c r="E136" s="71">
        <v>2000</v>
      </c>
      <c r="F136" s="71" t="s">
        <v>148</v>
      </c>
      <c r="G136" s="71" t="s">
        <v>74</v>
      </c>
      <c r="H136" s="71">
        <v>10</v>
      </c>
      <c r="I136" s="90"/>
      <c r="J136" s="87">
        <v>6</v>
      </c>
      <c r="K136" s="88"/>
      <c r="L136" s="3"/>
    </row>
    <row r="137" spans="1:12" ht="30" customHeight="1" x14ac:dyDescent="0.3">
      <c r="A137" s="68">
        <v>38</v>
      </c>
      <c r="B137" s="279"/>
      <c r="C137" s="70" t="s">
        <v>126</v>
      </c>
      <c r="D137" s="71">
        <v>1000</v>
      </c>
      <c r="E137" s="71">
        <v>2000</v>
      </c>
      <c r="F137" s="71" t="s">
        <v>149</v>
      </c>
      <c r="G137" s="71" t="s">
        <v>77</v>
      </c>
      <c r="H137" s="71">
        <v>6</v>
      </c>
      <c r="I137" s="90"/>
      <c r="J137" s="87">
        <v>6</v>
      </c>
      <c r="K137" s="88"/>
      <c r="L137" s="3"/>
    </row>
    <row r="138" spans="1:12" ht="30" customHeight="1" x14ac:dyDescent="0.3">
      <c r="A138" s="68">
        <v>39</v>
      </c>
      <c r="B138" s="279"/>
      <c r="C138" s="70" t="s">
        <v>146</v>
      </c>
      <c r="D138" s="71">
        <v>630</v>
      </c>
      <c r="E138" s="71">
        <v>2000</v>
      </c>
      <c r="F138" s="71" t="s">
        <v>150</v>
      </c>
      <c r="G138" s="71" t="s">
        <v>74</v>
      </c>
      <c r="H138" s="71">
        <v>10</v>
      </c>
      <c r="I138" s="90"/>
      <c r="J138" s="87">
        <v>6</v>
      </c>
      <c r="K138" s="88"/>
      <c r="L138" s="3"/>
    </row>
    <row r="139" spans="1:12" ht="30" customHeight="1" x14ac:dyDescent="0.3">
      <c r="A139" s="68">
        <v>40</v>
      </c>
      <c r="B139" s="279"/>
      <c r="C139" s="70" t="s">
        <v>142</v>
      </c>
      <c r="D139" s="71">
        <v>500</v>
      </c>
      <c r="E139" s="71">
        <v>2000</v>
      </c>
      <c r="F139" s="71" t="s">
        <v>151</v>
      </c>
      <c r="G139" s="71" t="s">
        <v>74</v>
      </c>
      <c r="H139" s="71">
        <v>10</v>
      </c>
      <c r="I139" s="90"/>
      <c r="J139" s="87">
        <v>6</v>
      </c>
      <c r="K139" s="88"/>
      <c r="L139" s="3"/>
    </row>
    <row r="140" spans="1:12" ht="30" customHeight="1" x14ac:dyDescent="0.3">
      <c r="A140" s="68">
        <v>41</v>
      </c>
      <c r="B140" s="279" t="s">
        <v>160</v>
      </c>
      <c r="C140" s="70" t="s">
        <v>136</v>
      </c>
      <c r="D140" s="71">
        <v>800</v>
      </c>
      <c r="E140" s="71">
        <v>2000</v>
      </c>
      <c r="F140" s="71" t="s">
        <v>148</v>
      </c>
      <c r="G140" s="71" t="s">
        <v>74</v>
      </c>
      <c r="H140" s="71">
        <v>10</v>
      </c>
      <c r="I140" s="90"/>
      <c r="J140" s="87">
        <v>6</v>
      </c>
      <c r="K140" s="88"/>
      <c r="L140" s="3"/>
    </row>
    <row r="141" spans="1:12" ht="30" customHeight="1" x14ac:dyDescent="0.3">
      <c r="A141" s="68">
        <v>42</v>
      </c>
      <c r="B141" s="279"/>
      <c r="C141" s="70" t="s">
        <v>126</v>
      </c>
      <c r="D141" s="71">
        <v>800</v>
      </c>
      <c r="E141" s="71">
        <v>2000</v>
      </c>
      <c r="F141" s="71" t="s">
        <v>148</v>
      </c>
      <c r="G141" s="71" t="s">
        <v>77</v>
      </c>
      <c r="H141" s="71">
        <v>6</v>
      </c>
      <c r="I141" s="90"/>
      <c r="J141" s="87">
        <v>6</v>
      </c>
      <c r="K141" s="88"/>
      <c r="L141" s="3"/>
    </row>
    <row r="142" spans="1:12" ht="30" customHeight="1" x14ac:dyDescent="0.3">
      <c r="A142" s="68">
        <v>43</v>
      </c>
      <c r="B142" s="279"/>
      <c r="C142" s="70" t="s">
        <v>142</v>
      </c>
      <c r="D142" s="71">
        <v>500</v>
      </c>
      <c r="E142" s="71">
        <v>2000</v>
      </c>
      <c r="F142" s="71" t="s">
        <v>151</v>
      </c>
      <c r="G142" s="71" t="s">
        <v>74</v>
      </c>
      <c r="H142" s="71">
        <v>10</v>
      </c>
      <c r="I142" s="90"/>
      <c r="J142" s="87">
        <v>6</v>
      </c>
      <c r="K142" s="88"/>
      <c r="L142" s="3"/>
    </row>
    <row r="143" spans="1:12" ht="30" customHeight="1" x14ac:dyDescent="0.3">
      <c r="A143" s="68">
        <v>44</v>
      </c>
      <c r="B143" s="279"/>
      <c r="C143" s="70" t="s">
        <v>146</v>
      </c>
      <c r="D143" s="71">
        <v>630</v>
      </c>
      <c r="E143" s="71">
        <v>2000</v>
      </c>
      <c r="F143" s="71" t="s">
        <v>150</v>
      </c>
      <c r="G143" s="71" t="s">
        <v>74</v>
      </c>
      <c r="H143" s="71">
        <v>10</v>
      </c>
      <c r="I143" s="90"/>
      <c r="J143" s="87">
        <v>6</v>
      </c>
      <c r="K143" s="88"/>
      <c r="L143" s="3"/>
    </row>
    <row r="144" spans="1:12" ht="30" customHeight="1" x14ac:dyDescent="0.3">
      <c r="A144" s="68">
        <v>45</v>
      </c>
      <c r="B144" s="279" t="s">
        <v>161</v>
      </c>
      <c r="C144" s="70" t="s">
        <v>126</v>
      </c>
      <c r="D144" s="71">
        <v>1000</v>
      </c>
      <c r="E144" s="71">
        <v>2000</v>
      </c>
      <c r="F144" s="71" t="s">
        <v>149</v>
      </c>
      <c r="G144" s="71" t="s">
        <v>77</v>
      </c>
      <c r="H144" s="71">
        <v>12</v>
      </c>
      <c r="I144" s="90"/>
      <c r="J144" s="87">
        <v>6</v>
      </c>
      <c r="K144" s="88"/>
      <c r="L144" s="3"/>
    </row>
    <row r="145" spans="1:22" ht="30" customHeight="1" x14ac:dyDescent="0.3">
      <c r="A145" s="68">
        <v>46</v>
      </c>
      <c r="B145" s="279"/>
      <c r="C145" s="70" t="s">
        <v>146</v>
      </c>
      <c r="D145" s="71">
        <v>800</v>
      </c>
      <c r="E145" s="71">
        <v>2000</v>
      </c>
      <c r="F145" s="71" t="s">
        <v>148</v>
      </c>
      <c r="G145" s="71" t="s">
        <v>74</v>
      </c>
      <c r="H145" s="71">
        <v>10</v>
      </c>
      <c r="I145" s="90"/>
      <c r="J145" s="87">
        <v>6</v>
      </c>
      <c r="K145" s="88"/>
      <c r="L145" s="3"/>
    </row>
    <row r="146" spans="1:22" ht="30" customHeight="1" x14ac:dyDescent="0.3">
      <c r="A146" s="68">
        <v>47</v>
      </c>
      <c r="B146" s="279" t="s">
        <v>162</v>
      </c>
      <c r="C146" s="70" t="s">
        <v>126</v>
      </c>
      <c r="D146" s="71">
        <v>630</v>
      </c>
      <c r="E146" s="71">
        <v>1350</v>
      </c>
      <c r="F146" s="71" t="s">
        <v>76</v>
      </c>
      <c r="G146" s="71" t="s">
        <v>77</v>
      </c>
      <c r="H146" s="71">
        <v>12</v>
      </c>
      <c r="I146" s="90"/>
      <c r="J146" s="87">
        <v>6</v>
      </c>
      <c r="K146" s="88"/>
      <c r="L146" s="3"/>
    </row>
    <row r="147" spans="1:22" ht="30" customHeight="1" x14ac:dyDescent="0.3">
      <c r="A147" s="68">
        <v>48</v>
      </c>
      <c r="B147" s="279"/>
      <c r="C147" s="70" t="s">
        <v>163</v>
      </c>
      <c r="D147" s="71">
        <v>710</v>
      </c>
      <c r="E147" s="71">
        <v>1350</v>
      </c>
      <c r="F147" s="71" t="s">
        <v>164</v>
      </c>
      <c r="G147" s="71" t="s">
        <v>74</v>
      </c>
      <c r="H147" s="71">
        <v>10</v>
      </c>
      <c r="I147" s="90"/>
      <c r="J147" s="87">
        <v>6</v>
      </c>
      <c r="K147" s="88"/>
      <c r="L147" s="3"/>
    </row>
    <row r="148" spans="1:22" ht="30" customHeight="1" x14ac:dyDescent="0.3">
      <c r="A148" s="68">
        <v>49</v>
      </c>
      <c r="B148" s="279"/>
      <c r="C148" s="70" t="s">
        <v>165</v>
      </c>
      <c r="D148" s="71">
        <v>500</v>
      </c>
      <c r="E148" s="71">
        <v>1350</v>
      </c>
      <c r="F148" s="71" t="s">
        <v>49</v>
      </c>
      <c r="G148" s="71" t="s">
        <v>74</v>
      </c>
      <c r="H148" s="71">
        <v>10</v>
      </c>
      <c r="I148" s="90"/>
      <c r="J148" s="87">
        <v>6</v>
      </c>
      <c r="K148" s="88"/>
      <c r="L148" s="3"/>
    </row>
    <row r="149" spans="1:22" ht="30" customHeight="1" x14ac:dyDescent="0.3">
      <c r="A149" s="68">
        <v>50</v>
      </c>
      <c r="B149" s="279"/>
      <c r="C149" s="70" t="s">
        <v>166</v>
      </c>
      <c r="D149" s="71">
        <v>500</v>
      </c>
      <c r="E149" s="71">
        <v>1350</v>
      </c>
      <c r="F149" s="71" t="s">
        <v>49</v>
      </c>
      <c r="G149" s="71" t="s">
        <v>74</v>
      </c>
      <c r="H149" s="71">
        <v>10</v>
      </c>
      <c r="I149" s="90"/>
      <c r="J149" s="87">
        <v>6</v>
      </c>
      <c r="K149" s="88"/>
      <c r="L149" s="3"/>
    </row>
    <row r="150" spans="1:22" ht="30" customHeight="1" x14ac:dyDescent="0.3">
      <c r="A150" s="68">
        <v>51</v>
      </c>
      <c r="B150" s="279"/>
      <c r="C150" s="70" t="s">
        <v>167</v>
      </c>
      <c r="D150" s="71">
        <v>630</v>
      </c>
      <c r="E150" s="71">
        <v>1350</v>
      </c>
      <c r="F150" s="71" t="s">
        <v>76</v>
      </c>
      <c r="G150" s="71" t="s">
        <v>74</v>
      </c>
      <c r="H150" s="71">
        <v>10</v>
      </c>
      <c r="I150" s="90"/>
      <c r="J150" s="87">
        <v>6</v>
      </c>
      <c r="K150" s="88"/>
      <c r="L150" s="3"/>
    </row>
    <row r="151" spans="1:22" ht="30" customHeight="1" x14ac:dyDescent="0.3">
      <c r="A151" s="68">
        <v>52</v>
      </c>
      <c r="B151" s="279"/>
      <c r="C151" s="70" t="s">
        <v>136</v>
      </c>
      <c r="D151" s="71">
        <v>500</v>
      </c>
      <c r="E151" s="71">
        <v>1350</v>
      </c>
      <c r="F151" s="71" t="s">
        <v>49</v>
      </c>
      <c r="G151" s="71" t="s">
        <v>74</v>
      </c>
      <c r="H151" s="71">
        <v>10</v>
      </c>
      <c r="I151" s="90"/>
      <c r="J151" s="87">
        <v>6</v>
      </c>
      <c r="K151" s="88"/>
      <c r="L151" s="3"/>
    </row>
    <row r="152" spans="1:22" ht="30" customHeight="1" x14ac:dyDescent="0.3">
      <c r="A152" s="68">
        <v>53</v>
      </c>
      <c r="B152" s="279"/>
      <c r="C152" s="70" t="s">
        <v>146</v>
      </c>
      <c r="D152" s="71">
        <v>500</v>
      </c>
      <c r="E152" s="71">
        <v>1350</v>
      </c>
      <c r="F152" s="71" t="s">
        <v>49</v>
      </c>
      <c r="G152" s="71" t="s">
        <v>74</v>
      </c>
      <c r="H152" s="71">
        <v>10</v>
      </c>
      <c r="I152" s="90"/>
      <c r="J152" s="87">
        <v>6</v>
      </c>
      <c r="K152" s="88"/>
      <c r="L152" s="3"/>
    </row>
    <row r="153" spans="1:22" ht="30" customHeight="1" x14ac:dyDescent="0.3">
      <c r="A153" s="68">
        <v>54</v>
      </c>
      <c r="B153" s="279"/>
      <c r="C153" s="70" t="s">
        <v>142</v>
      </c>
      <c r="D153" s="71">
        <v>500</v>
      </c>
      <c r="E153" s="71">
        <v>1350</v>
      </c>
      <c r="F153" s="71" t="s">
        <v>49</v>
      </c>
      <c r="G153" s="71" t="s">
        <v>74</v>
      </c>
      <c r="H153" s="71">
        <v>10</v>
      </c>
      <c r="I153" s="90"/>
      <c r="J153" s="87">
        <v>6</v>
      </c>
      <c r="K153" s="88"/>
      <c r="L153" s="3"/>
    </row>
    <row r="154" spans="1:22" ht="30" customHeight="1" x14ac:dyDescent="0.3">
      <c r="A154" s="68">
        <v>55</v>
      </c>
      <c r="B154" s="279" t="s">
        <v>168</v>
      </c>
      <c r="C154" s="70" t="s">
        <v>126</v>
      </c>
      <c r="D154" s="71">
        <v>630</v>
      </c>
      <c r="E154" s="71">
        <v>1350</v>
      </c>
      <c r="F154" s="71" t="s">
        <v>76</v>
      </c>
      <c r="G154" s="71" t="s">
        <v>77</v>
      </c>
      <c r="H154" s="71">
        <v>12</v>
      </c>
      <c r="I154" s="90"/>
      <c r="J154" s="87">
        <v>6</v>
      </c>
      <c r="K154" s="88"/>
      <c r="L154" s="3"/>
    </row>
    <row r="155" spans="1:22" ht="30" customHeight="1" x14ac:dyDescent="0.3">
      <c r="A155" s="68">
        <v>56</v>
      </c>
      <c r="B155" s="279"/>
      <c r="C155" s="70" t="s">
        <v>163</v>
      </c>
      <c r="D155" s="71">
        <v>630</v>
      </c>
      <c r="E155" s="71">
        <v>1350</v>
      </c>
      <c r="F155" s="71" t="s">
        <v>76</v>
      </c>
      <c r="G155" s="71" t="s">
        <v>74</v>
      </c>
      <c r="H155" s="71">
        <v>10</v>
      </c>
      <c r="I155" s="90"/>
      <c r="J155" s="87">
        <v>6</v>
      </c>
      <c r="K155" s="88"/>
      <c r="L155" s="3"/>
    </row>
    <row r="156" spans="1:22" ht="30" customHeight="1" x14ac:dyDescent="0.3">
      <c r="A156" s="68">
        <v>57</v>
      </c>
      <c r="B156" s="279"/>
      <c r="C156" s="70" t="s">
        <v>169</v>
      </c>
      <c r="D156" s="71">
        <v>630</v>
      </c>
      <c r="E156" s="71">
        <v>1350</v>
      </c>
      <c r="F156" s="71" t="s">
        <v>76</v>
      </c>
      <c r="G156" s="71" t="s">
        <v>74</v>
      </c>
      <c r="H156" s="71">
        <v>10</v>
      </c>
      <c r="I156" s="90"/>
      <c r="J156" s="87">
        <v>6</v>
      </c>
      <c r="K156" s="88"/>
      <c r="L156" s="3"/>
    </row>
    <row r="157" spans="1:22" ht="30" customHeight="1" x14ac:dyDescent="0.3">
      <c r="A157" s="68">
        <v>58</v>
      </c>
      <c r="B157" s="279"/>
      <c r="C157" s="70" t="s">
        <v>170</v>
      </c>
      <c r="D157" s="71">
        <v>500</v>
      </c>
      <c r="E157" s="71">
        <v>1350</v>
      </c>
      <c r="F157" s="71" t="s">
        <v>49</v>
      </c>
      <c r="G157" s="71" t="s">
        <v>74</v>
      </c>
      <c r="H157" s="71">
        <v>10</v>
      </c>
      <c r="I157" s="90"/>
      <c r="J157" s="87">
        <v>6</v>
      </c>
      <c r="K157" s="88"/>
      <c r="L157" s="3"/>
    </row>
    <row r="158" spans="1:22" ht="30" customHeight="1" x14ac:dyDescent="0.3">
      <c r="A158" s="68">
        <v>59</v>
      </c>
      <c r="B158" s="279"/>
      <c r="C158" s="70" t="s">
        <v>166</v>
      </c>
      <c r="D158" s="71">
        <v>500</v>
      </c>
      <c r="E158" s="71">
        <v>1350</v>
      </c>
      <c r="F158" s="71" t="s">
        <v>49</v>
      </c>
      <c r="G158" s="71" t="s">
        <v>74</v>
      </c>
      <c r="H158" s="71">
        <v>10</v>
      </c>
      <c r="I158" s="90"/>
      <c r="J158" s="87">
        <v>6</v>
      </c>
      <c r="K158" s="88"/>
      <c r="L158" s="3"/>
    </row>
    <row r="159" spans="1:22" ht="30" customHeight="1" x14ac:dyDescent="0.3">
      <c r="A159" s="68">
        <v>60</v>
      </c>
      <c r="B159" s="279"/>
      <c r="C159" s="70" t="s">
        <v>136</v>
      </c>
      <c r="D159" s="71">
        <v>500</v>
      </c>
      <c r="E159" s="71">
        <v>1350</v>
      </c>
      <c r="F159" s="71" t="s">
        <v>49</v>
      </c>
      <c r="G159" s="71" t="s">
        <v>74</v>
      </c>
      <c r="H159" s="71">
        <v>10</v>
      </c>
      <c r="I159" s="90"/>
      <c r="J159" s="87">
        <v>6</v>
      </c>
      <c r="K159" s="88"/>
      <c r="L159" s="3"/>
    </row>
    <row r="160" spans="1:22" s="80" customFormat="1" ht="30" customHeight="1" x14ac:dyDescent="0.3">
      <c r="A160" s="68">
        <v>61</v>
      </c>
      <c r="B160" s="279"/>
      <c r="C160" s="70" t="s">
        <v>171</v>
      </c>
      <c r="D160" s="71">
        <v>500</v>
      </c>
      <c r="E160" s="71">
        <v>1350</v>
      </c>
      <c r="F160" s="71" t="s">
        <v>49</v>
      </c>
      <c r="G160" s="71" t="s">
        <v>74</v>
      </c>
      <c r="H160" s="71">
        <v>10</v>
      </c>
      <c r="I160" s="90"/>
      <c r="J160" s="87">
        <v>6</v>
      </c>
      <c r="K160" s="88"/>
      <c r="O160" s="91"/>
      <c r="P160" s="92" t="s">
        <v>172</v>
      </c>
      <c r="Q160" s="93"/>
      <c r="R160" s="80" t="s">
        <v>173</v>
      </c>
      <c r="T160" s="94" t="s">
        <v>174</v>
      </c>
      <c r="U160" s="94" t="s">
        <v>175</v>
      </c>
      <c r="V160" s="80" t="s">
        <v>176</v>
      </c>
    </row>
    <row r="161" spans="1:22" ht="30" customHeight="1" x14ac:dyDescent="0.3">
      <c r="A161" s="68">
        <v>62</v>
      </c>
      <c r="B161" s="279" t="s">
        <v>177</v>
      </c>
      <c r="C161" s="70" t="s">
        <v>126</v>
      </c>
      <c r="D161" s="71">
        <v>630</v>
      </c>
      <c r="E161" s="71">
        <v>1350</v>
      </c>
      <c r="F161" s="71" t="s">
        <v>76</v>
      </c>
      <c r="G161" s="71" t="s">
        <v>77</v>
      </c>
      <c r="H161" s="71">
        <v>12</v>
      </c>
      <c r="I161" s="90"/>
      <c r="J161" s="87">
        <v>6</v>
      </c>
      <c r="K161" s="88"/>
      <c r="L161" s="3"/>
      <c r="O161" s="95" t="s">
        <v>178</v>
      </c>
      <c r="P161" s="96">
        <f>$I$13+SUM(J218:J221)</f>
        <v>0</v>
      </c>
      <c r="Q161" s="96">
        <f>P161*15%</f>
        <v>0</v>
      </c>
      <c r="R161" s="96">
        <f>P161-Q161</f>
        <v>0</v>
      </c>
      <c r="S161" s="97" t="e">
        <f>R161/P163*100</f>
        <v>#DIV/0!</v>
      </c>
      <c r="T161" s="98">
        <f>R161/4</f>
        <v>0</v>
      </c>
      <c r="U161" s="99">
        <f>T161*P165</f>
        <v>0</v>
      </c>
      <c r="V161" s="99">
        <f>U161*2</f>
        <v>0</v>
      </c>
    </row>
    <row r="162" spans="1:22" ht="30" customHeight="1" x14ac:dyDescent="0.3">
      <c r="A162" s="68">
        <v>63</v>
      </c>
      <c r="B162" s="279"/>
      <c r="C162" s="70" t="s">
        <v>179</v>
      </c>
      <c r="D162" s="71">
        <v>406</v>
      </c>
      <c r="E162" s="71">
        <v>1350</v>
      </c>
      <c r="F162" s="71" t="s">
        <v>79</v>
      </c>
      <c r="G162" s="71" t="s">
        <v>74</v>
      </c>
      <c r="H162" s="71">
        <v>10</v>
      </c>
      <c r="I162" s="90"/>
      <c r="J162" s="87">
        <v>6</v>
      </c>
      <c r="K162" s="88"/>
      <c r="L162" s="3"/>
      <c r="O162" s="95" t="s">
        <v>180</v>
      </c>
      <c r="P162" s="96">
        <f>SUM(I26,I37,I48)</f>
        <v>0</v>
      </c>
      <c r="Q162" s="96">
        <f>P162*15%</f>
        <v>0</v>
      </c>
      <c r="R162" s="96">
        <f>P162-Q162</f>
        <v>0</v>
      </c>
      <c r="S162" s="97" t="e">
        <f>R162/P163*100</f>
        <v>#DIV/0!</v>
      </c>
      <c r="T162" s="98">
        <f>R162/4</f>
        <v>0</v>
      </c>
      <c r="U162" s="99">
        <f>T162*P166</f>
        <v>0</v>
      </c>
      <c r="V162" s="99">
        <f>U162*2</f>
        <v>0</v>
      </c>
    </row>
    <row r="163" spans="1:22" ht="30" customHeight="1" x14ac:dyDescent="0.3">
      <c r="A163" s="68">
        <v>64</v>
      </c>
      <c r="B163" s="279"/>
      <c r="C163" s="70" t="s">
        <v>166</v>
      </c>
      <c r="D163" s="71">
        <v>500</v>
      </c>
      <c r="E163" s="71">
        <v>1350</v>
      </c>
      <c r="F163" s="71" t="s">
        <v>49</v>
      </c>
      <c r="G163" s="71" t="s">
        <v>74</v>
      </c>
      <c r="H163" s="71">
        <v>10</v>
      </c>
      <c r="I163" s="90"/>
      <c r="J163" s="87">
        <v>6</v>
      </c>
      <c r="K163" s="88"/>
      <c r="L163" s="3"/>
      <c r="P163" s="96">
        <f>SUM(P161:P162)</f>
        <v>0</v>
      </c>
      <c r="Q163" s="100"/>
      <c r="R163" s="101">
        <f>P163*15%</f>
        <v>0</v>
      </c>
      <c r="S163" s="3">
        <v>15</v>
      </c>
      <c r="T163" s="102"/>
      <c r="V163" s="99">
        <f>SUM(V161:V162)</f>
        <v>0</v>
      </c>
    </row>
    <row r="164" spans="1:22" ht="30" customHeight="1" x14ac:dyDescent="0.3">
      <c r="A164" s="68">
        <v>65</v>
      </c>
      <c r="B164" s="279"/>
      <c r="C164" s="70" t="s">
        <v>136</v>
      </c>
      <c r="D164" s="71">
        <v>500</v>
      </c>
      <c r="E164" s="71">
        <v>1350</v>
      </c>
      <c r="F164" s="71" t="s">
        <v>49</v>
      </c>
      <c r="G164" s="71" t="s">
        <v>74</v>
      </c>
      <c r="H164" s="71">
        <v>10</v>
      </c>
      <c r="I164" s="90"/>
      <c r="J164" s="87">
        <v>6</v>
      </c>
      <c r="K164" s="88"/>
      <c r="L164" s="3"/>
      <c r="O164" s="4"/>
    </row>
    <row r="165" spans="1:22" ht="30" customHeight="1" x14ac:dyDescent="0.3">
      <c r="A165" s="68">
        <v>66</v>
      </c>
      <c r="B165" s="279"/>
      <c r="C165" s="70" t="s">
        <v>181</v>
      </c>
      <c r="D165" s="71">
        <v>500</v>
      </c>
      <c r="E165" s="71">
        <v>1350</v>
      </c>
      <c r="F165" s="71" t="s">
        <v>49</v>
      </c>
      <c r="G165" s="71" t="s">
        <v>74</v>
      </c>
      <c r="H165" s="71">
        <v>10</v>
      </c>
      <c r="I165" s="90"/>
      <c r="J165" s="87">
        <v>6</v>
      </c>
      <c r="K165" s="88"/>
      <c r="L165" s="3"/>
      <c r="O165" s="4" t="s">
        <v>182</v>
      </c>
      <c r="P165" s="3">
        <v>6.9500000000000006E-2</v>
      </c>
    </row>
    <row r="166" spans="1:22" ht="30" customHeight="1" x14ac:dyDescent="0.3">
      <c r="A166" s="68">
        <v>67</v>
      </c>
      <c r="B166" s="279" t="s">
        <v>183</v>
      </c>
      <c r="C166" s="70" t="s">
        <v>126</v>
      </c>
      <c r="D166" s="71">
        <v>630</v>
      </c>
      <c r="E166" s="71">
        <v>1350</v>
      </c>
      <c r="F166" s="71" t="s">
        <v>76</v>
      </c>
      <c r="G166" s="71" t="s">
        <v>77</v>
      </c>
      <c r="H166" s="71">
        <v>12</v>
      </c>
      <c r="I166" s="90"/>
      <c r="J166" s="87">
        <v>6</v>
      </c>
      <c r="K166" s="88"/>
      <c r="L166" s="3"/>
      <c r="O166" s="4" t="s">
        <v>184</v>
      </c>
      <c r="P166" s="3">
        <v>5.5E-2</v>
      </c>
    </row>
    <row r="167" spans="1:22" ht="30" customHeight="1" x14ac:dyDescent="0.3">
      <c r="A167" s="68">
        <v>68</v>
      </c>
      <c r="B167" s="279"/>
      <c r="C167" s="70" t="s">
        <v>136</v>
      </c>
      <c r="D167" s="71">
        <v>630</v>
      </c>
      <c r="E167" s="71">
        <v>1350</v>
      </c>
      <c r="F167" s="71" t="s">
        <v>76</v>
      </c>
      <c r="G167" s="71" t="s">
        <v>74</v>
      </c>
      <c r="H167" s="71">
        <v>10</v>
      </c>
      <c r="I167" s="90"/>
      <c r="J167" s="87">
        <v>6</v>
      </c>
      <c r="K167" s="88"/>
      <c r="L167" s="3"/>
    </row>
    <row r="168" spans="1:22" ht="30" customHeight="1" x14ac:dyDescent="0.3">
      <c r="A168" s="68">
        <v>69</v>
      </c>
      <c r="B168" s="279"/>
      <c r="C168" s="70" t="s">
        <v>185</v>
      </c>
      <c r="D168" s="71">
        <v>400</v>
      </c>
      <c r="E168" s="71">
        <v>1350</v>
      </c>
      <c r="F168" s="71" t="s">
        <v>98</v>
      </c>
      <c r="G168" s="71" t="s">
        <v>74</v>
      </c>
      <c r="H168" s="71">
        <v>10</v>
      </c>
      <c r="I168" s="90"/>
      <c r="J168" s="87">
        <v>6</v>
      </c>
      <c r="K168" s="88"/>
      <c r="L168" s="3"/>
    </row>
    <row r="169" spans="1:22" ht="30" customHeight="1" x14ac:dyDescent="0.3">
      <c r="A169" s="68">
        <v>70</v>
      </c>
      <c r="B169" s="298"/>
      <c r="C169" s="103" t="s">
        <v>146</v>
      </c>
      <c r="D169" s="104">
        <v>400</v>
      </c>
      <c r="E169" s="104">
        <v>1350</v>
      </c>
      <c r="F169" s="104" t="s">
        <v>98</v>
      </c>
      <c r="G169" s="104" t="s">
        <v>74</v>
      </c>
      <c r="H169" s="104">
        <v>10</v>
      </c>
      <c r="I169" s="105"/>
      <c r="J169" s="106">
        <v>6</v>
      </c>
      <c r="K169" s="107"/>
      <c r="L169" s="3"/>
    </row>
    <row r="170" spans="1:22" ht="35.5" customHeight="1" x14ac:dyDescent="0.3">
      <c r="A170" s="68"/>
      <c r="B170" s="75"/>
      <c r="C170" s="68"/>
      <c r="D170" s="68"/>
      <c r="E170" s="76"/>
      <c r="F170" s="76"/>
      <c r="G170" s="76"/>
      <c r="H170" s="76"/>
      <c r="I170" s="108"/>
      <c r="J170" s="109" t="s">
        <v>186</v>
      </c>
      <c r="K170" s="79"/>
      <c r="L170" s="3"/>
    </row>
    <row r="171" spans="1:22" x14ac:dyDescent="0.3">
      <c r="B171" s="110"/>
      <c r="C171" s="110"/>
      <c r="D171" s="110"/>
      <c r="E171" s="110"/>
      <c r="F171" s="110"/>
      <c r="I171" s="111"/>
      <c r="J171" s="112"/>
      <c r="K171" s="113"/>
      <c r="L171" s="3"/>
    </row>
    <row r="172" spans="1:22" x14ac:dyDescent="0.3">
      <c r="A172" s="3"/>
      <c r="C172" s="3"/>
      <c r="D172" s="3"/>
      <c r="F172" s="101"/>
      <c r="J172" s="101"/>
      <c r="K172" s="3"/>
      <c r="L172" s="3"/>
      <c r="M172" s="81">
        <v>0.05</v>
      </c>
    </row>
    <row r="173" spans="1:22" ht="23" x14ac:dyDescent="0.5">
      <c r="A173" s="3"/>
      <c r="B173" s="2" t="s">
        <v>187</v>
      </c>
      <c r="C173" s="3"/>
      <c r="D173" s="3"/>
      <c r="F173" s="101"/>
      <c r="J173" s="101"/>
      <c r="K173" s="3"/>
      <c r="L173" s="3"/>
    </row>
    <row r="174" spans="1:22" x14ac:dyDescent="0.3">
      <c r="A174" s="3"/>
      <c r="C174" s="3"/>
      <c r="D174" s="3"/>
      <c r="F174" s="101"/>
      <c r="J174" s="101"/>
      <c r="K174" s="3"/>
      <c r="L174" s="3"/>
    </row>
    <row r="175" spans="1:22" s="12" customFormat="1" ht="15.5" x14ac:dyDescent="0.35">
      <c r="B175" s="114" t="s">
        <v>188</v>
      </c>
      <c r="F175" s="115"/>
      <c r="J175" s="115"/>
    </row>
    <row r="176" spans="1:22" s="12" customFormat="1" ht="15.5" x14ac:dyDescent="0.35">
      <c r="A176" s="299"/>
      <c r="B176" s="300"/>
      <c r="C176" s="300"/>
      <c r="D176" s="300"/>
      <c r="E176" s="300"/>
      <c r="F176" s="300"/>
      <c r="G176" s="56"/>
      <c r="H176" s="56"/>
      <c r="J176" s="115"/>
      <c r="K176" s="116"/>
    </row>
    <row r="177" spans="1:12" s="94" customFormat="1" ht="48.75" customHeight="1" x14ac:dyDescent="0.3">
      <c r="A177" s="63" t="s">
        <v>1</v>
      </c>
      <c r="B177" s="75" t="s">
        <v>189</v>
      </c>
      <c r="C177" s="75" t="s">
        <v>190</v>
      </c>
      <c r="D177" s="75" t="s">
        <v>191</v>
      </c>
      <c r="E177" s="75" t="s">
        <v>192</v>
      </c>
      <c r="F177" s="75" t="s">
        <v>193</v>
      </c>
      <c r="G177" s="117" t="s">
        <v>194</v>
      </c>
      <c r="H177" s="75" t="s">
        <v>195</v>
      </c>
      <c r="I177" s="75" t="s">
        <v>196</v>
      </c>
      <c r="J177" s="75" t="s">
        <v>197</v>
      </c>
      <c r="K177" s="118"/>
    </row>
    <row r="178" spans="1:12" ht="24.75" customHeight="1" x14ac:dyDescent="0.3">
      <c r="A178" s="63">
        <v>1</v>
      </c>
      <c r="B178" s="76" t="s">
        <v>198</v>
      </c>
      <c r="C178" s="76" t="s">
        <v>199</v>
      </c>
      <c r="D178" s="76" t="s">
        <v>200</v>
      </c>
      <c r="E178" s="76" t="s">
        <v>201</v>
      </c>
      <c r="F178" s="68">
        <v>2400</v>
      </c>
      <c r="G178" s="119"/>
      <c r="H178" s="68">
        <v>2</v>
      </c>
      <c r="I178" s="68">
        <v>9</v>
      </c>
      <c r="J178" s="120"/>
      <c r="K178" s="121"/>
      <c r="L178" s="3"/>
    </row>
    <row r="179" spans="1:12" ht="24.75" customHeight="1" x14ac:dyDescent="0.3">
      <c r="A179" s="63">
        <v>2</v>
      </c>
      <c r="B179" s="76" t="s">
        <v>129</v>
      </c>
      <c r="C179" s="76" t="s">
        <v>202</v>
      </c>
      <c r="D179" s="76" t="s">
        <v>203</v>
      </c>
      <c r="E179" s="76" t="s">
        <v>204</v>
      </c>
      <c r="F179" s="68">
        <v>2100</v>
      </c>
      <c r="G179" s="119"/>
      <c r="H179" s="68">
        <v>1</v>
      </c>
      <c r="I179" s="68">
        <v>9</v>
      </c>
      <c r="J179" s="120"/>
      <c r="K179" s="121"/>
      <c r="L179" s="3"/>
    </row>
    <row r="180" spans="1:12" ht="24.75" customHeight="1" x14ac:dyDescent="0.3">
      <c r="A180" s="63">
        <v>3</v>
      </c>
      <c r="B180" s="76" t="s">
        <v>137</v>
      </c>
      <c r="C180" s="76" t="s">
        <v>205</v>
      </c>
      <c r="D180" s="76" t="s">
        <v>203</v>
      </c>
      <c r="E180" s="76" t="s">
        <v>204</v>
      </c>
      <c r="F180" s="68">
        <v>2100</v>
      </c>
      <c r="G180" s="119"/>
      <c r="H180" s="68">
        <v>1</v>
      </c>
      <c r="I180" s="68">
        <v>12</v>
      </c>
      <c r="J180" s="120"/>
      <c r="K180" s="121"/>
      <c r="L180" s="3"/>
    </row>
    <row r="181" spans="1:12" ht="24.75" customHeight="1" x14ac:dyDescent="0.3">
      <c r="A181" s="63">
        <v>4</v>
      </c>
      <c r="B181" s="76" t="s">
        <v>141</v>
      </c>
      <c r="C181" s="76" t="s">
        <v>206</v>
      </c>
      <c r="D181" s="76" t="s">
        <v>207</v>
      </c>
      <c r="E181" s="76" t="s">
        <v>204</v>
      </c>
      <c r="F181" s="68">
        <v>2100</v>
      </c>
      <c r="G181" s="119"/>
      <c r="H181" s="68">
        <v>1</v>
      </c>
      <c r="I181" s="68">
        <v>12</v>
      </c>
      <c r="J181" s="120"/>
      <c r="K181" s="121"/>
      <c r="L181" s="3"/>
    </row>
    <row r="182" spans="1:12" ht="24.75" customHeight="1" x14ac:dyDescent="0.3">
      <c r="A182" s="63">
        <v>5</v>
      </c>
      <c r="B182" s="76" t="s">
        <v>208</v>
      </c>
      <c r="C182" s="76" t="s">
        <v>205</v>
      </c>
      <c r="D182" s="76" t="s">
        <v>209</v>
      </c>
      <c r="E182" s="76" t="s">
        <v>204</v>
      </c>
      <c r="F182" s="68">
        <v>2100</v>
      </c>
      <c r="G182" s="119"/>
      <c r="H182" s="68">
        <v>2</v>
      </c>
      <c r="I182" s="68">
        <v>12</v>
      </c>
      <c r="J182" s="120"/>
      <c r="K182" s="121"/>
      <c r="L182" s="3"/>
    </row>
    <row r="183" spans="1:12" ht="24.75" customHeight="1" x14ac:dyDescent="0.3">
      <c r="A183" s="63">
        <v>6</v>
      </c>
      <c r="B183" s="76" t="s">
        <v>210</v>
      </c>
      <c r="C183" s="76" t="s">
        <v>211</v>
      </c>
      <c r="D183" s="76" t="s">
        <v>209</v>
      </c>
      <c r="E183" s="76" t="s">
        <v>204</v>
      </c>
      <c r="F183" s="68">
        <v>1800</v>
      </c>
      <c r="G183" s="119"/>
      <c r="H183" s="68">
        <v>2</v>
      </c>
      <c r="I183" s="68">
        <v>12</v>
      </c>
      <c r="J183" s="120"/>
      <c r="K183" s="121"/>
      <c r="L183" s="3"/>
    </row>
    <row r="184" spans="1:12" ht="24.75" customHeight="1" x14ac:dyDescent="0.3">
      <c r="A184" s="63">
        <v>7</v>
      </c>
      <c r="B184" s="76" t="s">
        <v>212</v>
      </c>
      <c r="C184" s="76" t="s">
        <v>213</v>
      </c>
      <c r="D184" s="76" t="s">
        <v>214</v>
      </c>
      <c r="E184" s="76" t="s">
        <v>215</v>
      </c>
      <c r="F184" s="68">
        <v>2100</v>
      </c>
      <c r="G184" s="119"/>
      <c r="H184" s="68">
        <v>2</v>
      </c>
      <c r="I184" s="68">
        <v>6</v>
      </c>
      <c r="J184" s="120"/>
      <c r="K184" s="121"/>
      <c r="L184" s="3"/>
    </row>
    <row r="185" spans="1:12" ht="24.75" customHeight="1" x14ac:dyDescent="0.3">
      <c r="A185" s="63">
        <v>8</v>
      </c>
      <c r="B185" s="76" t="s">
        <v>216</v>
      </c>
      <c r="C185" s="76" t="s">
        <v>213</v>
      </c>
      <c r="D185" s="76" t="s">
        <v>214</v>
      </c>
      <c r="E185" s="76" t="s">
        <v>215</v>
      </c>
      <c r="F185" s="68">
        <v>2100</v>
      </c>
      <c r="G185" s="119"/>
      <c r="H185" s="68">
        <v>2</v>
      </c>
      <c r="I185" s="68">
        <v>6</v>
      </c>
      <c r="J185" s="120"/>
      <c r="K185" s="121"/>
      <c r="L185" s="3"/>
    </row>
    <row r="186" spans="1:12" ht="24.75" customHeight="1" x14ac:dyDescent="0.3">
      <c r="A186" s="63">
        <v>9</v>
      </c>
      <c r="B186" s="76" t="s">
        <v>217</v>
      </c>
      <c r="C186" s="76" t="s">
        <v>213</v>
      </c>
      <c r="D186" s="76" t="s">
        <v>214</v>
      </c>
      <c r="E186" s="76" t="s">
        <v>204</v>
      </c>
      <c r="F186" s="68">
        <v>1800</v>
      </c>
      <c r="G186" s="119"/>
      <c r="H186" s="68">
        <v>2</v>
      </c>
      <c r="I186" s="68">
        <v>6</v>
      </c>
      <c r="J186" s="120"/>
      <c r="K186" s="121"/>
      <c r="L186" s="3"/>
    </row>
    <row r="187" spans="1:12" ht="24.75" customHeight="1" x14ac:dyDescent="0.3">
      <c r="A187" s="63">
        <v>10</v>
      </c>
      <c r="B187" s="76" t="s">
        <v>218</v>
      </c>
      <c r="C187" s="76" t="s">
        <v>205</v>
      </c>
      <c r="D187" s="76" t="s">
        <v>209</v>
      </c>
      <c r="E187" s="76" t="s">
        <v>204</v>
      </c>
      <c r="F187" s="68">
        <v>1800</v>
      </c>
      <c r="G187" s="119"/>
      <c r="H187" s="68">
        <v>2</v>
      </c>
      <c r="I187" s="68">
        <v>12</v>
      </c>
      <c r="J187" s="120"/>
      <c r="K187" s="121"/>
      <c r="L187" s="3"/>
    </row>
    <row r="188" spans="1:12" ht="24.75" customHeight="1" x14ac:dyDescent="0.3">
      <c r="A188" s="63">
        <v>11</v>
      </c>
      <c r="B188" s="76" t="s">
        <v>219</v>
      </c>
      <c r="C188" s="76" t="s">
        <v>206</v>
      </c>
      <c r="D188" s="76" t="s">
        <v>207</v>
      </c>
      <c r="E188" s="76" t="s">
        <v>204</v>
      </c>
      <c r="F188" s="68">
        <v>1800</v>
      </c>
      <c r="G188" s="119"/>
      <c r="H188" s="68">
        <v>2</v>
      </c>
      <c r="I188" s="68">
        <v>12</v>
      </c>
      <c r="J188" s="120"/>
      <c r="K188" s="121"/>
      <c r="L188" s="3"/>
    </row>
    <row r="189" spans="1:12" ht="24.75" customHeight="1" x14ac:dyDescent="0.3">
      <c r="A189" s="63">
        <v>12</v>
      </c>
      <c r="B189" s="76" t="s">
        <v>220</v>
      </c>
      <c r="C189" s="76" t="s">
        <v>221</v>
      </c>
      <c r="D189" s="76" t="s">
        <v>222</v>
      </c>
      <c r="E189" s="76" t="s">
        <v>201</v>
      </c>
      <c r="F189" s="68">
        <v>1800</v>
      </c>
      <c r="G189" s="119"/>
      <c r="H189" s="68">
        <v>6</v>
      </c>
      <c r="I189" s="68">
        <v>9</v>
      </c>
      <c r="J189" s="120"/>
      <c r="K189" s="121"/>
      <c r="L189" s="3"/>
    </row>
    <row r="190" spans="1:12" ht="24.75" customHeight="1" x14ac:dyDescent="0.3">
      <c r="A190" s="63">
        <v>13</v>
      </c>
      <c r="B190" s="76" t="s">
        <v>223</v>
      </c>
      <c r="C190" s="76" t="s">
        <v>211</v>
      </c>
      <c r="D190" s="76" t="s">
        <v>209</v>
      </c>
      <c r="E190" s="76" t="s">
        <v>204</v>
      </c>
      <c r="F190" s="68">
        <v>1200</v>
      </c>
      <c r="G190" s="119"/>
      <c r="H190" s="68">
        <v>6</v>
      </c>
      <c r="I190" s="68">
        <v>9</v>
      </c>
      <c r="J190" s="120"/>
      <c r="K190" s="121"/>
      <c r="L190" s="3"/>
    </row>
    <row r="191" spans="1:12" ht="24.75" customHeight="1" x14ac:dyDescent="0.3">
      <c r="A191" s="63">
        <v>14</v>
      </c>
      <c r="B191" s="76" t="s">
        <v>224</v>
      </c>
      <c r="C191" s="76" t="s">
        <v>225</v>
      </c>
      <c r="D191" s="76" t="s">
        <v>207</v>
      </c>
      <c r="E191" s="76" t="s">
        <v>204</v>
      </c>
      <c r="F191" s="68">
        <v>1200</v>
      </c>
      <c r="G191" s="119"/>
      <c r="H191" s="68">
        <v>6</v>
      </c>
      <c r="I191" s="68">
        <v>9</v>
      </c>
      <c r="J191" s="120"/>
      <c r="K191" s="121"/>
      <c r="L191" s="3"/>
    </row>
    <row r="192" spans="1:12" ht="24.75" customHeight="1" x14ac:dyDescent="0.3">
      <c r="A192" s="63">
        <v>15</v>
      </c>
      <c r="B192" s="76" t="s">
        <v>177</v>
      </c>
      <c r="C192" s="76" t="s">
        <v>225</v>
      </c>
      <c r="D192" s="76" t="s">
        <v>207</v>
      </c>
      <c r="E192" s="76" t="s">
        <v>204</v>
      </c>
      <c r="F192" s="68">
        <v>1200</v>
      </c>
      <c r="G192" s="119"/>
      <c r="H192" s="68">
        <v>12</v>
      </c>
      <c r="I192" s="68">
        <v>9</v>
      </c>
      <c r="J192" s="120"/>
      <c r="K192" s="121"/>
      <c r="L192" s="3"/>
    </row>
    <row r="193" spans="1:12" ht="24.75" customHeight="1" x14ac:dyDescent="0.3">
      <c r="A193" s="63">
        <v>16</v>
      </c>
      <c r="B193" s="76" t="s">
        <v>183</v>
      </c>
      <c r="C193" s="76" t="s">
        <v>225</v>
      </c>
      <c r="D193" s="76" t="s">
        <v>207</v>
      </c>
      <c r="E193" s="76" t="s">
        <v>204</v>
      </c>
      <c r="F193" s="68">
        <v>1200</v>
      </c>
      <c r="G193" s="119"/>
      <c r="H193" s="68">
        <v>12</v>
      </c>
      <c r="I193" s="68">
        <v>9</v>
      </c>
      <c r="J193" s="120"/>
      <c r="K193" s="121"/>
      <c r="L193" s="3"/>
    </row>
    <row r="194" spans="1:12" ht="28" customHeight="1" x14ac:dyDescent="0.3">
      <c r="A194" s="3"/>
      <c r="C194" s="3"/>
      <c r="D194" s="3"/>
      <c r="F194" s="1"/>
      <c r="G194" s="122"/>
      <c r="H194" s="123"/>
      <c r="I194" s="124" t="s">
        <v>226</v>
      </c>
      <c r="J194" s="125"/>
      <c r="K194" s="121"/>
      <c r="L194" s="3"/>
    </row>
    <row r="195" spans="1:12" s="12" customFormat="1" ht="15.5" x14ac:dyDescent="0.35">
      <c r="E195" s="56"/>
      <c r="F195" s="126"/>
      <c r="G195" s="56"/>
      <c r="H195" s="56"/>
      <c r="I195" s="127"/>
      <c r="J195"/>
      <c r="K195" s="128"/>
    </row>
    <row r="196" spans="1:12" s="12" customFormat="1" ht="15.5" x14ac:dyDescent="0.35">
      <c r="F196" s="115"/>
      <c r="J196" s="129"/>
    </row>
    <row r="197" spans="1:12" s="12" customFormat="1" ht="15.5" x14ac:dyDescent="0.35">
      <c r="G197" s="56"/>
      <c r="H197" s="56"/>
      <c r="J197" s="115"/>
    </row>
    <row r="198" spans="1:12" ht="15.5" x14ac:dyDescent="0.35">
      <c r="A198" s="3"/>
      <c r="B198" s="114" t="s">
        <v>227</v>
      </c>
      <c r="C198" s="3"/>
      <c r="D198" s="3"/>
      <c r="F198" s="101"/>
      <c r="J198" s="101"/>
      <c r="K198" s="3"/>
      <c r="L198" s="3"/>
    </row>
    <row r="199" spans="1:12" x14ac:dyDescent="0.3">
      <c r="A199" s="3"/>
      <c r="C199" s="3"/>
      <c r="D199" s="3"/>
      <c r="F199" s="101"/>
      <c r="J199" s="101"/>
      <c r="K199" s="3"/>
      <c r="L199" s="3"/>
    </row>
    <row r="200" spans="1:12" s="80" customFormat="1" ht="28" x14ac:dyDescent="0.3">
      <c r="A200" s="63" t="s">
        <v>1</v>
      </c>
      <c r="B200" s="130" t="s">
        <v>228</v>
      </c>
      <c r="C200" s="75" t="s">
        <v>190</v>
      </c>
      <c r="D200" s="75" t="s">
        <v>191</v>
      </c>
      <c r="E200" s="75" t="s">
        <v>192</v>
      </c>
      <c r="F200" s="75" t="s">
        <v>193</v>
      </c>
      <c r="G200" s="117" t="s">
        <v>194</v>
      </c>
      <c r="H200" s="75" t="s">
        <v>229</v>
      </c>
      <c r="I200" s="75" t="s">
        <v>230</v>
      </c>
      <c r="J200" s="75" t="s">
        <v>197</v>
      </c>
    </row>
    <row r="201" spans="1:12" ht="24.75" customHeight="1" x14ac:dyDescent="0.3">
      <c r="A201" s="63">
        <v>1</v>
      </c>
      <c r="B201" s="76" t="s">
        <v>231</v>
      </c>
      <c r="C201" s="76" t="s">
        <v>225</v>
      </c>
      <c r="D201" s="76" t="s">
        <v>207</v>
      </c>
      <c r="E201" s="76" t="s">
        <v>204</v>
      </c>
      <c r="F201" s="68">
        <v>1200</v>
      </c>
      <c r="G201" s="119"/>
      <c r="H201" s="68">
        <v>6</v>
      </c>
      <c r="I201" s="68">
        <v>6</v>
      </c>
      <c r="J201" s="120"/>
      <c r="K201" s="121"/>
      <c r="L201" s="3"/>
    </row>
    <row r="202" spans="1:12" ht="24.75" customHeight="1" x14ac:dyDescent="0.3">
      <c r="A202" s="63">
        <v>2</v>
      </c>
      <c r="B202" s="76" t="s">
        <v>232</v>
      </c>
      <c r="C202" s="76" t="s">
        <v>225</v>
      </c>
      <c r="D202" s="76" t="s">
        <v>207</v>
      </c>
      <c r="E202" s="76" t="s">
        <v>204</v>
      </c>
      <c r="F202" s="68">
        <v>1200</v>
      </c>
      <c r="G202" s="119"/>
      <c r="H202" s="68">
        <v>2</v>
      </c>
      <c r="I202" s="68">
        <v>9</v>
      </c>
      <c r="J202" s="120"/>
      <c r="K202" s="121"/>
      <c r="L202" s="3"/>
    </row>
    <row r="203" spans="1:12" ht="24.75" customHeight="1" x14ac:dyDescent="0.3">
      <c r="A203" s="63">
        <v>3</v>
      </c>
      <c r="B203" s="76" t="s">
        <v>233</v>
      </c>
      <c r="C203" s="76" t="s">
        <v>234</v>
      </c>
      <c r="D203" s="76" t="s">
        <v>207</v>
      </c>
      <c r="E203" s="76" t="s">
        <v>204</v>
      </c>
      <c r="F203" s="68">
        <v>1500</v>
      </c>
      <c r="G203" s="119"/>
      <c r="H203" s="68">
        <v>2</v>
      </c>
      <c r="I203" s="68">
        <v>12</v>
      </c>
      <c r="J203" s="120"/>
      <c r="K203" s="121"/>
      <c r="L203" s="3"/>
    </row>
    <row r="204" spans="1:12" ht="24.75" customHeight="1" x14ac:dyDescent="0.3">
      <c r="A204" s="63">
        <v>4</v>
      </c>
      <c r="B204" s="76" t="s">
        <v>235</v>
      </c>
      <c r="C204" s="76" t="s">
        <v>234</v>
      </c>
      <c r="D204" s="76" t="s">
        <v>207</v>
      </c>
      <c r="E204" s="76" t="s">
        <v>204</v>
      </c>
      <c r="F204" s="68">
        <v>1500</v>
      </c>
      <c r="G204" s="119"/>
      <c r="H204" s="68">
        <v>1</v>
      </c>
      <c r="I204" s="68">
        <v>6</v>
      </c>
      <c r="J204" s="120"/>
      <c r="K204" s="121"/>
      <c r="L204" s="3"/>
    </row>
    <row r="205" spans="1:12" ht="24.75" customHeight="1" x14ac:dyDescent="0.3">
      <c r="A205" s="63">
        <v>5</v>
      </c>
      <c r="B205" s="76" t="s">
        <v>236</v>
      </c>
      <c r="C205" s="76" t="s">
        <v>234</v>
      </c>
      <c r="D205" s="76" t="s">
        <v>207</v>
      </c>
      <c r="E205" s="76" t="s">
        <v>204</v>
      </c>
      <c r="F205" s="68">
        <v>1500</v>
      </c>
      <c r="G205" s="119"/>
      <c r="H205" s="68">
        <v>1</v>
      </c>
      <c r="I205" s="68">
        <v>6</v>
      </c>
      <c r="J205" s="120"/>
      <c r="K205" s="121"/>
      <c r="L205" s="3"/>
    </row>
    <row r="206" spans="1:12" ht="24.75" customHeight="1" x14ac:dyDescent="0.3">
      <c r="A206" s="63">
        <v>6</v>
      </c>
      <c r="B206" s="76" t="s">
        <v>237</v>
      </c>
      <c r="C206" s="76" t="s">
        <v>225</v>
      </c>
      <c r="D206" s="76" t="s">
        <v>207</v>
      </c>
      <c r="E206" s="76" t="s">
        <v>204</v>
      </c>
      <c r="F206" s="68">
        <v>1200</v>
      </c>
      <c r="G206" s="119"/>
      <c r="H206" s="68">
        <v>1</v>
      </c>
      <c r="I206" s="68">
        <v>6</v>
      </c>
      <c r="J206" s="120"/>
      <c r="K206" s="121"/>
      <c r="L206" s="3"/>
    </row>
    <row r="207" spans="1:12" ht="24.75" customHeight="1" x14ac:dyDescent="0.3">
      <c r="A207" s="63">
        <v>7</v>
      </c>
      <c r="B207" s="76" t="s">
        <v>238</v>
      </c>
      <c r="C207" s="76" t="s">
        <v>211</v>
      </c>
      <c r="D207" s="76" t="s">
        <v>207</v>
      </c>
      <c r="E207" s="76" t="s">
        <v>239</v>
      </c>
      <c r="F207" s="68">
        <v>1500</v>
      </c>
      <c r="G207" s="119"/>
      <c r="H207" s="68">
        <v>2</v>
      </c>
      <c r="I207" s="68">
        <v>12</v>
      </c>
      <c r="J207" s="120"/>
      <c r="K207" s="121"/>
      <c r="L207" s="3"/>
    </row>
    <row r="208" spans="1:12" ht="24.75" customHeight="1" x14ac:dyDescent="0.3">
      <c r="A208" s="63">
        <v>8</v>
      </c>
      <c r="B208" s="76" t="s">
        <v>240</v>
      </c>
      <c r="C208" s="76" t="s">
        <v>202</v>
      </c>
      <c r="D208" s="76" t="s">
        <v>207</v>
      </c>
      <c r="E208" s="76" t="s">
        <v>239</v>
      </c>
      <c r="F208" s="68">
        <v>1500</v>
      </c>
      <c r="G208" s="119"/>
      <c r="H208" s="68">
        <v>2</v>
      </c>
      <c r="I208" s="68">
        <v>12</v>
      </c>
      <c r="J208" s="120"/>
      <c r="K208" s="121"/>
      <c r="L208" s="3"/>
    </row>
    <row r="209" spans="1:12" ht="24.75" customHeight="1" x14ac:dyDescent="0.3">
      <c r="A209" s="63">
        <v>9</v>
      </c>
      <c r="B209" s="76" t="s">
        <v>241</v>
      </c>
      <c r="C209" s="76" t="s">
        <v>206</v>
      </c>
      <c r="D209" s="76" t="s">
        <v>207</v>
      </c>
      <c r="E209" s="76" t="s">
        <v>239</v>
      </c>
      <c r="F209" s="68">
        <v>1500</v>
      </c>
      <c r="G209" s="119"/>
      <c r="H209" s="68">
        <v>2</v>
      </c>
      <c r="I209" s="68">
        <v>12</v>
      </c>
      <c r="J209" s="120"/>
      <c r="K209" s="121"/>
      <c r="L209" s="3"/>
    </row>
    <row r="210" spans="1:12" ht="24.75" customHeight="1" x14ac:dyDescent="0.3">
      <c r="A210" s="63">
        <v>10</v>
      </c>
      <c r="B210" s="76" t="s">
        <v>242</v>
      </c>
      <c r="C210" s="76" t="s">
        <v>243</v>
      </c>
      <c r="D210" s="76" t="s">
        <v>244</v>
      </c>
      <c r="E210" s="76" t="s">
        <v>239</v>
      </c>
      <c r="F210" s="68">
        <v>1500</v>
      </c>
      <c r="G210" s="119"/>
      <c r="H210" s="68">
        <v>2</v>
      </c>
      <c r="I210" s="68">
        <v>12</v>
      </c>
      <c r="J210" s="120"/>
      <c r="K210" s="121"/>
      <c r="L210" s="3"/>
    </row>
    <row r="211" spans="1:12" ht="24.75" customHeight="1" x14ac:dyDescent="0.3">
      <c r="A211" s="63">
        <v>11</v>
      </c>
      <c r="B211" s="76" t="s">
        <v>245</v>
      </c>
      <c r="C211" s="76" t="s">
        <v>243</v>
      </c>
      <c r="D211" s="76" t="s">
        <v>244</v>
      </c>
      <c r="E211" s="76" t="s">
        <v>239</v>
      </c>
      <c r="F211" s="68">
        <v>1500</v>
      </c>
      <c r="G211" s="119"/>
      <c r="H211" s="68">
        <v>2</v>
      </c>
      <c r="I211" s="68">
        <v>12</v>
      </c>
      <c r="J211" s="120"/>
      <c r="K211" s="121"/>
      <c r="L211" s="3"/>
    </row>
    <row r="212" spans="1:12" ht="40" customHeight="1" x14ac:dyDescent="0.3">
      <c r="A212" s="3"/>
      <c r="C212" s="3"/>
      <c r="D212" s="3"/>
      <c r="F212" s="1"/>
      <c r="G212" s="122"/>
      <c r="H212" s="123"/>
      <c r="I212" s="124" t="s">
        <v>246</v>
      </c>
      <c r="J212" s="125"/>
      <c r="K212" s="121"/>
      <c r="L212" s="3"/>
    </row>
    <row r="213" spans="1:12" x14ac:dyDescent="0.3">
      <c r="A213" s="3"/>
      <c r="C213" s="3"/>
      <c r="D213" s="3"/>
      <c r="E213" s="1"/>
      <c r="F213" s="131"/>
      <c r="G213" s="1"/>
      <c r="H213" s="132"/>
      <c r="I213" s="133"/>
      <c r="J213" s="101"/>
      <c r="K213" s="121"/>
      <c r="L213" s="3"/>
    </row>
    <row r="214" spans="1:12" x14ac:dyDescent="0.3">
      <c r="A214" s="3"/>
      <c r="C214" s="3"/>
      <c r="D214" s="3"/>
      <c r="E214" s="1"/>
      <c r="F214" s="131"/>
      <c r="G214" s="1"/>
      <c r="H214" s="132"/>
      <c r="I214" s="133"/>
      <c r="J214" s="101"/>
      <c r="K214" s="121"/>
      <c r="L214" s="3"/>
    </row>
    <row r="215" spans="1:12" x14ac:dyDescent="0.3">
      <c r="A215" s="3"/>
      <c r="C215" s="3"/>
      <c r="D215" s="3"/>
      <c r="F215" s="101"/>
      <c r="J215" s="101"/>
      <c r="K215" s="3"/>
      <c r="L215" s="3"/>
    </row>
    <row r="216" spans="1:12" ht="14.5" x14ac:dyDescent="0.35">
      <c r="A216" s="3"/>
      <c r="C216" s="3"/>
      <c r="D216" s="3"/>
      <c r="F216" s="101"/>
      <c r="J216" s="101"/>
      <c r="K216"/>
      <c r="L216" s="3"/>
    </row>
    <row r="217" spans="1:12" ht="33" customHeight="1" x14ac:dyDescent="0.35">
      <c r="C217" s="110"/>
      <c r="D217" s="110"/>
      <c r="E217" s="110"/>
      <c r="F217" s="110"/>
      <c r="I217" s="171" t="s">
        <v>247</v>
      </c>
      <c r="J217" s="79"/>
      <c r="K217"/>
      <c r="L217" s="3"/>
    </row>
    <row r="218" spans="1:12" ht="14.5" x14ac:dyDescent="0.35">
      <c r="C218" s="110"/>
      <c r="D218" s="110"/>
      <c r="E218" s="110"/>
      <c r="F218" s="110"/>
      <c r="I218" s="171" t="s">
        <v>248</v>
      </c>
      <c r="J218" s="79"/>
      <c r="K218"/>
      <c r="L218" s="3"/>
    </row>
    <row r="219" spans="1:12" ht="75" customHeight="1" x14ac:dyDescent="0.35">
      <c r="B219" s="249" t="s">
        <v>249</v>
      </c>
      <c r="C219" s="249"/>
      <c r="D219" s="249"/>
      <c r="E219" s="249"/>
      <c r="F219" s="249"/>
      <c r="G219" s="249"/>
      <c r="I219" s="171" t="s">
        <v>250</v>
      </c>
      <c r="J219" s="79"/>
      <c r="K219"/>
      <c r="L219" s="3"/>
    </row>
    <row r="220" spans="1:12" ht="25.5" customHeight="1" x14ac:dyDescent="0.35">
      <c r="C220" s="110"/>
      <c r="D220" s="110"/>
      <c r="E220" s="110"/>
      <c r="F220" s="110"/>
      <c r="I220" s="171" t="s">
        <v>354</v>
      </c>
      <c r="J220" s="79"/>
      <c r="K220"/>
      <c r="L220" s="3"/>
    </row>
    <row r="221" spans="1:12" ht="22.5" customHeight="1" x14ac:dyDescent="0.35">
      <c r="C221" s="110"/>
      <c r="D221" s="110"/>
      <c r="E221" s="110"/>
      <c r="F221" s="110"/>
      <c r="I221" s="171" t="s">
        <v>353</v>
      </c>
      <c r="J221" s="79"/>
      <c r="K221"/>
      <c r="L221" s="3"/>
    </row>
    <row r="222" spans="1:12" ht="34.5" customHeight="1" x14ac:dyDescent="0.35">
      <c r="C222" s="110"/>
      <c r="D222" s="110"/>
      <c r="E222" s="110"/>
      <c r="F222" s="110"/>
      <c r="I222" s="171" t="s">
        <v>352</v>
      </c>
      <c r="J222" s="79"/>
      <c r="K222"/>
      <c r="L222" s="3"/>
    </row>
    <row r="223" spans="1:12" ht="14.5" x14ac:dyDescent="0.35">
      <c r="J223" s="3"/>
      <c r="K223"/>
    </row>
    <row r="224" spans="1:12" ht="14.5" x14ac:dyDescent="0.35">
      <c r="J224" s="3"/>
      <c r="K224"/>
    </row>
    <row r="225" spans="1:22" ht="14.5" x14ac:dyDescent="0.35">
      <c r="J225" s="3"/>
      <c r="K225"/>
    </row>
    <row r="226" spans="1:22" ht="14.5" x14ac:dyDescent="0.35">
      <c r="J226" s="3"/>
      <c r="K226"/>
    </row>
    <row r="227" spans="1:22" ht="14.5" x14ac:dyDescent="0.35">
      <c r="J227" s="3"/>
      <c r="K227"/>
    </row>
    <row r="228" spans="1:22" x14ac:dyDescent="0.3">
      <c r="J228" s="3"/>
      <c r="K228" s="3"/>
    </row>
    <row r="229" spans="1:22" x14ac:dyDescent="0.3">
      <c r="J229" s="3"/>
      <c r="K229" s="3"/>
    </row>
    <row r="230" spans="1:22" x14ac:dyDescent="0.3">
      <c r="J230" s="3"/>
      <c r="K230" s="3"/>
    </row>
    <row r="231" spans="1:22" x14ac:dyDescent="0.3">
      <c r="J231" s="3"/>
      <c r="K231" s="3"/>
    </row>
    <row r="232" spans="1:22" x14ac:dyDescent="0.3">
      <c r="J232" s="3"/>
      <c r="K232" s="3"/>
    </row>
    <row r="233" spans="1:22" x14ac:dyDescent="0.3">
      <c r="J233" s="3"/>
      <c r="K233" s="3"/>
    </row>
    <row r="234" spans="1:22" s="4" customFormat="1" x14ac:dyDescent="0.3">
      <c r="A234" s="1"/>
      <c r="B234" s="3"/>
      <c r="C234" s="1"/>
      <c r="D234" s="1"/>
      <c r="E234" s="3"/>
      <c r="F234" s="3"/>
      <c r="G234" s="3"/>
      <c r="H234" s="3"/>
      <c r="I234" s="3"/>
      <c r="J234" s="3"/>
      <c r="K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s="4" customFormat="1" x14ac:dyDescent="0.3">
      <c r="A235" s="1"/>
      <c r="B235" s="3"/>
      <c r="C235" s="1"/>
      <c r="D235" s="1"/>
      <c r="E235" s="3"/>
      <c r="F235" s="3"/>
      <c r="G235" s="3"/>
      <c r="H235" s="3"/>
      <c r="I235" s="3"/>
      <c r="J235" s="3"/>
      <c r="K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s="4" customFormat="1" x14ac:dyDescent="0.3">
      <c r="A236" s="1"/>
      <c r="B236" s="3"/>
      <c r="C236" s="1"/>
      <c r="D236" s="1"/>
      <c r="E236" s="3"/>
      <c r="F236" s="3"/>
      <c r="G236" s="3"/>
      <c r="H236" s="3"/>
      <c r="I236" s="3"/>
      <c r="J236" s="3"/>
      <c r="K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s="4" customFormat="1" x14ac:dyDescent="0.3">
      <c r="A237" s="1"/>
      <c r="B237" s="3"/>
      <c r="C237" s="1"/>
      <c r="D237" s="1"/>
      <c r="E237" s="3"/>
      <c r="F237" s="3"/>
      <c r="G237" s="3"/>
      <c r="H237" s="3"/>
      <c r="I237" s="3"/>
      <c r="J237" s="3"/>
      <c r="K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s="4" customFormat="1" x14ac:dyDescent="0.3">
      <c r="A238" s="1"/>
      <c r="B238" s="3"/>
      <c r="C238" s="1"/>
      <c r="D238" s="1"/>
      <c r="E238" s="3"/>
      <c r="F238" s="3"/>
      <c r="G238" s="3"/>
      <c r="H238" s="3"/>
      <c r="I238" s="3"/>
      <c r="J238" s="3"/>
      <c r="K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s="4" customFormat="1" x14ac:dyDescent="0.3">
      <c r="A239" s="1"/>
      <c r="B239" s="3"/>
      <c r="C239" s="1"/>
      <c r="D239" s="1"/>
      <c r="E239" s="3"/>
      <c r="F239" s="3"/>
      <c r="G239" s="3"/>
      <c r="H239" s="3"/>
      <c r="I239" s="3"/>
      <c r="J239" s="3"/>
      <c r="K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s="4" customFormat="1" x14ac:dyDescent="0.3">
      <c r="A240" s="1"/>
      <c r="B240" s="3"/>
      <c r="C240" s="1"/>
      <c r="D240" s="1"/>
      <c r="E240" s="3"/>
      <c r="F240" s="3"/>
      <c r="G240" s="3"/>
      <c r="H240" s="3"/>
      <c r="I240" s="3"/>
      <c r="J240" s="3"/>
      <c r="K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s="4" customFormat="1" x14ac:dyDescent="0.3">
      <c r="A241" s="1"/>
      <c r="B241" s="3"/>
      <c r="C241" s="1"/>
      <c r="D241" s="1"/>
      <c r="E241" s="3"/>
      <c r="F241" s="3"/>
      <c r="G241" s="3"/>
      <c r="H241" s="3"/>
      <c r="I241" s="3"/>
      <c r="J241" s="3"/>
      <c r="K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s="4" customFormat="1" x14ac:dyDescent="0.3">
      <c r="A242" s="1"/>
      <c r="B242" s="3"/>
      <c r="C242" s="1"/>
      <c r="D242" s="1"/>
      <c r="E242" s="3"/>
      <c r="F242" s="3"/>
      <c r="G242" s="3"/>
      <c r="H242" s="3"/>
      <c r="I242" s="3"/>
      <c r="J242" s="3"/>
      <c r="K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s="4" customFormat="1" x14ac:dyDescent="0.3">
      <c r="A243" s="1"/>
      <c r="B243" s="3"/>
      <c r="C243" s="1"/>
      <c r="D243" s="1"/>
      <c r="E243" s="3"/>
      <c r="F243" s="3"/>
      <c r="G243" s="3"/>
      <c r="H243" s="3"/>
      <c r="I243" s="3"/>
      <c r="J243" s="3"/>
      <c r="K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s="4" customFormat="1" x14ac:dyDescent="0.3">
      <c r="A244" s="1"/>
      <c r="B244" s="3"/>
      <c r="C244" s="1"/>
      <c r="D244" s="1"/>
      <c r="E244" s="3"/>
      <c r="F244" s="3"/>
      <c r="G244" s="3"/>
      <c r="H244" s="3"/>
      <c r="I244" s="3"/>
      <c r="J244" s="3"/>
      <c r="K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s="4" customFormat="1" x14ac:dyDescent="0.3">
      <c r="A245" s="1"/>
      <c r="B245" s="3"/>
      <c r="C245" s="1"/>
      <c r="D245" s="1"/>
      <c r="E245" s="3"/>
      <c r="F245" s="3"/>
      <c r="G245" s="3"/>
      <c r="H245" s="3"/>
      <c r="I245" s="3"/>
      <c r="J245" s="3"/>
      <c r="K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s="4" customFormat="1" x14ac:dyDescent="0.3">
      <c r="A246" s="1"/>
      <c r="B246" s="3"/>
      <c r="C246" s="1"/>
      <c r="D246" s="1"/>
      <c r="E246" s="3"/>
      <c r="F246" s="3"/>
      <c r="G246" s="3"/>
      <c r="H246" s="3"/>
      <c r="I246" s="3"/>
      <c r="J246" s="3"/>
      <c r="K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s="4" customFormat="1" x14ac:dyDescent="0.3">
      <c r="A247" s="1"/>
      <c r="B247" s="3"/>
      <c r="C247" s="1"/>
      <c r="D247" s="1"/>
      <c r="E247" s="3"/>
      <c r="F247" s="3"/>
      <c r="G247" s="3"/>
      <c r="H247" s="3"/>
      <c r="I247" s="3"/>
      <c r="J247" s="3"/>
      <c r="K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s="4" customFormat="1" x14ac:dyDescent="0.3">
      <c r="A248" s="1"/>
      <c r="B248" s="3"/>
      <c r="C248" s="1"/>
      <c r="D248" s="1"/>
      <c r="E248" s="3"/>
      <c r="F248" s="3"/>
      <c r="G248" s="3"/>
      <c r="H248" s="3"/>
      <c r="I248" s="3"/>
      <c r="J248" s="3"/>
      <c r="K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s="4" customFormat="1" x14ac:dyDescent="0.3">
      <c r="A249" s="1"/>
      <c r="B249" s="3"/>
      <c r="C249" s="1"/>
      <c r="D249" s="1"/>
      <c r="E249" s="3"/>
      <c r="F249" s="3"/>
      <c r="G249" s="3"/>
      <c r="H249" s="3"/>
      <c r="I249" s="3"/>
      <c r="J249" s="3"/>
      <c r="K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s="4" customFormat="1" x14ac:dyDescent="0.3">
      <c r="A250" s="1"/>
      <c r="B250" s="3"/>
      <c r="C250" s="1"/>
      <c r="D250" s="1"/>
      <c r="E250" s="3"/>
      <c r="F250" s="3"/>
      <c r="G250" s="3"/>
      <c r="H250" s="3"/>
      <c r="I250" s="3"/>
      <c r="J250" s="3"/>
      <c r="K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s="4" customFormat="1" x14ac:dyDescent="0.3">
      <c r="A251" s="1"/>
      <c r="B251" s="3"/>
      <c r="C251" s="1"/>
      <c r="D251" s="1"/>
      <c r="E251" s="3"/>
      <c r="F251" s="3"/>
      <c r="G251" s="3"/>
      <c r="H251" s="3"/>
      <c r="I251" s="3"/>
      <c r="J251" s="3"/>
      <c r="K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s="4" customFormat="1" x14ac:dyDescent="0.3">
      <c r="A252" s="1"/>
      <c r="B252" s="3"/>
      <c r="C252" s="1"/>
      <c r="D252" s="1"/>
      <c r="E252" s="3"/>
      <c r="F252" s="3"/>
      <c r="G252" s="3"/>
      <c r="H252" s="3"/>
      <c r="I252" s="3"/>
      <c r="J252" s="3"/>
      <c r="K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s="4" customFormat="1" x14ac:dyDescent="0.3">
      <c r="A253" s="1"/>
      <c r="B253" s="3"/>
      <c r="C253" s="1"/>
      <c r="D253" s="1"/>
      <c r="E253" s="3"/>
      <c r="F253" s="3"/>
      <c r="G253" s="3"/>
      <c r="H253" s="3"/>
      <c r="I253" s="3"/>
      <c r="J253" s="3"/>
      <c r="K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s="4" customFormat="1" x14ac:dyDescent="0.3">
      <c r="A254" s="1"/>
      <c r="B254" s="3"/>
      <c r="C254" s="1"/>
      <c r="D254" s="1"/>
      <c r="E254" s="3"/>
      <c r="F254" s="3"/>
      <c r="G254" s="3"/>
      <c r="H254" s="3"/>
      <c r="I254" s="3"/>
      <c r="J254" s="3"/>
      <c r="K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s="4" customFormat="1" x14ac:dyDescent="0.3">
      <c r="A255" s="1"/>
      <c r="B255" s="3"/>
      <c r="C255" s="1"/>
      <c r="D255" s="1"/>
      <c r="E255" s="3"/>
      <c r="F255" s="3"/>
      <c r="G255" s="3"/>
      <c r="H255" s="3"/>
      <c r="I255" s="3"/>
      <c r="J255" s="3"/>
      <c r="K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s="4" customFormat="1" x14ac:dyDescent="0.3">
      <c r="A256" s="1"/>
      <c r="B256" s="3"/>
      <c r="C256" s="1"/>
      <c r="D256" s="1"/>
      <c r="E256" s="3"/>
      <c r="F256" s="3"/>
      <c r="G256" s="3"/>
      <c r="H256" s="3"/>
      <c r="I256" s="3"/>
      <c r="J256" s="3"/>
      <c r="K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s="4" customFormat="1" x14ac:dyDescent="0.3">
      <c r="A257" s="1"/>
      <c r="B257" s="3"/>
      <c r="C257" s="1"/>
      <c r="D257" s="1"/>
      <c r="E257" s="3"/>
      <c r="F257" s="3"/>
      <c r="G257" s="3"/>
      <c r="H257" s="3"/>
      <c r="I257" s="3"/>
      <c r="J257" s="3"/>
      <c r="K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s="4" customFormat="1" x14ac:dyDescent="0.3">
      <c r="A258" s="1"/>
      <c r="B258" s="3"/>
      <c r="C258" s="1"/>
      <c r="D258" s="1"/>
      <c r="E258" s="3"/>
      <c r="F258" s="3"/>
      <c r="G258" s="3"/>
      <c r="H258" s="3"/>
      <c r="I258" s="3"/>
      <c r="J258" s="3"/>
      <c r="K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s="4" customFormat="1" x14ac:dyDescent="0.3">
      <c r="A259" s="1"/>
      <c r="B259" s="3"/>
      <c r="C259" s="1"/>
      <c r="D259" s="1"/>
      <c r="E259" s="3"/>
      <c r="F259" s="3"/>
      <c r="G259" s="3"/>
      <c r="H259" s="3"/>
      <c r="I259" s="3"/>
      <c r="J259" s="3"/>
      <c r="K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s="4" customFormat="1" x14ac:dyDescent="0.3">
      <c r="A260" s="1"/>
      <c r="B260" s="3"/>
      <c r="C260" s="1"/>
      <c r="D260" s="1"/>
      <c r="E260" s="3"/>
      <c r="F260" s="3"/>
      <c r="G260" s="3"/>
      <c r="H260" s="3"/>
      <c r="I260" s="3"/>
      <c r="J260" s="3"/>
      <c r="K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s="4" customFormat="1" x14ac:dyDescent="0.3">
      <c r="A261" s="1"/>
      <c r="B261" s="3"/>
      <c r="C261" s="1"/>
      <c r="D261" s="1"/>
      <c r="E261" s="3"/>
      <c r="F261" s="3"/>
      <c r="G261" s="3"/>
      <c r="H261" s="3"/>
      <c r="I261" s="3"/>
      <c r="J261" s="3"/>
      <c r="K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s="4" customFormat="1" x14ac:dyDescent="0.3">
      <c r="A262" s="1"/>
      <c r="B262" s="3"/>
      <c r="C262" s="1"/>
      <c r="D262" s="1"/>
      <c r="E262" s="3"/>
      <c r="F262" s="3"/>
      <c r="G262" s="3"/>
      <c r="H262" s="3"/>
      <c r="I262" s="3"/>
      <c r="J262" s="3"/>
      <c r="K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s="4" customFormat="1" x14ac:dyDescent="0.3">
      <c r="A263" s="1"/>
      <c r="B263" s="3"/>
      <c r="C263" s="1"/>
      <c r="D263" s="1"/>
      <c r="E263" s="3"/>
      <c r="F263" s="3"/>
      <c r="G263" s="3"/>
      <c r="H263" s="3"/>
      <c r="I263" s="3"/>
      <c r="J263" s="3"/>
      <c r="K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s="4" customFormat="1" x14ac:dyDescent="0.3">
      <c r="A264" s="1"/>
      <c r="B264" s="3"/>
      <c r="C264" s="1"/>
      <c r="D264" s="1"/>
      <c r="E264" s="3"/>
      <c r="F264" s="3"/>
      <c r="G264" s="3"/>
      <c r="H264" s="3"/>
      <c r="I264" s="3"/>
      <c r="J264" s="3"/>
      <c r="K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s="4" customFormat="1" x14ac:dyDescent="0.3">
      <c r="A265" s="1"/>
      <c r="B265" s="3"/>
      <c r="C265" s="1"/>
      <c r="D265" s="1"/>
      <c r="E265" s="3"/>
      <c r="F265" s="3"/>
      <c r="G265" s="3"/>
      <c r="H265" s="3"/>
      <c r="I265" s="3"/>
      <c r="J265" s="3"/>
      <c r="K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s="4" customFormat="1" x14ac:dyDescent="0.3">
      <c r="A266" s="1"/>
      <c r="B266" s="3"/>
      <c r="C266" s="1"/>
      <c r="D266" s="1"/>
      <c r="E266" s="3"/>
      <c r="F266" s="3"/>
      <c r="G266" s="3"/>
      <c r="H266" s="3"/>
      <c r="I266" s="3"/>
      <c r="J266" s="3"/>
      <c r="K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s="4" customFormat="1" x14ac:dyDescent="0.3">
      <c r="A267" s="1"/>
      <c r="B267" s="3"/>
      <c r="C267" s="1"/>
      <c r="D267" s="1"/>
      <c r="E267" s="3"/>
      <c r="F267" s="3"/>
      <c r="G267" s="3"/>
      <c r="H267" s="3"/>
      <c r="I267" s="3"/>
      <c r="J267" s="3"/>
      <c r="K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s="4" customFormat="1" x14ac:dyDescent="0.3">
      <c r="A268" s="1"/>
      <c r="B268" s="3"/>
      <c r="C268" s="1"/>
      <c r="D268" s="1"/>
      <c r="E268" s="3"/>
      <c r="F268" s="3"/>
      <c r="G268" s="3"/>
      <c r="H268" s="3"/>
      <c r="I268" s="3"/>
      <c r="J268" s="3"/>
      <c r="K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s="4" customFormat="1" x14ac:dyDescent="0.3">
      <c r="A269" s="1"/>
      <c r="B269" s="3"/>
      <c r="C269" s="1"/>
      <c r="D269" s="1"/>
      <c r="E269" s="3"/>
      <c r="F269" s="3"/>
      <c r="G269" s="3"/>
      <c r="H269" s="3"/>
      <c r="I269" s="3"/>
      <c r="J269" s="3"/>
      <c r="K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s="4" customFormat="1" x14ac:dyDescent="0.3">
      <c r="A270" s="1"/>
      <c r="B270" s="3"/>
      <c r="C270" s="1"/>
      <c r="D270" s="1"/>
      <c r="E270" s="3"/>
      <c r="F270" s="3"/>
      <c r="G270" s="3"/>
      <c r="H270" s="3"/>
      <c r="I270" s="3"/>
      <c r="J270" s="3"/>
      <c r="K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s="4" customFormat="1" x14ac:dyDescent="0.3">
      <c r="A271" s="1"/>
      <c r="B271" s="3"/>
      <c r="C271" s="1"/>
      <c r="D271" s="1"/>
      <c r="E271" s="3"/>
      <c r="F271" s="3"/>
      <c r="G271" s="3"/>
      <c r="H271" s="3"/>
      <c r="I271" s="3"/>
      <c r="J271" s="3"/>
      <c r="K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s="4" customFormat="1" x14ac:dyDescent="0.3">
      <c r="A272" s="1"/>
      <c r="B272" s="3"/>
      <c r="C272" s="1"/>
      <c r="D272" s="1"/>
      <c r="E272" s="3"/>
      <c r="F272" s="3"/>
      <c r="G272" s="3"/>
      <c r="H272" s="3"/>
      <c r="I272" s="3"/>
      <c r="J272" s="3"/>
      <c r="K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s="4" customFormat="1" x14ac:dyDescent="0.3">
      <c r="A273" s="1"/>
      <c r="B273" s="3"/>
      <c r="C273" s="1"/>
      <c r="D273" s="1"/>
      <c r="E273" s="3"/>
      <c r="F273" s="3"/>
      <c r="G273" s="3"/>
      <c r="H273" s="3"/>
      <c r="I273" s="3"/>
      <c r="J273" s="3"/>
      <c r="K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s="4" customFormat="1" x14ac:dyDescent="0.3">
      <c r="A274" s="1"/>
      <c r="B274" s="3"/>
      <c r="C274" s="1"/>
      <c r="D274" s="1"/>
      <c r="E274" s="3"/>
      <c r="F274" s="3"/>
      <c r="G274" s="3"/>
      <c r="H274" s="3"/>
      <c r="I274" s="3"/>
      <c r="J274" s="3"/>
      <c r="K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s="4" customFormat="1" x14ac:dyDescent="0.3">
      <c r="A275" s="1"/>
      <c r="B275" s="3"/>
      <c r="C275" s="1"/>
      <c r="D275" s="1"/>
      <c r="E275" s="3"/>
      <c r="F275" s="3"/>
      <c r="G275" s="3"/>
      <c r="H275" s="3"/>
      <c r="I275" s="3"/>
      <c r="J275" s="3"/>
      <c r="K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s="4" customFormat="1" x14ac:dyDescent="0.3">
      <c r="A276" s="1"/>
      <c r="B276" s="3"/>
      <c r="C276" s="1"/>
      <c r="D276" s="1"/>
      <c r="E276" s="3"/>
      <c r="F276" s="3"/>
      <c r="G276" s="3"/>
      <c r="H276" s="3"/>
      <c r="I276" s="3"/>
      <c r="J276" s="3"/>
      <c r="K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s="4" customFormat="1" x14ac:dyDescent="0.3">
      <c r="A277" s="1"/>
      <c r="B277" s="3"/>
      <c r="C277" s="1"/>
      <c r="D277" s="1"/>
      <c r="E277" s="3"/>
      <c r="F277" s="3"/>
      <c r="G277" s="3"/>
      <c r="H277" s="3"/>
      <c r="I277" s="3"/>
      <c r="J277" s="3"/>
      <c r="K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s="4" customFormat="1" x14ac:dyDescent="0.3">
      <c r="A278" s="1"/>
      <c r="B278" s="3"/>
      <c r="C278" s="1"/>
      <c r="D278" s="1"/>
      <c r="E278" s="3"/>
      <c r="F278" s="3"/>
      <c r="G278" s="3"/>
      <c r="H278" s="3"/>
      <c r="I278" s="3"/>
      <c r="J278" s="3"/>
      <c r="K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s="4" customFormat="1" x14ac:dyDescent="0.3">
      <c r="A279" s="1"/>
      <c r="B279" s="3"/>
      <c r="C279" s="1"/>
      <c r="D279" s="1"/>
      <c r="E279" s="3"/>
      <c r="F279" s="3"/>
      <c r="G279" s="3"/>
      <c r="H279" s="3"/>
      <c r="I279" s="3"/>
      <c r="J279" s="3"/>
      <c r="K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s="4" customFormat="1" x14ac:dyDescent="0.3">
      <c r="A280" s="1"/>
      <c r="B280" s="3"/>
      <c r="C280" s="1"/>
      <c r="D280" s="1"/>
      <c r="E280" s="3"/>
      <c r="F280" s="3"/>
      <c r="G280" s="3"/>
      <c r="H280" s="3"/>
      <c r="I280" s="3"/>
      <c r="J280" s="3"/>
      <c r="K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s="4" customFormat="1" x14ac:dyDescent="0.3">
      <c r="A281" s="1"/>
      <c r="B281" s="3"/>
      <c r="C281" s="1"/>
      <c r="D281" s="1"/>
      <c r="E281" s="3"/>
      <c r="F281" s="3"/>
      <c r="G281" s="3"/>
      <c r="H281" s="3"/>
      <c r="I281" s="3"/>
      <c r="J281" s="3"/>
      <c r="K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s="4" customFormat="1" x14ac:dyDescent="0.3">
      <c r="A282" s="1"/>
      <c r="B282" s="3"/>
      <c r="C282" s="1"/>
      <c r="D282" s="1"/>
      <c r="E282" s="3"/>
      <c r="F282" s="3"/>
      <c r="G282" s="3"/>
      <c r="H282" s="3"/>
      <c r="I282" s="3"/>
      <c r="J282" s="3"/>
      <c r="K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s="4" customFormat="1" x14ac:dyDescent="0.3">
      <c r="A283" s="1"/>
      <c r="B283" s="3"/>
      <c r="C283" s="1"/>
      <c r="D283" s="1"/>
      <c r="E283" s="3"/>
      <c r="F283" s="3"/>
      <c r="G283" s="3"/>
      <c r="H283" s="3"/>
      <c r="I283" s="3"/>
      <c r="J283" s="3"/>
      <c r="K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s="4" customFormat="1" x14ac:dyDescent="0.3">
      <c r="A284" s="1"/>
      <c r="B284" s="3"/>
      <c r="C284" s="1"/>
      <c r="D284" s="1"/>
      <c r="E284" s="3"/>
      <c r="F284" s="3"/>
      <c r="G284" s="3"/>
      <c r="H284" s="3"/>
      <c r="I284" s="3"/>
      <c r="J284" s="3"/>
      <c r="K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s="4" customFormat="1" x14ac:dyDescent="0.3">
      <c r="A285" s="1"/>
      <c r="B285" s="3"/>
      <c r="C285" s="1"/>
      <c r="D285" s="1"/>
      <c r="E285" s="3"/>
      <c r="F285" s="3"/>
      <c r="G285" s="3"/>
      <c r="H285" s="3"/>
      <c r="I285" s="3"/>
      <c r="J285" s="3"/>
      <c r="K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s="4" customFormat="1" x14ac:dyDescent="0.3">
      <c r="A286" s="1"/>
      <c r="B286" s="3"/>
      <c r="C286" s="1"/>
      <c r="D286" s="1"/>
      <c r="E286" s="3"/>
      <c r="F286" s="3"/>
      <c r="G286" s="3"/>
      <c r="H286" s="3"/>
      <c r="I286" s="3"/>
      <c r="J286" s="3"/>
      <c r="K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s="4" customFormat="1" x14ac:dyDescent="0.3">
      <c r="A287" s="1"/>
      <c r="B287" s="3"/>
      <c r="C287" s="1"/>
      <c r="D287" s="1"/>
      <c r="E287" s="3"/>
      <c r="F287" s="3"/>
      <c r="G287" s="3"/>
      <c r="H287" s="3"/>
      <c r="I287" s="3"/>
      <c r="J287" s="3"/>
      <c r="K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s="4" customFormat="1" x14ac:dyDescent="0.3">
      <c r="A288" s="1"/>
      <c r="B288" s="3"/>
      <c r="C288" s="1"/>
      <c r="D288" s="1"/>
      <c r="E288" s="3"/>
      <c r="F288" s="3"/>
      <c r="G288" s="3"/>
      <c r="H288" s="3"/>
      <c r="I288" s="3"/>
      <c r="J288" s="3"/>
      <c r="K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s="4" customFormat="1" x14ac:dyDescent="0.3">
      <c r="A289" s="1"/>
      <c r="B289" s="3"/>
      <c r="C289" s="1"/>
      <c r="D289" s="1"/>
      <c r="E289" s="3"/>
      <c r="F289" s="3"/>
      <c r="G289" s="3"/>
      <c r="H289" s="3"/>
      <c r="I289" s="3"/>
      <c r="J289" s="3"/>
      <c r="K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s="4" customFormat="1" x14ac:dyDescent="0.3">
      <c r="A290" s="1"/>
      <c r="B290" s="3"/>
      <c r="C290" s="1"/>
      <c r="D290" s="1"/>
      <c r="E290" s="3"/>
      <c r="F290" s="3"/>
      <c r="G290" s="3"/>
      <c r="H290" s="3"/>
      <c r="I290" s="3"/>
      <c r="J290" s="3"/>
      <c r="K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s="4" customFormat="1" x14ac:dyDescent="0.3">
      <c r="A291" s="1"/>
      <c r="B291" s="3"/>
      <c r="C291" s="1"/>
      <c r="D291" s="1"/>
      <c r="E291" s="3"/>
      <c r="F291" s="3"/>
      <c r="G291" s="3"/>
      <c r="H291" s="3"/>
      <c r="I291" s="3"/>
      <c r="J291" s="3"/>
      <c r="K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s="4" customFormat="1" x14ac:dyDescent="0.3">
      <c r="A292" s="1"/>
      <c r="B292" s="3"/>
      <c r="C292" s="1"/>
      <c r="D292" s="1"/>
      <c r="E292" s="3"/>
      <c r="F292" s="3"/>
      <c r="G292" s="3"/>
      <c r="H292" s="3"/>
      <c r="I292" s="3"/>
      <c r="J292" s="3"/>
      <c r="K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s="4" customFormat="1" x14ac:dyDescent="0.3">
      <c r="A293" s="1"/>
      <c r="B293" s="3"/>
      <c r="C293" s="1"/>
      <c r="D293" s="1"/>
      <c r="E293" s="3"/>
      <c r="F293" s="3"/>
      <c r="G293" s="3"/>
      <c r="H293" s="3"/>
      <c r="I293" s="3"/>
      <c r="J293" s="3"/>
      <c r="K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s="4" customFormat="1" x14ac:dyDescent="0.3">
      <c r="A294" s="1"/>
      <c r="B294" s="3"/>
      <c r="C294" s="1"/>
      <c r="D294" s="1"/>
      <c r="E294" s="3"/>
      <c r="F294" s="3"/>
      <c r="G294" s="3"/>
      <c r="H294" s="3"/>
      <c r="I294" s="3"/>
      <c r="J294" s="3"/>
      <c r="K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s="4" customFormat="1" x14ac:dyDescent="0.3">
      <c r="A295" s="1"/>
      <c r="B295" s="3"/>
      <c r="C295" s="1"/>
      <c r="D295" s="1"/>
      <c r="E295" s="3"/>
      <c r="F295" s="3"/>
      <c r="G295" s="3"/>
      <c r="H295" s="3"/>
      <c r="I295" s="3"/>
      <c r="J295" s="3"/>
      <c r="K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s="4" customFormat="1" x14ac:dyDescent="0.3">
      <c r="A296" s="1"/>
      <c r="B296" s="3"/>
      <c r="C296" s="1"/>
      <c r="D296" s="1"/>
      <c r="E296" s="3"/>
      <c r="F296" s="3"/>
      <c r="G296" s="3"/>
      <c r="H296" s="3"/>
      <c r="I296" s="3"/>
      <c r="J296" s="3"/>
      <c r="K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s="4" customFormat="1" x14ac:dyDescent="0.3">
      <c r="A297" s="1"/>
      <c r="B297" s="3"/>
      <c r="C297" s="1"/>
      <c r="D297" s="1"/>
      <c r="E297" s="3"/>
      <c r="F297" s="3"/>
      <c r="G297" s="3"/>
      <c r="H297" s="3"/>
      <c r="I297" s="3"/>
      <c r="J297" s="3"/>
      <c r="K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s="4" customFormat="1" x14ac:dyDescent="0.3">
      <c r="A298" s="1"/>
      <c r="B298" s="3"/>
      <c r="C298" s="1"/>
      <c r="D298" s="1"/>
      <c r="E298" s="3"/>
      <c r="F298" s="3"/>
      <c r="G298" s="3"/>
      <c r="H298" s="3"/>
      <c r="I298" s="3"/>
      <c r="J298" s="3"/>
      <c r="K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s="4" customFormat="1" x14ac:dyDescent="0.3">
      <c r="A299" s="1"/>
      <c r="B299" s="3"/>
      <c r="C299" s="1"/>
      <c r="D299" s="1"/>
      <c r="E299" s="3"/>
      <c r="F299" s="3"/>
      <c r="G299" s="3"/>
      <c r="H299" s="3"/>
      <c r="I299" s="3"/>
      <c r="J299" s="3"/>
      <c r="K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s="4" customFormat="1" x14ac:dyDescent="0.3">
      <c r="A300" s="1"/>
      <c r="B300" s="3"/>
      <c r="C300" s="1"/>
      <c r="D300" s="1"/>
      <c r="E300" s="3"/>
      <c r="F300" s="3"/>
      <c r="G300" s="3"/>
      <c r="H300" s="3"/>
      <c r="I300" s="3"/>
      <c r="J300" s="3"/>
      <c r="K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s="4" customFormat="1" x14ac:dyDescent="0.3">
      <c r="A301" s="1"/>
      <c r="B301" s="3"/>
      <c r="C301" s="1"/>
      <c r="D301" s="1"/>
      <c r="E301" s="3"/>
      <c r="F301" s="3"/>
      <c r="G301" s="3"/>
      <c r="H301" s="3"/>
      <c r="I301" s="3"/>
      <c r="J301" s="3"/>
      <c r="K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s="4" customFormat="1" x14ac:dyDescent="0.3">
      <c r="A302" s="1"/>
      <c r="B302" s="3"/>
      <c r="C302" s="1"/>
      <c r="D302" s="1"/>
      <c r="E302" s="3"/>
      <c r="F302" s="3"/>
      <c r="G302" s="3"/>
      <c r="H302" s="3"/>
      <c r="I302" s="3"/>
      <c r="J302" s="3"/>
      <c r="K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s="4" customFormat="1" x14ac:dyDescent="0.3">
      <c r="A303" s="1"/>
      <c r="B303" s="3"/>
      <c r="C303" s="1"/>
      <c r="D303" s="1"/>
      <c r="E303" s="3"/>
      <c r="F303" s="3"/>
      <c r="G303" s="3"/>
      <c r="H303" s="3"/>
      <c r="I303" s="3"/>
      <c r="J303" s="3"/>
      <c r="K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s="4" customFormat="1" x14ac:dyDescent="0.3">
      <c r="A304" s="1"/>
      <c r="B304" s="3"/>
      <c r="C304" s="1"/>
      <c r="D304" s="1"/>
      <c r="E304" s="3"/>
      <c r="F304" s="3"/>
      <c r="G304" s="3"/>
      <c r="H304" s="3"/>
      <c r="I304" s="3"/>
      <c r="J304" s="3"/>
      <c r="K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s="4" customFormat="1" x14ac:dyDescent="0.3">
      <c r="A305" s="1"/>
      <c r="B305" s="3"/>
      <c r="C305" s="1"/>
      <c r="D305" s="1"/>
      <c r="E305" s="3"/>
      <c r="F305" s="3"/>
      <c r="G305" s="3"/>
      <c r="H305" s="3"/>
      <c r="I305" s="3"/>
      <c r="J305" s="3"/>
      <c r="K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s="4" customFormat="1" x14ac:dyDescent="0.3">
      <c r="A306" s="1"/>
      <c r="B306" s="3"/>
      <c r="C306" s="1"/>
      <c r="D306" s="1"/>
      <c r="E306" s="3"/>
      <c r="F306" s="3"/>
      <c r="G306" s="3"/>
      <c r="H306" s="3"/>
      <c r="I306" s="3"/>
      <c r="J306" s="3"/>
      <c r="K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s="4" customFormat="1" x14ac:dyDescent="0.3">
      <c r="A307" s="1"/>
      <c r="B307" s="3"/>
      <c r="C307" s="1"/>
      <c r="D307" s="1"/>
      <c r="E307" s="3"/>
      <c r="F307" s="3"/>
      <c r="G307" s="3"/>
      <c r="H307" s="3"/>
      <c r="I307" s="3"/>
      <c r="J307" s="3"/>
      <c r="K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s="4" customFormat="1" x14ac:dyDescent="0.3">
      <c r="A308" s="1"/>
      <c r="B308" s="3"/>
      <c r="C308" s="1"/>
      <c r="D308" s="1"/>
      <c r="E308" s="3"/>
      <c r="F308" s="3"/>
      <c r="G308" s="3"/>
      <c r="H308" s="3"/>
      <c r="I308" s="3"/>
      <c r="J308" s="3"/>
      <c r="K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s="4" customFormat="1" x14ac:dyDescent="0.3">
      <c r="A309" s="1"/>
      <c r="B309" s="3"/>
      <c r="C309" s="1"/>
      <c r="D309" s="1"/>
      <c r="E309" s="3"/>
      <c r="F309" s="3"/>
      <c r="G309" s="3"/>
      <c r="H309" s="3"/>
      <c r="I309" s="3"/>
      <c r="J309" s="3"/>
      <c r="K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s="4" customFormat="1" x14ac:dyDescent="0.3">
      <c r="A310" s="1"/>
      <c r="B310" s="3"/>
      <c r="C310" s="1"/>
      <c r="D310" s="1"/>
      <c r="E310" s="3"/>
      <c r="F310" s="3"/>
      <c r="G310" s="3"/>
      <c r="H310" s="3"/>
      <c r="I310" s="3"/>
      <c r="J310" s="3"/>
      <c r="K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s="4" customFormat="1" x14ac:dyDescent="0.3">
      <c r="A311" s="1"/>
      <c r="B311" s="3"/>
      <c r="C311" s="1"/>
      <c r="D311" s="1"/>
      <c r="E311" s="3"/>
      <c r="F311" s="3"/>
      <c r="G311" s="3"/>
      <c r="H311" s="3"/>
      <c r="I311" s="3"/>
      <c r="J311" s="3"/>
      <c r="K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s="4" customFormat="1" x14ac:dyDescent="0.3">
      <c r="A312" s="1"/>
      <c r="B312" s="3"/>
      <c r="C312" s="1"/>
      <c r="D312" s="1"/>
      <c r="E312" s="3"/>
      <c r="F312" s="3"/>
      <c r="G312" s="3"/>
      <c r="H312" s="3"/>
      <c r="I312" s="3"/>
      <c r="J312" s="3"/>
      <c r="K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s="4" customFormat="1" x14ac:dyDescent="0.3">
      <c r="A313" s="1"/>
      <c r="B313" s="3"/>
      <c r="C313" s="1"/>
      <c r="D313" s="1"/>
      <c r="E313" s="3"/>
      <c r="F313" s="3"/>
      <c r="G313" s="3"/>
      <c r="H313" s="3"/>
      <c r="I313" s="3"/>
      <c r="J313" s="3"/>
      <c r="K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s="4" customFormat="1" x14ac:dyDescent="0.3">
      <c r="A314" s="1"/>
      <c r="B314" s="3"/>
      <c r="C314" s="1"/>
      <c r="D314" s="1"/>
      <c r="E314" s="3"/>
      <c r="F314" s="3"/>
      <c r="G314" s="3"/>
      <c r="H314" s="3"/>
      <c r="I314" s="3"/>
      <c r="J314" s="3"/>
      <c r="K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s="4" customFormat="1" x14ac:dyDescent="0.3">
      <c r="A315" s="1"/>
      <c r="B315" s="3"/>
      <c r="C315" s="1"/>
      <c r="D315" s="1"/>
      <c r="E315" s="3"/>
      <c r="F315" s="3"/>
      <c r="G315" s="3"/>
      <c r="H315" s="3"/>
      <c r="I315" s="3"/>
      <c r="J315" s="3"/>
      <c r="K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s="4" customFormat="1" x14ac:dyDescent="0.3">
      <c r="A316" s="1"/>
      <c r="B316" s="3"/>
      <c r="C316" s="1"/>
      <c r="D316" s="1"/>
      <c r="E316" s="3"/>
      <c r="F316" s="3"/>
      <c r="G316" s="3"/>
      <c r="H316" s="3"/>
      <c r="I316" s="3"/>
      <c r="J316" s="3"/>
      <c r="K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s="4" customFormat="1" x14ac:dyDescent="0.3">
      <c r="A317" s="1"/>
      <c r="B317" s="3"/>
      <c r="C317" s="1"/>
      <c r="D317" s="1"/>
      <c r="E317" s="3"/>
      <c r="F317" s="3"/>
      <c r="G317" s="3"/>
      <c r="H317" s="3"/>
      <c r="I317" s="3"/>
      <c r="J317" s="3"/>
      <c r="K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s="4" customFormat="1" x14ac:dyDescent="0.3">
      <c r="A318" s="1"/>
      <c r="B318" s="3"/>
      <c r="C318" s="1"/>
      <c r="D318" s="1"/>
      <c r="E318" s="3"/>
      <c r="F318" s="3"/>
      <c r="G318" s="3"/>
      <c r="H318" s="3"/>
      <c r="I318" s="3"/>
      <c r="J318" s="3"/>
      <c r="K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s="4" customFormat="1" x14ac:dyDescent="0.3">
      <c r="A319" s="1"/>
      <c r="B319" s="3"/>
      <c r="C319" s="1"/>
      <c r="D319" s="1"/>
      <c r="E319" s="3"/>
      <c r="F319" s="3"/>
      <c r="G319" s="3"/>
      <c r="H319" s="3"/>
      <c r="I319" s="3"/>
      <c r="J319" s="3"/>
      <c r="K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s="4" customFormat="1" x14ac:dyDescent="0.3">
      <c r="A320" s="1"/>
      <c r="B320" s="3"/>
      <c r="C320" s="1"/>
      <c r="D320" s="1"/>
      <c r="E320" s="3"/>
      <c r="F320" s="3"/>
      <c r="G320" s="3"/>
      <c r="H320" s="3"/>
      <c r="I320" s="3"/>
      <c r="J320" s="3"/>
      <c r="K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s="4" customFormat="1" x14ac:dyDescent="0.3">
      <c r="A321" s="1"/>
      <c r="B321" s="3"/>
      <c r="C321" s="1"/>
      <c r="D321" s="1"/>
      <c r="E321" s="3"/>
      <c r="F321" s="3"/>
      <c r="G321" s="3"/>
      <c r="H321" s="3"/>
      <c r="I321" s="3"/>
      <c r="J321" s="3"/>
      <c r="K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s="4" customFormat="1" x14ac:dyDescent="0.3">
      <c r="A322" s="1"/>
      <c r="B322" s="3"/>
      <c r="C322" s="1"/>
      <c r="D322" s="1"/>
      <c r="E322" s="3"/>
      <c r="F322" s="3"/>
      <c r="G322" s="3"/>
      <c r="H322" s="3"/>
      <c r="I322" s="3"/>
      <c r="J322" s="3"/>
      <c r="K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s="4" customFormat="1" x14ac:dyDescent="0.3">
      <c r="A323" s="1"/>
      <c r="B323" s="3"/>
      <c r="C323" s="1"/>
      <c r="D323" s="1"/>
      <c r="E323" s="3"/>
      <c r="F323" s="3"/>
      <c r="G323" s="3"/>
      <c r="H323" s="3"/>
      <c r="I323" s="3"/>
      <c r="J323" s="3"/>
      <c r="K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s="4" customFormat="1" x14ac:dyDescent="0.3">
      <c r="A324" s="1"/>
      <c r="B324" s="3"/>
      <c r="C324" s="1"/>
      <c r="D324" s="1"/>
      <c r="E324" s="3"/>
      <c r="F324" s="3"/>
      <c r="G324" s="3"/>
      <c r="H324" s="3"/>
      <c r="I324" s="3"/>
      <c r="J324" s="3"/>
      <c r="K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s="4" customFormat="1" x14ac:dyDescent="0.3">
      <c r="A325" s="1"/>
      <c r="B325" s="3"/>
      <c r="C325" s="1"/>
      <c r="D325" s="1"/>
      <c r="E325" s="3"/>
      <c r="F325" s="3"/>
      <c r="G325" s="3"/>
      <c r="H325" s="3"/>
      <c r="I325" s="3"/>
      <c r="J325" s="3"/>
      <c r="K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s="4" customFormat="1" x14ac:dyDescent="0.3">
      <c r="A326" s="1"/>
      <c r="B326" s="3"/>
      <c r="C326" s="1"/>
      <c r="D326" s="1"/>
      <c r="E326" s="3"/>
      <c r="F326" s="3"/>
      <c r="G326" s="3"/>
      <c r="H326" s="3"/>
      <c r="I326" s="3"/>
      <c r="J326" s="3"/>
      <c r="K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s="4" customFormat="1" x14ac:dyDescent="0.3">
      <c r="A327" s="1"/>
      <c r="B327" s="3"/>
      <c r="C327" s="1"/>
      <c r="D327" s="1"/>
      <c r="E327" s="3"/>
      <c r="F327" s="3"/>
      <c r="G327" s="3"/>
      <c r="H327" s="3"/>
      <c r="I327" s="3"/>
      <c r="J327" s="3"/>
      <c r="K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s="4" customFormat="1" x14ac:dyDescent="0.3">
      <c r="A328" s="1"/>
      <c r="B328" s="3"/>
      <c r="C328" s="1"/>
      <c r="D328" s="1"/>
      <c r="E328" s="3"/>
      <c r="F328" s="3"/>
      <c r="G328" s="3"/>
      <c r="H328" s="3"/>
      <c r="I328" s="3"/>
      <c r="J328" s="3"/>
      <c r="K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s="4" customFormat="1" x14ac:dyDescent="0.3">
      <c r="A329" s="1"/>
      <c r="B329" s="3"/>
      <c r="C329" s="1"/>
      <c r="D329" s="1"/>
      <c r="E329" s="3"/>
      <c r="F329" s="3"/>
      <c r="G329" s="3"/>
      <c r="H329" s="3"/>
      <c r="I329" s="3"/>
      <c r="J329" s="3"/>
      <c r="K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s="4" customFormat="1" x14ac:dyDescent="0.3">
      <c r="A330" s="1"/>
      <c r="B330" s="3"/>
      <c r="C330" s="1"/>
      <c r="D330" s="1"/>
      <c r="E330" s="3"/>
      <c r="F330" s="3"/>
      <c r="G330" s="3"/>
      <c r="H330" s="3"/>
      <c r="I330" s="3"/>
      <c r="J330" s="3"/>
      <c r="K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s="4" customFormat="1" x14ac:dyDescent="0.3">
      <c r="A331" s="1"/>
      <c r="B331" s="3"/>
      <c r="C331" s="1"/>
      <c r="D331" s="1"/>
      <c r="E331" s="3"/>
      <c r="F331" s="3"/>
      <c r="G331" s="3"/>
      <c r="H331" s="3"/>
      <c r="I331" s="3"/>
      <c r="J331" s="3"/>
      <c r="K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s="4" customFormat="1" x14ac:dyDescent="0.3">
      <c r="A332" s="1"/>
      <c r="B332" s="3"/>
      <c r="C332" s="1"/>
      <c r="D332" s="1"/>
      <c r="E332" s="3"/>
      <c r="F332" s="3"/>
      <c r="G332" s="3"/>
      <c r="H332" s="3"/>
      <c r="I332" s="3"/>
      <c r="J332" s="3"/>
      <c r="K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s="4" customFormat="1" x14ac:dyDescent="0.3">
      <c r="A333" s="1"/>
      <c r="B333" s="3"/>
      <c r="C333" s="1"/>
      <c r="D333" s="1"/>
      <c r="E333" s="3"/>
      <c r="F333" s="3"/>
      <c r="G333" s="3"/>
      <c r="H333" s="3"/>
      <c r="I333" s="3"/>
      <c r="J333" s="3"/>
      <c r="K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s="4" customFormat="1" x14ac:dyDescent="0.3">
      <c r="A334" s="1"/>
      <c r="B334" s="3"/>
      <c r="C334" s="1"/>
      <c r="D334" s="1"/>
      <c r="E334" s="3"/>
      <c r="F334" s="3"/>
      <c r="G334" s="3"/>
      <c r="H334" s="3"/>
      <c r="I334" s="3"/>
      <c r="J334" s="3"/>
      <c r="K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s="4" customFormat="1" x14ac:dyDescent="0.3">
      <c r="A335" s="1"/>
      <c r="B335" s="3"/>
      <c r="C335" s="1"/>
      <c r="D335" s="1"/>
      <c r="E335" s="3"/>
      <c r="F335" s="3"/>
      <c r="G335" s="3"/>
      <c r="H335" s="3"/>
      <c r="I335" s="3"/>
      <c r="J335" s="3"/>
      <c r="K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s="4" customFormat="1" x14ac:dyDescent="0.3">
      <c r="A336" s="1"/>
      <c r="B336" s="3"/>
      <c r="C336" s="1"/>
      <c r="D336" s="1"/>
      <c r="E336" s="3"/>
      <c r="F336" s="3"/>
      <c r="G336" s="3"/>
      <c r="H336" s="3"/>
      <c r="I336" s="3"/>
      <c r="J336" s="3"/>
      <c r="K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s="4" customFormat="1" x14ac:dyDescent="0.3">
      <c r="A337" s="1"/>
      <c r="B337" s="3"/>
      <c r="C337" s="1"/>
      <c r="D337" s="1"/>
      <c r="E337" s="3"/>
      <c r="F337" s="3"/>
      <c r="G337" s="3"/>
      <c r="H337" s="3"/>
      <c r="I337" s="3"/>
      <c r="J337" s="3"/>
      <c r="K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s="4" customFormat="1" x14ac:dyDescent="0.3">
      <c r="A338" s="1"/>
      <c r="B338" s="3"/>
      <c r="C338" s="1"/>
      <c r="D338" s="1"/>
      <c r="E338" s="3"/>
      <c r="F338" s="3"/>
      <c r="G338" s="3"/>
      <c r="H338" s="3"/>
      <c r="I338" s="3"/>
      <c r="J338" s="3"/>
      <c r="K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s="4" customFormat="1" x14ac:dyDescent="0.3">
      <c r="A339" s="1"/>
      <c r="B339" s="3"/>
      <c r="C339" s="1"/>
      <c r="D339" s="1"/>
      <c r="E339" s="3"/>
      <c r="F339" s="3"/>
      <c r="G339" s="3"/>
      <c r="H339" s="3"/>
      <c r="I339" s="3"/>
      <c r="J339" s="3"/>
      <c r="K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s="4" customFormat="1" x14ac:dyDescent="0.3">
      <c r="A340" s="1"/>
      <c r="B340" s="3"/>
      <c r="C340" s="1"/>
      <c r="D340" s="1"/>
      <c r="E340" s="3"/>
      <c r="F340" s="3"/>
      <c r="G340" s="3"/>
      <c r="H340" s="3"/>
      <c r="I340" s="3"/>
      <c r="J340" s="3"/>
      <c r="K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s="4" customFormat="1" x14ac:dyDescent="0.3">
      <c r="A341" s="1"/>
      <c r="B341" s="3"/>
      <c r="C341" s="1"/>
      <c r="D341" s="1"/>
      <c r="E341" s="3"/>
      <c r="F341" s="3"/>
      <c r="G341" s="3"/>
      <c r="H341" s="3"/>
      <c r="I341" s="3"/>
      <c r="J341" s="3"/>
      <c r="K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s="4" customFormat="1" x14ac:dyDescent="0.3">
      <c r="A342" s="1"/>
      <c r="B342" s="3"/>
      <c r="C342" s="1"/>
      <c r="D342" s="1"/>
      <c r="E342" s="3"/>
      <c r="F342" s="3"/>
      <c r="G342" s="3"/>
      <c r="H342" s="3"/>
      <c r="I342" s="3"/>
      <c r="J342" s="3"/>
      <c r="K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s="4" customFormat="1" x14ac:dyDescent="0.3">
      <c r="A343" s="1"/>
      <c r="B343" s="3"/>
      <c r="C343" s="1"/>
      <c r="D343" s="1"/>
      <c r="E343" s="3"/>
      <c r="F343" s="3"/>
      <c r="G343" s="3"/>
      <c r="H343" s="3"/>
      <c r="I343" s="3"/>
      <c r="J343" s="3"/>
      <c r="K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s="4" customFormat="1" x14ac:dyDescent="0.3">
      <c r="A344" s="1"/>
      <c r="B344" s="3"/>
      <c r="C344" s="1"/>
      <c r="D344" s="1"/>
      <c r="E344" s="3"/>
      <c r="F344" s="3"/>
      <c r="G344" s="3"/>
      <c r="H344" s="3"/>
      <c r="I344" s="3"/>
      <c r="J344" s="3"/>
      <c r="K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s="4" customFormat="1" x14ac:dyDescent="0.3">
      <c r="A345" s="1"/>
      <c r="B345" s="3"/>
      <c r="C345" s="1"/>
      <c r="D345" s="1"/>
      <c r="E345" s="3"/>
      <c r="F345" s="3"/>
      <c r="G345" s="3"/>
      <c r="H345" s="3"/>
      <c r="I345" s="3"/>
      <c r="J345" s="3"/>
      <c r="K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s="4" customFormat="1" x14ac:dyDescent="0.3">
      <c r="A346" s="1"/>
      <c r="B346" s="3"/>
      <c r="C346" s="1"/>
      <c r="D346" s="1"/>
      <c r="E346" s="3"/>
      <c r="F346" s="3"/>
      <c r="G346" s="3"/>
      <c r="H346" s="3"/>
      <c r="I346" s="3"/>
      <c r="J346" s="3"/>
      <c r="K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s="4" customFormat="1" x14ac:dyDescent="0.3">
      <c r="A347" s="1"/>
      <c r="B347" s="3"/>
      <c r="C347" s="1"/>
      <c r="D347" s="1"/>
      <c r="E347" s="3"/>
      <c r="F347" s="3"/>
      <c r="G347" s="3"/>
      <c r="H347" s="3"/>
      <c r="I347" s="3"/>
      <c r="J347" s="3"/>
      <c r="K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s="4" customFormat="1" x14ac:dyDescent="0.3">
      <c r="A348" s="1"/>
      <c r="B348" s="3"/>
      <c r="C348" s="1"/>
      <c r="D348" s="1"/>
      <c r="E348" s="3"/>
      <c r="F348" s="3"/>
      <c r="G348" s="3"/>
      <c r="H348" s="3"/>
      <c r="I348" s="3"/>
      <c r="J348" s="3"/>
      <c r="K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s="4" customFormat="1" x14ac:dyDescent="0.3">
      <c r="A349" s="1"/>
      <c r="B349" s="3"/>
      <c r="C349" s="1"/>
      <c r="D349" s="1"/>
      <c r="E349" s="3"/>
      <c r="F349" s="3"/>
      <c r="G349" s="3"/>
      <c r="H349" s="3"/>
      <c r="I349" s="3"/>
      <c r="J349" s="3"/>
      <c r="K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s="4" customFormat="1" x14ac:dyDescent="0.3">
      <c r="A350" s="1"/>
      <c r="B350" s="3"/>
      <c r="C350" s="1"/>
      <c r="D350" s="1"/>
      <c r="E350" s="3"/>
      <c r="F350" s="3"/>
      <c r="G350" s="3"/>
      <c r="H350" s="3"/>
      <c r="I350" s="3"/>
      <c r="J350" s="3"/>
      <c r="K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s="4" customFormat="1" x14ac:dyDescent="0.3">
      <c r="A351" s="1"/>
      <c r="B351" s="3"/>
      <c r="C351" s="1"/>
      <c r="D351" s="1"/>
      <c r="E351" s="3"/>
      <c r="F351" s="3"/>
      <c r="G351" s="3"/>
      <c r="H351" s="3"/>
      <c r="I351" s="3"/>
      <c r="J351" s="3"/>
      <c r="K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s="4" customFormat="1" x14ac:dyDescent="0.3">
      <c r="A352" s="1"/>
      <c r="B352" s="3"/>
      <c r="C352" s="1"/>
      <c r="D352" s="1"/>
      <c r="E352" s="3"/>
      <c r="F352" s="3"/>
      <c r="G352" s="3"/>
      <c r="H352" s="3"/>
      <c r="I352" s="3"/>
      <c r="J352" s="3"/>
      <c r="K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s="4" customFormat="1" x14ac:dyDescent="0.3">
      <c r="A353" s="1"/>
      <c r="B353" s="3"/>
      <c r="C353" s="1"/>
      <c r="D353" s="1"/>
      <c r="E353" s="3"/>
      <c r="F353" s="3"/>
      <c r="G353" s="3"/>
      <c r="H353" s="3"/>
      <c r="I353" s="3"/>
      <c r="J353" s="3"/>
      <c r="K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s="4" customFormat="1" x14ac:dyDescent="0.3">
      <c r="A354" s="1"/>
      <c r="B354" s="3"/>
      <c r="C354" s="1"/>
      <c r="D354" s="1"/>
      <c r="E354" s="3"/>
      <c r="F354" s="3"/>
      <c r="G354" s="3"/>
      <c r="H354" s="3"/>
      <c r="I354" s="3"/>
      <c r="J354" s="3"/>
      <c r="K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s="4" customFormat="1" x14ac:dyDescent="0.3">
      <c r="A355" s="1"/>
      <c r="B355" s="3"/>
      <c r="C355" s="1"/>
      <c r="D355" s="1"/>
      <c r="E355" s="3"/>
      <c r="F355" s="3"/>
      <c r="G355" s="3"/>
      <c r="H355" s="3"/>
      <c r="I355" s="3"/>
      <c r="J355" s="3"/>
      <c r="K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</sheetData>
  <mergeCells count="18">
    <mergeCell ref="B121:B126"/>
    <mergeCell ref="B100:B101"/>
    <mergeCell ref="B102:B106"/>
    <mergeCell ref="B107:B110"/>
    <mergeCell ref="B111:B114"/>
    <mergeCell ref="B115:B120"/>
    <mergeCell ref="B219:G219"/>
    <mergeCell ref="B127:B128"/>
    <mergeCell ref="B129:B130"/>
    <mergeCell ref="B131:B132"/>
    <mergeCell ref="B133:B139"/>
    <mergeCell ref="B140:B143"/>
    <mergeCell ref="B144:B145"/>
    <mergeCell ref="B146:B153"/>
    <mergeCell ref="B154:B160"/>
    <mergeCell ref="B161:B165"/>
    <mergeCell ref="B166:B169"/>
    <mergeCell ref="A176:F17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Full BOQ DUVHA</vt:lpstr>
      <vt:lpstr>FULL CAMDEN BELT REPAIRS</vt:lpstr>
      <vt:lpstr>FULL MEDUPI BELT REPAIRS 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Nomfundo Zwane</dc:creator>
  <cp:lastModifiedBy>Nomfundo Zwane</cp:lastModifiedBy>
  <dcterms:created xsi:type="dcterms:W3CDTF">2023-04-12T09:27:18Z</dcterms:created>
  <dcterms:modified xsi:type="dcterms:W3CDTF">2023-06-26T13:47:46Z</dcterms:modified>
</cp:coreProperties>
</file>