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maringkh\Documents\TPD\Central Grid Access roads refurbishment\Rigi Drawings\"/>
    </mc:Choice>
  </mc:AlternateContent>
  <xr:revisionPtr revIDLastSave="0" documentId="13_ncr:1_{50C607D0-5EAE-4DCC-95A2-3A1B5FDA9923}" xr6:coauthVersionLast="47" xr6:coauthVersionMax="47" xr10:uidLastSave="{00000000-0000-0000-0000-000000000000}"/>
  <bookViews>
    <workbookView xWindow="-110" yWindow="-110" windowWidth="19420" windowHeight="10300" xr2:uid="{F284670A-EEC0-4932-806F-030E10916531}"/>
  </bookViews>
  <sheets>
    <sheet name="Summary " sheetId="15" r:id="rId1"/>
    <sheet name="P&amp;Gs" sheetId="16" r:id="rId2"/>
    <sheet name="ROADWORK, PARKING AREAS AND PAV" sheetId="12"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a">#N/A</definedName>
    <definedName name="\b" localSheetId="0">[1]DCF!#REF!</definedName>
    <definedName name="\b">[1]DCF!#REF!</definedName>
    <definedName name="\c" localSheetId="0">[1]DCF!#REF!</definedName>
    <definedName name="\c">[1]DCF!#REF!</definedName>
    <definedName name="\d">#N/A</definedName>
    <definedName name="\e" localSheetId="0">[1]DCF!#REF!</definedName>
    <definedName name="\e">[1]DCF!#REF!</definedName>
    <definedName name="\f" localSheetId="0">[1]DCF!#REF!</definedName>
    <definedName name="\f">[1]DCF!#REF!</definedName>
    <definedName name="\g" localSheetId="0">[1]DCF!#REF!</definedName>
    <definedName name="\g">[1]DCF!#REF!</definedName>
    <definedName name="\h">[1]DCF!#REF!</definedName>
    <definedName name="\i">[1]DCF!#REF!</definedName>
    <definedName name="\m">#REF!</definedName>
    <definedName name="\MENU">#REF!</definedName>
    <definedName name="\p">[2]Preliminaries!#REF!</definedName>
    <definedName name="\PR_ALL">#REF!</definedName>
    <definedName name="\PR_FF">#REF!</definedName>
    <definedName name="\PR_LE">#REF!</definedName>
    <definedName name="\PR_MV">#REF!</definedName>
    <definedName name="\PR_OE">#REF!</definedName>
    <definedName name="\PR_SUM">#REF!</definedName>
    <definedName name="\PR_T">#REF!</definedName>
    <definedName name="\PRINT">#REF!</definedName>
    <definedName name="__123Graph_A" hidden="1">#REF!</definedName>
    <definedName name="__123Graph_ARICHARDS" hidden="1">#REF!</definedName>
    <definedName name="__123Graph_X" hidden="1">#REF!</definedName>
    <definedName name="__123Graph_XRICHARDS" hidden="1">#REF!</definedName>
    <definedName name="__IntlFixup" hidden="1">TRUE</definedName>
    <definedName name="_17_" localSheetId="0">[1]DCF!#REF!</definedName>
    <definedName name="_17_">[1]DCF!#REF!</definedName>
    <definedName name="_19_0" localSheetId="0">[3]DCF!#REF!</definedName>
    <definedName name="_19_0">[3]DCF!#REF!</definedName>
    <definedName name="_28L" localSheetId="0">[1]DCF!#REF!</definedName>
    <definedName name="_28L">[1]DCF!#REF!</definedName>
    <definedName name="_30P_0Print_Area" localSheetId="0">[3]DCF!#REF!</definedName>
    <definedName name="_30P_0Print_Area">[3]DCF!#REF!</definedName>
    <definedName name="_38P__Print_Area">[1]DCF!#REF!</definedName>
    <definedName name="_9_">[1]DCF!#REF!</definedName>
    <definedName name="_BRN3">[2]Preliminaries!#REF!</definedName>
    <definedName name="_BRN4">[2]Preliminaries!#REF!</definedName>
    <definedName name="_BRN5">[2]Preliminaries!#REF!</definedName>
    <definedName name="_BRN6">[2]Preliminaries!#REF!</definedName>
    <definedName name="_BRN7">[2]Preliminaries!#REF!</definedName>
    <definedName name="_C8" localSheetId="0">#REF!</definedName>
    <definedName name="_C8">#REF!</definedName>
    <definedName name="_Fill" hidden="1">#REF!</definedName>
    <definedName name="_J" localSheetId="0">[1]DCF!#REF!</definedName>
    <definedName name="_J">[1]DCF!#REF!</definedName>
    <definedName name="_Key1" hidden="1">#REF!</definedName>
    <definedName name="_Order1" hidden="1">255</definedName>
    <definedName name="_Order2" hidden="1">255</definedName>
    <definedName name="_REV1">#REF!</definedName>
    <definedName name="_Sort" hidden="1">#REF!</definedName>
    <definedName name="_Z" localSheetId="0">#REF!</definedName>
    <definedName name="_Z">#REF!</definedName>
    <definedName name="A">{#N/A,#N/A,FALSE,"Virgin Flightdeck"}</definedName>
    <definedName name="ACwvu.all." localSheetId="0" hidden="1">#REF!</definedName>
    <definedName name="ACwvu.all." hidden="1">#REF!</definedName>
    <definedName name="ACwvu.prices." localSheetId="0" hidden="1">#REF!</definedName>
    <definedName name="ACwvu.prices." hidden="1">#REF!</definedName>
    <definedName name="ACwvu.summary." localSheetId="0" hidden="1">#REF!</definedName>
    <definedName name="ACwvu.summary." hidden="1">#REF!</definedName>
    <definedName name="amort_normal">#REF!</definedName>
    <definedName name="an">#REF!</definedName>
    <definedName name="Année_de_base">#REF!</definedName>
    <definedName name="Annual_interest_rate">#REF!</definedName>
    <definedName name="APPORT">OFFSET([4]SERVICES!$A$1,1,0,COUNTA([4]SERVICES!$A:$A)-1,COUNTA([4]SERVICES!$1:$1))</definedName>
    <definedName name="APPROP">OFFSET([4]SERVICES!$A$1,1,0,COUNTA([4]SERVICES!$A:$A)-1,COUNTA([4]SERVICES!$1:$1))</definedName>
    <definedName name="APPROP_LIST">OFFSET([4]SERVICES!$A$1,1,1,COUNTA([4]SERVICES!$A:$A)-1,1)</definedName>
    <definedName name="AREA">#REF!</definedName>
    <definedName name="AREA_CAR_PARK">#REF!</definedName>
    <definedName name="AREA_FACTORY">#REF!</definedName>
    <definedName name="Area_in_Sqft">#REF!</definedName>
    <definedName name="AREA_MENZANEN">#REF!</definedName>
    <definedName name="AREA_Offices">#REF!</definedName>
    <definedName name="Area_Sqft">#REF!</definedName>
    <definedName name="ase">#REF!</definedName>
    <definedName name="AUSA">#REF!</definedName>
    <definedName name="AUSB">#REF!</definedName>
    <definedName name="ausbeglog">#REF!</definedName>
    <definedName name="ausbegsov">#REF!</definedName>
    <definedName name="AUSC">#REF!</definedName>
    <definedName name="ausendlog">#REF!</definedName>
    <definedName name="ausendsov">#REF!</definedName>
    <definedName name="AUSN">#REF!</definedName>
    <definedName name="ausout">#REF!</definedName>
    <definedName name="AUSR">#REF!</definedName>
    <definedName name="AUSRA">#REF!</definedName>
    <definedName name="azaz">#REF!</definedName>
    <definedName name="b" hidden="1">IF(COUNTA(#REF!)=0,0,INDEX(#REF!,MATCH(ROW(#REF!),#REF!,TRUE)))+1</definedName>
    <definedName name="BetaElectricity">#REF!</definedName>
    <definedName name="BetaTelecom">#REF!</definedName>
    <definedName name="BOQ">'[5]Data Entry'!$B$9</definedName>
    <definedName name="BWIC">'[6]Data Entry'!$B$15</definedName>
    <definedName name="CALC1">#REF!</definedName>
    <definedName name="CALC2">#REF!</definedName>
    <definedName name="CALC3">#REF!</definedName>
    <definedName name="Calcul_de_l_impôt">#REF!</definedName>
    <definedName name="Calcul_de_la_rentabilité">#REF!</definedName>
    <definedName name="CALCULATION_de_l_BFR">#REF!</definedName>
    <definedName name="CALCULATION_de_l_EBE">#REF!</definedName>
    <definedName name="CAT_BLD">OFFSET([4]CAT_BLDG!$A$1,1,0,COUNTA([4]CAT_BLDG!$A:$A)-1,COUNTA([4]CAT_BLDG!$1:$1))</definedName>
    <definedName name="CAT_BLD_LIST">OFFSET([4]CAT_BLDG!$A$1,1,1,COUNTA([4]CAT_BLDG!$A:$A)-1,1)</definedName>
    <definedName name="Client">'[7]Data Entry'!$B$8</definedName>
    <definedName name="Conesc">'[7]Data Entry'!$B$19</definedName>
    <definedName name="Conti">'[6]Data Entry'!$B$20</definedName>
    <definedName name="CostOption">'[7]Data Entry'!$B$11</definedName>
    <definedName name="costs_copy">#REF!</definedName>
    <definedName name="costs_input">#REF!</definedName>
    <definedName name="COUNT_CAR_PARK">#REF!</definedName>
    <definedName name="COUNT_FACTORY">#REF!</definedName>
    <definedName name="COUNT_MENZANEN">#REF!</definedName>
    <definedName name="COUNT_Offices">#REF!</definedName>
    <definedName name="Countryrisk">#REF!</definedName>
    <definedName name="COVER">#REF!</definedName>
    <definedName name="CRQ400new">#REF!</definedName>
    <definedName name="cum_balance">OFFSET(#REF!,2,0,nper,1)</definedName>
    <definedName name="cum_interest">OFFSET(#REF!,2,0,nper,1)</definedName>
    <definedName name="cum_payments">OFFSET(#REF!,2,0,nper,1)</definedName>
    <definedName name="cum_principal">OFFSET(#REF!,2,0,nper,1)</definedName>
    <definedName name="CUSTOM1_CAR_PARK">#REF!</definedName>
    <definedName name="CUSTOM1_FACTORY">#REF!</definedName>
    <definedName name="CUSTOM1_MENZANEN">#REF!</definedName>
    <definedName name="CUSTOM1_Offices">#REF!</definedName>
    <definedName name="CUSTOM2_CAR_PARK">#REF!</definedName>
    <definedName name="CUSTOM2_FACTORY">#REF!</definedName>
    <definedName name="CUSTOM2_MENZANEN">#REF!</definedName>
    <definedName name="CUSTOM2_Offices">#REF!</definedName>
    <definedName name="CUSTOM3_CAR_PARK">#REF!</definedName>
    <definedName name="CUSTOM3_FACTORY">#REF!</definedName>
    <definedName name="CUSTOM3_MENZANEN">#REF!</definedName>
    <definedName name="CUSTOM3_Offices">#REF!</definedName>
    <definedName name="Cwvu.summary." localSheetId="0" hidden="1">#REF!</definedName>
    <definedName name="Cwvu.summary." hidden="1">#REF!</definedName>
    <definedName name="Date">'[7]Data Entry'!$B$4</definedName>
    <definedName name="dcpm">#REF!</definedName>
    <definedName name="DEA">#REF!</definedName>
    <definedName name="DEB">#REF!</definedName>
    <definedName name="debeglog">#REF!</definedName>
    <definedName name="debegsov">#REF!</definedName>
    <definedName name="DEC">#REF!</definedName>
    <definedName name="DEElectricity">#REF!</definedName>
    <definedName name="deendlog">#REF!</definedName>
    <definedName name="deendsov">#REF!</definedName>
    <definedName name="DEN">#REF!</definedName>
    <definedName name="deout">#REF!</definedName>
    <definedName name="DER">#REF!</definedName>
    <definedName name="DERA">#REF!</definedName>
    <definedName name="DesignDev">'[6]Data Entry'!$B$18</definedName>
    <definedName name="DETelecom">#REF!</definedName>
    <definedName name="df">#REF!</definedName>
    <definedName name="display_area_4">#REF!</definedName>
    <definedName name="DOMB">#REF!</definedName>
    <definedName name="DOMC">#REF!</definedName>
    <definedName name="DOMRA">#REF!</definedName>
    <definedName name="Données_génerales">#REF!</definedName>
    <definedName name="DUREE">#REF!</definedName>
    <definedName name="Durée_de_vie">#REF!</definedName>
    <definedName name="DUREE1">#REF!</definedName>
    <definedName name="DUREE2">#REF!</definedName>
    <definedName name="DUREE3">#REF!</definedName>
    <definedName name="ECA">#REF!</definedName>
    <definedName name="ECB">#REF!</definedName>
    <definedName name="ECC">#REF!</definedName>
    <definedName name="ECM">#REF!</definedName>
    <definedName name="ecn">#REF!</definedName>
    <definedName name="ECRA">#REF!</definedName>
    <definedName name="ECY">#REF!</definedName>
    <definedName name="EstimateNo">'[7]Data Entry'!$B$6</definedName>
    <definedName name="Exchange">'[8]Data Entry'!$B$14</definedName>
    <definedName name="F">[2]Preliminaries!#REF!</definedName>
    <definedName name="Fee">'[7]Data Entry'!$B$16</definedName>
    <definedName name="FF">#REF!</definedName>
    <definedName name="First_payment_due">#REF!</definedName>
    <definedName name="FLYSHEET1">#REF!</definedName>
    <definedName name="FLYSHEET2">#REF!</definedName>
    <definedName name="FLYSHEET3">#REF!</definedName>
    <definedName name="fpdate">#REF!</definedName>
    <definedName name="GBV_NBV">#REF!</definedName>
    <definedName name="gear">#REF!</definedName>
    <definedName name="Gearing">#REF!</definedName>
    <definedName name="GIA">'[7]Data Entry'!$B$7</definedName>
    <definedName name="GRA">#REF!</definedName>
    <definedName name="GRB">#REF!</definedName>
    <definedName name="grbeglog">#REF!</definedName>
    <definedName name="grbegsov">#REF!</definedName>
    <definedName name="GRC">#REF!</definedName>
    <definedName name="grendlog">#REF!</definedName>
    <definedName name="grendsov">#REF!</definedName>
    <definedName name="GRN">#REF!</definedName>
    <definedName name="grout">#REF!</definedName>
    <definedName name="GRR">#REF!</definedName>
    <definedName name="GRRA">#REF!</definedName>
    <definedName name="GSGifa">#REF!</definedName>
    <definedName name="GST">#REF!</definedName>
    <definedName name="h" hidden="1">{#N/A,#N/A,FALSE,"Virgin Flightdeck"}</definedName>
    <definedName name="Header1" hidden="1">IF(COUNTA(#REF!)=0,0,INDEX(#REF!,MATCH(ROW(#REF!),#REF!,TRUE)))+1</definedName>
    <definedName name="Header2" hidden="1">[0]!Header1-1 &amp; "." &amp; MAX(1,COUNTA(INDEX(#REF!,MATCH([0]!Header1-1,#REF!,FALSE)):#REF!))</definedName>
    <definedName name="HEADS_BLD">OFFSET([9]CAT_BLDG!$A$1,0,0,1,COUNTA([9]CAT_BLDG!$1:$1))</definedName>
    <definedName name="HEIGHT_CAR_PARK">#REF!</definedName>
    <definedName name="HEIGHT_FACTORY">#REF!</definedName>
    <definedName name="HEIGHT_MENZANEN">#REF!</definedName>
    <definedName name="HEIGHT_Offices">#REF!</definedName>
    <definedName name="Help">OFFSET([4]Help!$A$1,1,0,COUNTA([4]Help!$A:$A)-1,2)</definedName>
    <definedName name="Help_Items">OFFSET([4]Help!$A$1,1,1,COUNTA([4]Help!$A:$A)-1,1)</definedName>
    <definedName name="Help_List">OFFSET([4]Help!$A$1,1,0,COUNTA([4]Help!$A:$A)-1,1)</definedName>
    <definedName name="HUA">#REF!</definedName>
    <definedName name="HUB">#REF!</definedName>
    <definedName name="hubeglog">#REF!</definedName>
    <definedName name="hubegsov">#REF!</definedName>
    <definedName name="HUC">#REF!</definedName>
    <definedName name="huendlog">#REF!</definedName>
    <definedName name="huendsov">#REF!</definedName>
    <definedName name="HUN">#REF!</definedName>
    <definedName name="huout">#REF!</definedName>
    <definedName name="HUR">#REF!</definedName>
    <definedName name="HURA">#REF!</definedName>
    <definedName name="HUY">#REF!</definedName>
    <definedName name="INCOME">#REF!</definedName>
    <definedName name="INDEX">#REF!</definedName>
    <definedName name="initial_invest_a">#REF!</definedName>
    <definedName name="initial_invest_A_copy">#REF!</definedName>
    <definedName name="initial_investments">#REF!</definedName>
    <definedName name="initial_investments_copy">#REF!</definedName>
    <definedName name="initial_investments_e">#REF!</definedName>
    <definedName name="initial_investments_e_copy">#REF!</definedName>
    <definedName name="int_rate_history">OFFSET(#REF!,2,0,nper,1)</definedName>
    <definedName name="invest_initial">#REF!</definedName>
    <definedName name="IRA">#REF!</definedName>
    <definedName name="IRB">#REF!</definedName>
    <definedName name="irbeglog">#REF!</definedName>
    <definedName name="irbegsov">#REF!</definedName>
    <definedName name="IRC">#REF!</definedName>
    <definedName name="irendlog">#REF!</definedName>
    <definedName name="irendsov">#REF!</definedName>
    <definedName name="IRN">#REF!</definedName>
    <definedName name="irout">#REF!</definedName>
    <definedName name="IRR">#REF!</definedName>
    <definedName name="IRRA">#REF!</definedName>
    <definedName name="ISA">#REF!</definedName>
    <definedName name="ISB">#REF!</definedName>
    <definedName name="isbeglog">#REF!</definedName>
    <definedName name="isbegsov">#REF!</definedName>
    <definedName name="ISC">#REF!</definedName>
    <definedName name="isendlog">#REF!</definedName>
    <definedName name="isendsov">#REF!</definedName>
    <definedName name="ISN">#REF!</definedName>
    <definedName name="isout">#REF!</definedName>
    <definedName name="ISR">#REF!</definedName>
    <definedName name="ISRA">#REF!</definedName>
    <definedName name="jmf">DATE(YEAR(Loan_Start),MONTH(Loan_Start)+Payment_Number,DAY(Loan_Start))</definedName>
    <definedName name="JOA">#REF!</definedName>
    <definedName name="job">#REF!</definedName>
    <definedName name="JOC">#REF!</definedName>
    <definedName name="jom">#REF!</definedName>
    <definedName name="JORA">#REF!</definedName>
    <definedName name="JOS">#REF!</definedName>
    <definedName name="joy">#REF!</definedName>
    <definedName name="kaa">#REF!</definedName>
    <definedName name="kab">#REF!</definedName>
    <definedName name="kabeglog">#REF!</definedName>
    <definedName name="kabegsov">#REF!</definedName>
    <definedName name="KAC">#REF!</definedName>
    <definedName name="kaendlog">#REF!</definedName>
    <definedName name="kaendsov">#REF!</definedName>
    <definedName name="kam">#REF!</definedName>
    <definedName name="KAN">#REF!</definedName>
    <definedName name="kaout">#REF!</definedName>
    <definedName name="KAR">#REF!</definedName>
    <definedName name="KARA">#REF!</definedName>
    <definedName name="kasov">#REF!</definedName>
    <definedName name="kay">#REF!</definedName>
    <definedName name="L">[2]Preliminaries!#REF!</definedName>
    <definedName name="langue">#REF!</definedName>
    <definedName name="Last_Row">#N/A</definedName>
    <definedName name="last_saved">#REF!</definedName>
    <definedName name="LE">#REF!</definedName>
    <definedName name="Lease_Amount">#REF!</definedName>
    <definedName name="LENGTH_CAR_PARK">#REF!</definedName>
    <definedName name="LENGTH_FACTORY">#REF!</definedName>
    <definedName name="LENGTH_MENZANEN">#REF!</definedName>
    <definedName name="LENGTH_Offices">#REF!</definedName>
    <definedName name="LIA">#REF!</definedName>
    <definedName name="LIB">#REF!</definedName>
    <definedName name="LIC">#REF!</definedName>
    <definedName name="lim">#REF!</definedName>
    <definedName name="lin">#REF!</definedName>
    <definedName name="lineo">OFFSET([10]SERVICES!$A$1,1,0,COUNTA([10]SERVICES!$A$1:$A$65536)-1,COUNTA([10]SERVICES!$A$1:$IV$1))</definedName>
    <definedName name="LIRA">#REF!</definedName>
    <definedName name="liy">#REF!</definedName>
    <definedName name="LL">[2]Preliminaries!#REF!</definedName>
    <definedName name="LOC_AUTH">#REF!</definedName>
    <definedName name="Location">'[7]Data Entry'!$B$10</definedName>
    <definedName name="margins_input">#REF!</definedName>
    <definedName name="MENU">#REF!</definedName>
    <definedName name="MIRE">#REF!</definedName>
    <definedName name="Misc">'[7]Data Entry'!$B$14</definedName>
    <definedName name="MV">#REF!</definedName>
    <definedName name="Na">[2]Preliminaries!#REF!</definedName>
    <definedName name="Name">'[7]Data Entry'!$B$3</definedName>
    <definedName name="Nom_de_Projet">#REF!</definedName>
    <definedName name="NOTES">#REF!</definedName>
    <definedName name="nper">term*12</definedName>
    <definedName name="Number_of_Payments">MATCH(0.01,End_Bal,-1)+1</definedName>
    <definedName name="NZA">#REF!</definedName>
    <definedName name="NZB">#REF!</definedName>
    <definedName name="nzbeglog">#REF!</definedName>
    <definedName name="nzbegsov">#REF!</definedName>
    <definedName name="NZC">#REF!</definedName>
    <definedName name="nzendlog">#REF!</definedName>
    <definedName name="nzendsov">#REF!</definedName>
    <definedName name="NZN">#REF!</definedName>
    <definedName name="nzout">#REF!</definedName>
    <definedName name="NZR">#REF!</definedName>
    <definedName name="NZRA">#REF!</definedName>
    <definedName name="OE">#REF!</definedName>
    <definedName name="OnceOffPmt">#REF!</definedName>
    <definedName name="PAGE1">#N/A</definedName>
    <definedName name="Payment_Date">DATE(YEAR(Loan_Start),MONTH(Loan_Start)+Payment_Number,DAY(Loan_Start))</definedName>
    <definedName name="Payments_per_year">#REF!</definedName>
    <definedName name="PERIOD">#REF!</definedName>
    <definedName name="Pmt_to_use">#REF!</definedName>
    <definedName name="POA">#REF!</definedName>
    <definedName name="POB">#REF!</definedName>
    <definedName name="pobeglog">#REF!</definedName>
    <definedName name="pobegsov">#REF!</definedName>
    <definedName name="poendlog">#REF!</definedName>
    <definedName name="poendsov">#REF!</definedName>
    <definedName name="PON">#REF!</definedName>
    <definedName name="poout">#REF!</definedName>
    <definedName name="PORA">#REF!</definedName>
    <definedName name="PORAA">#REF!</definedName>
    <definedName name="porb">#REF!</definedName>
    <definedName name="porbeglog">#REF!</definedName>
    <definedName name="porbegsov">#REF!</definedName>
    <definedName name="porc">#REF!</definedName>
    <definedName name="porendlog">#REF!</definedName>
    <definedName name="porendsov">#REF!</definedName>
    <definedName name="porm">#REF!</definedName>
    <definedName name="PORN">#REF!</definedName>
    <definedName name="porout">#REF!</definedName>
    <definedName name="PORR">#REF!</definedName>
    <definedName name="porra">#REF!</definedName>
    <definedName name="portout">#REF!</definedName>
    <definedName name="pory">#REF!</definedName>
    <definedName name="potout">#REF!</definedName>
    <definedName name="pp">#REF!</definedName>
    <definedName name="PreEsc">'[7]Data Entry'!$B$18</definedName>
    <definedName name="Prelims">'[7]Data Entry'!$B$15</definedName>
    <definedName name="Price_Arpent">#REF!</definedName>
    <definedName name="print">#REF!</definedName>
    <definedName name="_xlnm.Print_Area" localSheetId="0">'Summary '!$A$1:$G$24</definedName>
    <definedName name="_xlnm.Print_Area">#REF!</definedName>
    <definedName name="Print_Area_MI" localSheetId="0">#REF!</definedName>
    <definedName name="Print_Area_MI">#REF!</definedName>
    <definedName name="Print_Area_Reset">OFFSET(Full_Print,0,0,Last_Row)</definedName>
    <definedName name="_xlnm.Print_Titles" localSheetId="0">'Summary '!$1:$9</definedName>
    <definedName name="Prix_des_actifs">#REF!</definedName>
    <definedName name="Prix_des_actifs_copy">#REF!</definedName>
    <definedName name="Profit">'[6]Data Entry'!$B$16</definedName>
    <definedName name="Projection_des_comptes">#REF!</definedName>
    <definedName name="ProjectType">'[7]Data Entry'!$B$9</definedName>
    <definedName name="QSRef">'[7]Data Entry'!$B$5</definedName>
    <definedName name="Rachat_d_une_société">#REF!</definedName>
    <definedName name="Rank">#REF!</definedName>
    <definedName name="Ranking">#REF!</definedName>
    <definedName name="RATE">#REF!</definedName>
    <definedName name="Remuneration">#REF!</definedName>
    <definedName name="RemValidation">#REF!</definedName>
    <definedName name="REST">#REF!</definedName>
    <definedName name="revod">#REF!</definedName>
    <definedName name="Rwvu.all." localSheetId="0" hidden="1">#REF!,#REF!</definedName>
    <definedName name="Rwvu.all." hidden="1">#REF!,#REF!</definedName>
    <definedName name="Rwvu.prices." localSheetId="0" hidden="1">#REF!,#REF!</definedName>
    <definedName name="Rwvu.prices." hidden="1">#REF!,#REF!</definedName>
    <definedName name="Rwvu.summary." localSheetId="0" hidden="1">#REF!</definedName>
    <definedName name="Rwvu.summary." hidden="1">#REF!</definedName>
    <definedName name="saef">[2]Preliminaries!#REF!</definedName>
    <definedName name="Salinc">#REF!</definedName>
    <definedName name="SCALE2">[4]SCALE2!$A$2:$C$14</definedName>
    <definedName name="SDE">#REF!</definedName>
    <definedName name="sensitivity_matrix">#REF!</definedName>
    <definedName name="SERVICES">OFFSET([4]SERVICES!$A$1,1,0,COUNTA([4]SERVICES!$A:$A)-1,COUNTA([4]SERVICES!$1:$1))</definedName>
    <definedName name="SERVICES_LIST">OFFSET([4]SERVICES!$A$1,1,1,COUNTA([4]SERVICES!$A:$A)-1,1)</definedName>
    <definedName name="SLA">#REF!</definedName>
    <definedName name="SLB">#REF!</definedName>
    <definedName name="SLC">#REF!</definedName>
    <definedName name="slm">#REF!</definedName>
    <definedName name="SLRA">#REF!</definedName>
    <definedName name="sly">#REF!</definedName>
    <definedName name="solver_adj" localSheetId="0" hidden="1">#REF!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localSheetId="0" hidden="1">#REF!</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ORTIE1">#REF!</definedName>
    <definedName name="SORTIE2">#REF!</definedName>
    <definedName name="SORTIE3">#REF!</definedName>
    <definedName name="Sqft_per_Arpent">#REF!</definedName>
    <definedName name="SubbiePrelims">'[6]Data Entry'!$B$14</definedName>
    <definedName name="SUM">#REF!</definedName>
    <definedName name="SUMIFRANGE">#REF!</definedName>
    <definedName name="SUMMARY">#REF!</definedName>
    <definedName name="Surcharges">#REF!</definedName>
    <definedName name="SWA">#REF!</definedName>
    <definedName name="SWB">#REF!</definedName>
    <definedName name="SWC">#REF!</definedName>
    <definedName name="swebeglog">#REF!</definedName>
    <definedName name="swebegsov">#REF!</definedName>
    <definedName name="sweendlog">#REF!</definedName>
    <definedName name="sweendsov">#REF!</definedName>
    <definedName name="sweout">#REF!</definedName>
    <definedName name="SWN">#REF!</definedName>
    <definedName name="SWR">#REF!</definedName>
    <definedName name="SWRA">#REF!</definedName>
    <definedName name="Swvu.all." localSheetId="0" hidden="1">#REF!</definedName>
    <definedName name="Swvu.all." hidden="1">#REF!</definedName>
    <definedName name="Swvu.prices." localSheetId="0" hidden="1">#REF!</definedName>
    <definedName name="Swvu.prices." hidden="1">#REF!</definedName>
    <definedName name="Swvu.summary." localSheetId="0" hidden="1">#REF!</definedName>
    <definedName name="Swvu.summary." hidden="1">#REF!</definedName>
    <definedName name="T">#REF!</definedName>
    <definedName name="TABLE1">#REF!</definedName>
    <definedName name="TABLE2">#REF!</definedName>
    <definedName name="TABLE3">#REF!</definedName>
    <definedName name="Taux_d_act">#REF!</definedName>
    <definedName name="term">#REF!</definedName>
    <definedName name="Term_in_years">#REF!</definedName>
    <definedName name="test">#REF!,#REF!</definedName>
    <definedName name="THAT">[1]DCF!$CB$3:$CC$88</definedName>
    <definedName name="THIS">[1]DCF!$CB$3:$CB$90</definedName>
    <definedName name="to">#REF!</definedName>
    <definedName name="tot">#REF!</definedName>
    <definedName name="Total_Payment">Scheduled_Payment+Extra_Payment</definedName>
    <definedName name="totrev">#REF!</definedName>
    <definedName name="TRI">#REF!</definedName>
    <definedName name="TRI_ancien">#REF!</definedName>
    <definedName name="Unit" hidden="1">#REF!</definedName>
    <definedName name="Unité_mésure">#REF!</definedName>
    <definedName name="Unité_valeur">#REF!</definedName>
    <definedName name="valeur_du_stock">"s21"</definedName>
    <definedName name="Valeur_fixée">#REF!</definedName>
    <definedName name="Valeur_par_volume">#REF!</definedName>
    <definedName name="Values_Entered">IF(Loan_Amount*Interest_Rate*Loan_Years*Loan_Start&gt;0,1,0)</definedName>
    <definedName name="VAN_intrinsique">#REF!</definedName>
    <definedName name="VAT">'[7]Data Entry'!$B$20</definedName>
    <definedName name="vol_marge_copy">#REF!</definedName>
    <definedName name="vol_marge_input">#REF!</definedName>
    <definedName name="VOLUME_CAR_PARK">#REF!</definedName>
    <definedName name="VOLUME_FACTORY">#REF!</definedName>
    <definedName name="VOLUME_MENZANEN">#REF!</definedName>
    <definedName name="VOLUME_Offices">#REF!</definedName>
    <definedName name="volumes_input">#REF!</definedName>
    <definedName name="vza">#REF!</definedName>
    <definedName name="vzb">#REF!</definedName>
    <definedName name="vzbeglog">#REF!</definedName>
    <definedName name="vzbegsov">#REF!</definedName>
    <definedName name="VZC">#REF!</definedName>
    <definedName name="vzendlog">#REF!</definedName>
    <definedName name="vzendsov">#REF!</definedName>
    <definedName name="vzm">#REF!</definedName>
    <definedName name="VZN">#REF!</definedName>
    <definedName name="vzout">#REF!</definedName>
    <definedName name="VZR">#REF!</definedName>
    <definedName name="VZRA">#REF!</definedName>
    <definedName name="vzy">#REF!</definedName>
    <definedName name="WALLAREA_CAR_PARK">#REF!</definedName>
    <definedName name="WALLAREA_FACTORY">#REF!</definedName>
    <definedName name="WALLAREA_MENZANEN">#REF!</definedName>
    <definedName name="WALLAREA_Offices">#REF!</definedName>
    <definedName name="wefd">#N/A</definedName>
    <definedName name="WEIGHT_CAR_PARK">#REF!</definedName>
    <definedName name="WEIGHT_FACTORY">#REF!</definedName>
    <definedName name="WEIGHT_MENZANEN">#REF!</definedName>
    <definedName name="WEIGHT_Offices">#REF!</definedName>
    <definedName name="wrn.Radio." hidden="1">{#N/A,#N/A,FALSE,"Virgin Flightdeck"}</definedName>
    <definedName name="wrn.sr." hidden="1">{#N/A,#N/A,FALSE,"financials"}</definedName>
    <definedName name="wvu.all." localSheetId="0"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localSheetId="0"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localSheetId="0"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Z_07E28E77_F6FA_11D1_8C51_444553540000_.wvu.Cols" localSheetId="0" hidden="1">#REF!,#REF!</definedName>
    <definedName name="Z_07E28E77_F6FA_11D1_8C51_444553540000_.wvu.Cols" hidden="1">#REF!,#REF!</definedName>
    <definedName name="Z_07E28E80_F6FA_11D1_8C51_444553540000_.wvu.Cols" localSheetId="0" hidden="1">#REF!,#REF!</definedName>
    <definedName name="Z_07E28E80_F6FA_11D1_8C51_444553540000_.wvu.Cols" hidden="1">#REF!,#REF!</definedName>
    <definedName name="Z_07E28E85_F6FA_11D1_8C51_444553540000_.wvu.Cols" localSheetId="0" hidden="1">#REF!</definedName>
    <definedName name="Z_07E28E85_F6FA_11D1_8C51_444553540000_.wvu.Cols" hidden="1">#REF!</definedName>
    <definedName name="Z_0F778F74_F6F1_11D1_8C51_444553540000_.wvu.Cols" localSheetId="0" hidden="1">#REF!,#REF!</definedName>
    <definedName name="Z_0F778F74_F6F1_11D1_8C51_444553540000_.wvu.Cols" hidden="1">#REF!,#REF!</definedName>
    <definedName name="Z_0F778F7D_F6F1_11D1_8C51_444553540000_.wvu.Cols" localSheetId="0" hidden="1">#REF!,#REF!</definedName>
    <definedName name="Z_0F778F7D_F6F1_11D1_8C51_444553540000_.wvu.Cols" hidden="1">#REF!,#REF!</definedName>
    <definedName name="Z_0F778F82_F6F1_11D1_8C51_444553540000_.wvu.Cols" localSheetId="0" hidden="1">#REF!</definedName>
    <definedName name="Z_0F778F82_F6F1_11D1_8C51_444553540000_.wvu.Cols" hidden="1">#REF!</definedName>
    <definedName name="Z_1BB37995_F9EC_11D1_8C51_444553540000_.wvu.Cols" localSheetId="0" hidden="1">#REF!,#REF!</definedName>
    <definedName name="Z_1BB37995_F9EC_11D1_8C51_444553540000_.wvu.Cols" hidden="1">#REF!,#REF!</definedName>
    <definedName name="Z_1BB3799E_F9EC_11D1_8C51_444553540000_.wvu.Cols" localSheetId="0" hidden="1">#REF!,#REF!</definedName>
    <definedName name="Z_1BB3799E_F9EC_11D1_8C51_444553540000_.wvu.Cols" hidden="1">#REF!,#REF!</definedName>
    <definedName name="Z_1BB379A3_F9EC_11D1_8C51_444553540000_.wvu.Cols" localSheetId="0" hidden="1">#REF!</definedName>
    <definedName name="Z_1BB379A3_F9EC_11D1_8C51_444553540000_.wvu.Cols" hidden="1">#REF!</definedName>
    <definedName name="Z_1C8D1AB5_F70D_11D1_8C51_444553540000_.wvu.Cols" localSheetId="0" hidden="1">#REF!,#REF!</definedName>
    <definedName name="Z_1C8D1AB5_F70D_11D1_8C51_444553540000_.wvu.Cols" hidden="1">#REF!,#REF!</definedName>
    <definedName name="Z_1C8D1ABE_F70D_11D1_8C51_444553540000_.wvu.Cols" localSheetId="0" hidden="1">#REF!,#REF!</definedName>
    <definedName name="Z_1C8D1ABE_F70D_11D1_8C51_444553540000_.wvu.Cols" hidden="1">#REF!,#REF!</definedName>
    <definedName name="Z_1C8D1AC3_F70D_11D1_8C51_444553540000_.wvu.Cols" localSheetId="0" hidden="1">#REF!</definedName>
    <definedName name="Z_1C8D1AC3_F70D_11D1_8C51_444553540000_.wvu.Cols" hidden="1">#REF!</definedName>
    <definedName name="Z_201040E3_EFFE_11D1_A0B0_00A0246C5A5D_.wvu.Cols" localSheetId="0" hidden="1">#REF!,#REF!</definedName>
    <definedName name="Z_201040E3_EFFE_11D1_A0B0_00A0246C5A5D_.wvu.Cols" hidden="1">#REF!,#REF!</definedName>
    <definedName name="Z_201040EC_EFFE_11D1_A0B0_00A0246C5A5D_.wvu.Cols" localSheetId="0" hidden="1">#REF!,#REF!</definedName>
    <definedName name="Z_201040EC_EFFE_11D1_A0B0_00A0246C5A5D_.wvu.Cols" hidden="1">#REF!,#REF!</definedName>
    <definedName name="Z_201040F1_EFFE_11D1_A0B0_00A0246C5A5D_.wvu.Cols" localSheetId="0" hidden="1">#REF!</definedName>
    <definedName name="Z_201040F1_EFFE_11D1_A0B0_00A0246C5A5D_.wvu.Cols" hidden="1">#REF!</definedName>
    <definedName name="Z_2F9A8219_FAB3_11D1_8C51_444553540000_.wvu.Cols" localSheetId="0" hidden="1">#REF!,#REF!</definedName>
    <definedName name="Z_2F9A8219_FAB3_11D1_8C51_444553540000_.wvu.Cols" hidden="1">#REF!,#REF!</definedName>
    <definedName name="Z_2F9A8222_FAB3_11D1_8C51_444553540000_.wvu.Cols" localSheetId="0" hidden="1">#REF!,#REF!</definedName>
    <definedName name="Z_2F9A8222_FAB3_11D1_8C51_444553540000_.wvu.Cols" hidden="1">#REF!,#REF!</definedName>
    <definedName name="Z_2F9A8227_FAB3_11D1_8C51_444553540000_.wvu.Cols" localSheetId="0" hidden="1">#REF!</definedName>
    <definedName name="Z_2F9A8227_FAB3_11D1_8C51_444553540000_.wvu.Cols" hidden="1">#REF!</definedName>
    <definedName name="Z_36EC52B6_F657_11D1_8C51_444553540000_.wvu.Cols" localSheetId="0" hidden="1">#REF!,#REF!</definedName>
    <definedName name="Z_36EC52B6_F657_11D1_8C51_444553540000_.wvu.Cols" hidden="1">#REF!,#REF!</definedName>
    <definedName name="Z_36EC52C0_F657_11D1_8C51_444553540000_.wvu.Cols" localSheetId="0" hidden="1">#REF!,#REF!</definedName>
    <definedName name="Z_36EC52C0_F657_11D1_8C51_444553540000_.wvu.Cols" hidden="1">#REF!,#REF!</definedName>
    <definedName name="Z_36EC52C6_F657_11D1_8C51_444553540000_.wvu.Cols" localSheetId="0" hidden="1">#REF!</definedName>
    <definedName name="Z_36EC52C6_F657_11D1_8C51_444553540000_.wvu.Cols" hidden="1">#REF!</definedName>
    <definedName name="Z_42D42DD2_F3CA_11D1_8C51_444553540000_.wvu.Cols" localSheetId="0" hidden="1">#REF!,#REF!</definedName>
    <definedName name="Z_42D42DD2_F3CA_11D1_8C51_444553540000_.wvu.Cols" hidden="1">#REF!,#REF!</definedName>
    <definedName name="Z_42D42DDB_F3CA_11D1_8C51_444553540000_.wvu.Cols" localSheetId="0" hidden="1">#REF!,#REF!</definedName>
    <definedName name="Z_42D42DDB_F3CA_11D1_8C51_444553540000_.wvu.Cols" hidden="1">#REF!,#REF!</definedName>
    <definedName name="Z_42D42DE0_F3CA_11D1_8C51_444553540000_.wvu.Cols" localSheetId="0" hidden="1">#REF!</definedName>
    <definedName name="Z_42D42DE0_F3CA_11D1_8C51_444553540000_.wvu.Cols" hidden="1">#REF!</definedName>
    <definedName name="Z_5488E252_F3A7_11D1_8C51_444553540000_.wvu.Cols" localSheetId="0" hidden="1">#REF!,#REF!</definedName>
    <definedName name="Z_5488E252_F3A7_11D1_8C51_444553540000_.wvu.Cols" hidden="1">#REF!,#REF!</definedName>
    <definedName name="Z_5488E25B_F3A7_11D1_8C51_444553540000_.wvu.Cols" localSheetId="0" hidden="1">#REF!,#REF!</definedName>
    <definedName name="Z_5488E25B_F3A7_11D1_8C51_444553540000_.wvu.Cols" hidden="1">#REF!,#REF!</definedName>
    <definedName name="Z_5488E260_F3A7_11D1_8C51_444553540000_.wvu.Cols" localSheetId="0" hidden="1">#REF!</definedName>
    <definedName name="Z_5488E260_F3A7_11D1_8C51_444553540000_.wvu.Cols" hidden="1">#REF!</definedName>
    <definedName name="Z_57011824_F624_11D1_8C51_444553540000_.wvu.Cols" localSheetId="0" hidden="1">#REF!,#REF!</definedName>
    <definedName name="Z_57011824_F624_11D1_8C51_444553540000_.wvu.Cols" hidden="1">#REF!,#REF!</definedName>
    <definedName name="Z_5701182E_F624_11D1_8C51_444553540000_.wvu.Cols" localSheetId="0" hidden="1">#REF!,#REF!</definedName>
    <definedName name="Z_5701182E_F624_11D1_8C51_444553540000_.wvu.Cols" hidden="1">#REF!,#REF!</definedName>
    <definedName name="Z_57011834_F624_11D1_8C51_444553540000_.wvu.Cols" localSheetId="0" hidden="1">#REF!</definedName>
    <definedName name="Z_57011834_F624_11D1_8C51_444553540000_.wvu.Cols" hidden="1">#REF!</definedName>
    <definedName name="Z_7C7048D6_F613_11D1_8C51_444553540000_.wvu.Cols" localSheetId="0" hidden="1">#REF!,#REF!</definedName>
    <definedName name="Z_7C7048D6_F613_11D1_8C51_444553540000_.wvu.Cols" hidden="1">#REF!,#REF!</definedName>
    <definedName name="Z_7C7048E0_F613_11D1_8C51_444553540000_.wvu.Cols" localSheetId="0" hidden="1">#REF!,#REF!</definedName>
    <definedName name="Z_7C7048E0_F613_11D1_8C51_444553540000_.wvu.Cols" hidden="1">#REF!,#REF!</definedName>
    <definedName name="Z_7C7048E6_F613_11D1_8C51_444553540000_.wvu.Cols" localSheetId="0" hidden="1">#REF!</definedName>
    <definedName name="Z_7C7048E6_F613_11D1_8C51_444553540000_.wvu.Cols" hidden="1">#REF!</definedName>
    <definedName name="Z_88CD029A_F928_11D1_8C51_444553540000_.wvu.Cols" localSheetId="0" hidden="1">#REF!,#REF!</definedName>
    <definedName name="Z_88CD029A_F928_11D1_8C51_444553540000_.wvu.Cols" hidden="1">#REF!,#REF!</definedName>
    <definedName name="Z_88CD02A3_F928_11D1_8C51_444553540000_.wvu.Cols" localSheetId="0" hidden="1">#REF!,#REF!</definedName>
    <definedName name="Z_88CD02A3_F928_11D1_8C51_444553540000_.wvu.Cols" hidden="1">#REF!,#REF!</definedName>
    <definedName name="Z_88CD02A8_F928_11D1_8C51_444553540000_.wvu.Cols" localSheetId="0" hidden="1">#REF!</definedName>
    <definedName name="Z_88CD02A8_F928_11D1_8C51_444553540000_.wvu.Cols" hidden="1">#REF!</definedName>
    <definedName name="Z_96929736_F6C3_11D1_8C51_444553540000_.wvu.Cols" localSheetId="0" hidden="1">#REF!,#REF!</definedName>
    <definedName name="Z_96929736_F6C3_11D1_8C51_444553540000_.wvu.Cols" hidden="1">#REF!,#REF!</definedName>
    <definedName name="Z_96929740_F6C3_11D1_8C51_444553540000_.wvu.Cols" localSheetId="0" hidden="1">#REF!,#REF!</definedName>
    <definedName name="Z_96929740_F6C3_11D1_8C51_444553540000_.wvu.Cols" hidden="1">#REF!,#REF!</definedName>
    <definedName name="Z_96929746_F6C3_11D1_8C51_444553540000_.wvu.Cols" localSheetId="0" hidden="1">#REF!</definedName>
    <definedName name="Z_96929746_F6C3_11D1_8C51_444553540000_.wvu.Cols" hidden="1">#REF!</definedName>
    <definedName name="Z_98F27197_11A4_11D2_8C51_444553540000_.wvu.Cols" localSheetId="0" hidden="1">#REF!,#REF!</definedName>
    <definedName name="Z_98F27197_11A4_11D2_8C51_444553540000_.wvu.Cols" hidden="1">#REF!,#REF!</definedName>
    <definedName name="Z_98F271A0_11A4_11D2_8C51_444553540000_.wvu.Cols" localSheetId="0" hidden="1">#REF!,#REF!</definedName>
    <definedName name="Z_98F271A0_11A4_11D2_8C51_444553540000_.wvu.Cols" hidden="1">#REF!,#REF!</definedName>
    <definedName name="Z_98F271A5_11A4_11D2_8C51_444553540000_.wvu.Cols" localSheetId="0" hidden="1">#REF!</definedName>
    <definedName name="Z_98F271A5_11A4_11D2_8C51_444553540000_.wvu.Cols" hidden="1">#REF!</definedName>
    <definedName name="Z_AD5D9037_FB84_11D1_8C51_444553540000_.wvu.Cols" localSheetId="0" hidden="1">#REF!,#REF!</definedName>
    <definedName name="Z_AD5D9037_FB84_11D1_8C51_444553540000_.wvu.Cols" hidden="1">#REF!,#REF!</definedName>
    <definedName name="Z_AD5D9040_FB84_11D1_8C51_444553540000_.wvu.Cols" localSheetId="0" hidden="1">#REF!,#REF!</definedName>
    <definedName name="Z_AD5D9040_FB84_11D1_8C51_444553540000_.wvu.Cols" hidden="1">#REF!,#REF!</definedName>
    <definedName name="Z_AD5D9045_FB84_11D1_8C51_444553540000_.wvu.Cols" localSheetId="0" hidden="1">#REF!</definedName>
    <definedName name="Z_AD5D9045_FB84_11D1_8C51_444553540000_.wvu.Cols" hidden="1">#REF!</definedName>
    <definedName name="Z_ADC94474_F55C_11D1_8C51_444553540000_.wvu.Cols" localSheetId="0" hidden="1">#REF!,#REF!</definedName>
    <definedName name="Z_ADC94474_F55C_11D1_8C51_444553540000_.wvu.Cols" hidden="1">#REF!,#REF!</definedName>
    <definedName name="Z_ADC9447D_F55C_11D1_8C51_444553540000_.wvu.Cols" localSheetId="0" hidden="1">#REF!,#REF!</definedName>
    <definedName name="Z_ADC9447D_F55C_11D1_8C51_444553540000_.wvu.Cols" hidden="1">#REF!,#REF!</definedName>
    <definedName name="Z_ADC94482_F55C_11D1_8C51_444553540000_.wvu.Cols" localSheetId="0" hidden="1">#REF!</definedName>
    <definedName name="Z_ADC94482_F55C_11D1_8C51_444553540000_.wvu.Cols" hidden="1">#REF!</definedName>
    <definedName name="Z_C772F4DA_F46C_11D1_8C51_444553540000_.wvu.Cols" localSheetId="0" hidden="1">#REF!,#REF!</definedName>
    <definedName name="Z_C772F4DA_F46C_11D1_8C51_444553540000_.wvu.Cols" hidden="1">#REF!,#REF!</definedName>
    <definedName name="Z_C772F4E3_F46C_11D1_8C51_444553540000_.wvu.Cols" localSheetId="0" hidden="1">#REF!,#REF!</definedName>
    <definedName name="Z_C772F4E3_F46C_11D1_8C51_444553540000_.wvu.Cols" hidden="1">#REF!,#REF!</definedName>
    <definedName name="Z_C772F4E8_F46C_11D1_8C51_444553540000_.wvu.Cols" localSheetId="0" hidden="1">#REF!</definedName>
    <definedName name="Z_C772F4E8_F46C_11D1_8C51_444553540000_.wvu.Cols" hidden="1">#REF!</definedName>
    <definedName name="Z_DD23A3E7_1197_11D2_8C51_444553540000_.wvu.Cols" localSheetId="0" hidden="1">#REF!,#REF!</definedName>
    <definedName name="Z_DD23A3E7_1197_11D2_8C51_444553540000_.wvu.Cols" hidden="1">#REF!,#REF!</definedName>
    <definedName name="Z_DD23A3F0_1197_11D2_8C51_444553540000_.wvu.Cols" localSheetId="0" hidden="1">#REF!,#REF!</definedName>
    <definedName name="Z_DD23A3F0_1197_11D2_8C51_444553540000_.wvu.Cols" hidden="1">#REF!,#REF!</definedName>
    <definedName name="Z_DD23A3F5_1197_11D2_8C51_444553540000_.wvu.Cols" localSheetId="0" hidden="1">#REF!</definedName>
    <definedName name="Z_DD23A3F5_1197_11D2_8C51_444553540000_.wvu.Cols" hidden="1">#REF!</definedName>
    <definedName name="Z_E1908297_FB98_11D1_8C51_444553540000_.wvu.Cols" localSheetId="0" hidden="1">#REF!,#REF!</definedName>
    <definedName name="Z_E1908297_FB98_11D1_8C51_444553540000_.wvu.Cols" hidden="1">#REF!,#REF!</definedName>
    <definedName name="Z_E19082A0_FB98_11D1_8C51_444553540000_.wvu.Cols" localSheetId="0" hidden="1">#REF!,#REF!</definedName>
    <definedName name="Z_E19082A0_FB98_11D1_8C51_444553540000_.wvu.Cols" hidden="1">#REF!,#REF!</definedName>
    <definedName name="Z_E19082A5_FB98_11D1_8C51_444553540000_.wvu.Cols" localSheetId="0" hidden="1">#REF!</definedName>
    <definedName name="Z_E19082A5_FB98_11D1_8C51_444553540000_.wvu.Cols" hidden="1">#REF!</definedName>
    <definedName name="Z_E23C3916_F64C_11D1_8C51_444553540000_.wvu.Cols" localSheetId="0" hidden="1">#REF!,#REF!</definedName>
    <definedName name="Z_E23C3916_F64C_11D1_8C51_444553540000_.wvu.Cols" hidden="1">#REF!,#REF!</definedName>
    <definedName name="Z_E23C3920_F64C_11D1_8C51_444553540000_.wvu.Cols" localSheetId="0" hidden="1">#REF!,#REF!</definedName>
    <definedName name="Z_E23C3920_F64C_11D1_8C51_444553540000_.wvu.Cols" hidden="1">#REF!,#REF!</definedName>
    <definedName name="Z_E23C3926_F64C_11D1_8C51_444553540000_.wvu.Cols" localSheetId="0" hidden="1">#REF!</definedName>
    <definedName name="Z_E23C3926_F64C_11D1_8C51_444553540000_.wvu.Cols" hidden="1">#REF!</definedName>
    <definedName name="Z_E23C3926_F64C_11D1_8C51_444553540000_.wvu.Rows" localSheetId="0" hidden="1">#REF!</definedName>
    <definedName name="Z_E23C3926_F64C_11D1_8C51_444553540000_.wvu.Rows" hidden="1">#REF!</definedName>
    <definedName name="Z_E9F13515_FA03_11D1_8C51_444553540000_.wvu.Cols" localSheetId="0" hidden="1">#REF!,#REF!</definedName>
    <definedName name="Z_E9F13515_FA03_11D1_8C51_444553540000_.wvu.Cols" hidden="1">#REF!,#REF!</definedName>
    <definedName name="Z_E9F1351E_FA03_11D1_8C51_444553540000_.wvu.Cols" localSheetId="0" hidden="1">#REF!,#REF!</definedName>
    <definedName name="Z_E9F1351E_FA03_11D1_8C51_444553540000_.wvu.Cols" hidden="1">#REF!,#REF!</definedName>
    <definedName name="Z_E9F13523_FA03_11D1_8C51_444553540000_.wvu.Cols" localSheetId="0" hidden="1">#REF!</definedName>
    <definedName name="Z_E9F13523_FA03_11D1_8C51_444553540000_.wvu.Cols" hidden="1">#REF!</definedName>
    <definedName name="Z_F7CC403E_074D_11D2_8C51_444553540000_.wvu.Cols" localSheetId="0" hidden="1">#REF!,#REF!</definedName>
    <definedName name="Z_F7CC403E_074D_11D2_8C51_444553540000_.wvu.Cols" hidden="1">#REF!,#REF!</definedName>
    <definedName name="Z_F7CC4047_074D_11D2_8C51_444553540000_.wvu.Cols" localSheetId="0" hidden="1">#REF!,#REF!</definedName>
    <definedName name="Z_F7CC4047_074D_11D2_8C51_444553540000_.wvu.Cols" hidden="1">#REF!,#REF!</definedName>
    <definedName name="Z_F7CC404C_074D_11D2_8C51_444553540000_.wvu.Cols" localSheetId="0" hidden="1">#REF!</definedName>
    <definedName name="Z_F7CC404C_074D_11D2_8C51_444553540000_.wvu.Cols" hidden="1">#REF!</definedName>
    <definedName name="zazzaa">#REF!</definedName>
    <definedName name="Zone_impres_MI">#REF!</definedName>
    <definedName name="zone_impress">#REF!,#REF!,#REF!,#REF!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1" i="16" l="1"/>
  <c r="H94" i="16"/>
  <c r="F90" i="16"/>
  <c r="F92" i="16" s="1"/>
  <c r="F82" i="16"/>
  <c r="F81" i="16"/>
  <c r="F80" i="16"/>
  <c r="F79" i="16"/>
  <c r="F78" i="16"/>
  <c r="F77" i="16"/>
  <c r="F76" i="16"/>
  <c r="F75" i="16"/>
  <c r="F74" i="16"/>
  <c r="F73" i="16"/>
  <c r="F72" i="16"/>
  <c r="F71" i="16"/>
  <c r="F70" i="16"/>
  <c r="F69" i="16"/>
  <c r="F68" i="16"/>
  <c r="F67" i="16"/>
  <c r="A67" i="16"/>
  <c r="A68" i="16" s="1"/>
  <c r="A69" i="16" s="1"/>
  <c r="A70" i="16" s="1"/>
  <c r="A71" i="16" s="1"/>
  <c r="A72" i="16" s="1"/>
  <c r="A73" i="16" s="1"/>
  <c r="A74" i="16" s="1"/>
  <c r="A75" i="16" s="1"/>
  <c r="A76" i="16" s="1"/>
  <c r="A77" i="16" s="1"/>
  <c r="A78" i="16" s="1"/>
  <c r="A79" i="16" s="1"/>
  <c r="A80" i="16" s="1"/>
  <c r="A81" i="16" s="1"/>
  <c r="A82" i="16" s="1"/>
  <c r="F66" i="16"/>
  <c r="F65" i="16"/>
  <c r="F64" i="16"/>
  <c r="F63" i="16"/>
  <c r="F62" i="16"/>
  <c r="F61" i="16"/>
  <c r="F60" i="16"/>
  <c r="F59" i="16"/>
  <c r="F58" i="16"/>
  <c r="F57" i="16"/>
  <c r="F56" i="16"/>
  <c r="F55" i="16"/>
  <c r="F54" i="16"/>
  <c r="H50" i="16"/>
  <c r="F44" i="16"/>
  <c r="F43" i="16"/>
  <c r="F42" i="16"/>
  <c r="F41" i="16"/>
  <c r="F40" i="16"/>
  <c r="F39" i="16"/>
  <c r="F38" i="16"/>
  <c r="F37" i="16"/>
  <c r="F36" i="16"/>
  <c r="F35" i="16"/>
  <c r="F34" i="16"/>
  <c r="F33" i="16"/>
  <c r="F32" i="16"/>
  <c r="F31" i="16"/>
  <c r="F30" i="16"/>
  <c r="A30" i="16"/>
  <c r="A31" i="16" s="1"/>
  <c r="A32" i="16" s="1"/>
  <c r="A33" i="16" s="1"/>
  <c r="A34" i="16" s="1"/>
  <c r="A35" i="16" s="1"/>
  <c r="A36" i="16" s="1"/>
  <c r="A37" i="16" s="1"/>
  <c r="A38" i="16" s="1"/>
  <c r="A39" i="16" s="1"/>
  <c r="A40" i="16" s="1"/>
  <c r="A42" i="16" s="1"/>
  <c r="A43" i="16" s="1"/>
  <c r="A44" i="16" s="1"/>
  <c r="F29" i="16"/>
  <c r="F28" i="16"/>
  <c r="F27" i="16"/>
  <c r="F26" i="16"/>
  <c r="F25" i="16"/>
  <c r="F24" i="16"/>
  <c r="F23" i="16"/>
  <c r="F22" i="16"/>
  <c r="F21" i="16"/>
  <c r="F20" i="16"/>
  <c r="F19" i="16"/>
  <c r="F18" i="16"/>
  <c r="F17" i="16"/>
  <c r="F46" i="16" l="1"/>
  <c r="F83" i="16"/>
  <c r="F94" i="16" s="1"/>
  <c r="F16" i="15" s="1"/>
  <c r="D7" i="15" l="1"/>
  <c r="F14" i="12" l="1"/>
  <c r="D18" i="12"/>
  <c r="F18" i="12" s="1"/>
  <c r="D23" i="12"/>
  <c r="F23" i="12" s="1"/>
  <c r="F28" i="12"/>
  <c r="F44" i="12"/>
  <c r="D49" i="12"/>
  <c r="F49" i="12" s="1"/>
  <c r="D55" i="12"/>
  <c r="F55" i="12" s="1"/>
  <c r="D57" i="12"/>
  <c r="F57" i="12" s="1"/>
  <c r="D59" i="12"/>
  <c r="F59" i="12" s="1"/>
  <c r="D61" i="12"/>
  <c r="F61" i="12" s="1"/>
  <c r="F69" i="12"/>
  <c r="F71" i="12"/>
  <c r="F78" i="12"/>
  <c r="F79" i="12"/>
  <c r="F80" i="12"/>
  <c r="F81" i="12"/>
  <c r="F83" i="12"/>
  <c r="F84" i="12"/>
  <c r="F85" i="12"/>
  <c r="F86" i="12"/>
  <c r="F87" i="12"/>
  <c r="F88" i="12"/>
  <c r="F89" i="12"/>
  <c r="D90" i="12"/>
  <c r="F90" i="12" s="1"/>
  <c r="F91" i="12"/>
  <c r="F92" i="12"/>
  <c r="F93" i="12"/>
  <c r="D94" i="12"/>
  <c r="F94" i="12" s="1"/>
  <c r="F95" i="12"/>
  <c r="F96" i="12"/>
  <c r="F97" i="12"/>
  <c r="F100" i="12"/>
  <c r="F101" i="12"/>
  <c r="F102" i="12"/>
  <c r="F103" i="12"/>
  <c r="F105" i="12"/>
  <c r="F106" i="12"/>
  <c r="F108" i="12"/>
  <c r="F110" i="12"/>
  <c r="D107" i="12" l="1"/>
  <c r="F107" i="12" s="1"/>
  <c r="D98" i="12"/>
  <c r="F98" i="12" s="1"/>
  <c r="D104" i="12"/>
  <c r="F104" i="12" s="1"/>
  <c r="D75" i="12"/>
  <c r="F75" i="12" s="1"/>
  <c r="D99" i="12"/>
  <c r="F99" i="12" s="1"/>
  <c r="D30" i="12"/>
  <c r="F30" i="12" s="1"/>
  <c r="D40" i="12"/>
  <c r="F40" i="12" s="1"/>
  <c r="F113" i="12" l="1"/>
  <c r="F18" i="15" s="1"/>
  <c r="F21" i="15" s="1"/>
  <c r="F28" i="15" l="1"/>
  <c r="F30" i="15" s="1"/>
</calcChain>
</file>

<file path=xl/sharedStrings.xml><?xml version="1.0" encoding="utf-8"?>
<sst xmlns="http://schemas.openxmlformats.org/spreadsheetml/2006/main" count="217" uniqueCount="128">
  <si>
    <t>ROADWORK, PARKING AREAS AND PAVING</t>
  </si>
  <si>
    <t>User note</t>
  </si>
  <si>
    <t>Where SABS 1200 or SANS preambles are not applicable, refer to other suitable construction standards or provide full description</t>
  </si>
  <si>
    <t>Testing of material and filling</t>
  </si>
  <si>
    <t>Descriptions of earth filling, compaction, etc shall be deemed to include for all necessary testing required in accordance with the SABS 1200 series</t>
  </si>
  <si>
    <t>m2</t>
  </si>
  <si>
    <t>m3</t>
  </si>
  <si>
    <t>Not exceeding 2m deep over site between buildings, retaining walls, etc to reduce levels and dispose in prescribed stock piles on site</t>
  </si>
  <si>
    <t>Hard rock</t>
  </si>
  <si>
    <t>Extra over bulk excavation in earth for breaking up and removing</t>
  </si>
  <si>
    <t>Unreinforced concrete</t>
  </si>
  <si>
    <t>Reinforced concrete</t>
  </si>
  <si>
    <t>Extra over all excavations for carting away</t>
  </si>
  <si>
    <t>Surplus material from excavations and/or stock piles on site to a dumping site to be located by the contractor</t>
  </si>
  <si>
    <t>Keeping excavations free of water</t>
  </si>
  <si>
    <t>Keeping excavations free of water other than subterranean water</t>
  </si>
  <si>
    <t>Item</t>
  </si>
  <si>
    <t>Compaction of surfaces</t>
  </si>
  <si>
    <t>LAYER WORK</t>
  </si>
  <si>
    <t>Filling supplied by the contractor under parking areas, roadways, etc</t>
  </si>
  <si>
    <t>No</t>
  </si>
  <si>
    <t>CBR test in accordance with method A8 of TMH1</t>
  </si>
  <si>
    <t>CONCRETE STORMWATER CHANNELS ETC</t>
  </si>
  <si>
    <t>Base course of G6 natural gravel material, compacted to 95% Mod AASHTO density</t>
  </si>
  <si>
    <t>Excavation in compacted fill</t>
  </si>
  <si>
    <t>Rate only</t>
  </si>
  <si>
    <t xml:space="preserve">Breaking-up and removing existing asphalt </t>
  </si>
  <si>
    <t>30mm asphalt</t>
  </si>
  <si>
    <t>Compaction of ground surfaces under pavings etc, including scarifying for a depth of 150mm, breaking down oversize material, adding suitable material where necessary and compacting to 95% Mod AASHTO density</t>
  </si>
  <si>
    <t>Subbase course of G7 natural gravel material, compacted to 95% Mod AASHTO density</t>
  </si>
  <si>
    <t>Extra over base course of natural gravel material for stabilisation with 3% cement</t>
  </si>
  <si>
    <t>Base course of G2 graded crushed stone, compacted to 88% of apparent density (PI&lt;6, maximum size 37.5mm)</t>
  </si>
  <si>
    <t>Additional tests required by the Project Manager</t>
  </si>
  <si>
    <t>30mm Thick paving to parking areas, roadways, etc including bitumin spray to base course (0.71l/m²)</t>
  </si>
  <si>
    <t>Asphalt premix road surfacing</t>
  </si>
  <si>
    <t>Scaning for existing services</t>
  </si>
  <si>
    <t>item</t>
  </si>
  <si>
    <t>Scan for existing services along the length of the road and plot on the drawings.</t>
  </si>
  <si>
    <t>Extra over bulk excavation in compacted fill for</t>
  </si>
  <si>
    <t>The items of testing given below are for additional testing which may be required by the Project Manager over and above those for which the contractor is responsible</t>
  </si>
  <si>
    <t>Clearing and cleaning of the existing channels</t>
  </si>
  <si>
    <t>Supply and install screen to existing drains</t>
  </si>
  <si>
    <t>no</t>
  </si>
  <si>
    <t>Hand excavation to expose existing services</t>
  </si>
  <si>
    <t>THE FOLLOWING IN GRASS-LINED DRAIN AT BOTTOM OF EMBANKMENT, EDGE OF TERRACE AND THE EDGES OF THE ROAD (CUT OFF DRAIN)</t>
  </si>
  <si>
    <t>Site preparation:</t>
  </si>
  <si>
    <t>Bulk excavation:</t>
  </si>
  <si>
    <t>Excavate to form open 'V-shaped' cut-off drain in all materials and dispose to a site provided by the Contractor.</t>
  </si>
  <si>
    <t>Extra over for:</t>
  </si>
  <si>
    <t>Intermediate excavation.</t>
  </si>
  <si>
    <t>Hard rock excavation.</t>
  </si>
  <si>
    <t>Importing of material from commercial sources and placing in:</t>
  </si>
  <si>
    <t>Topsoiling:</t>
  </si>
  <si>
    <t>Import approved topsoiling from commercial source in 100mm (average) thick layer to compacted areas.</t>
  </si>
  <si>
    <t>Grassing, etc.:</t>
  </si>
  <si>
    <t xml:space="preserve">Rip excavated surface to slope, to a nominal depth of 150mm and compact </t>
  </si>
  <si>
    <t>Approved grass with a seed/gel mixture of Digitaria ariantha, Chloris Gyanhan cynodon dactilon all in equal proportions at 8kg/ha, lain in strict accordance with the Supplier's instructions and to the satisfaction of the Engineer.</t>
  </si>
  <si>
    <t>All new grassed areas must be watered at least twice a week, to ensure the proper germination of the seeds. Watering of grassed areas is to be carried out during construction, as well as for a period of six (6) months thereafter. The Contractor shall also allow for the repair of any erosion damage and to replant bare patches (should these occur), so as to achieve acceptable cover.</t>
  </si>
  <si>
    <t>TOTAL CARRIED TO SUMMARY</t>
  </si>
  <si>
    <t>In-situ dry density test DCP</t>
  </si>
  <si>
    <t>SUM</t>
  </si>
  <si>
    <t>EMPLOYER:</t>
  </si>
  <si>
    <t>NATIONAL TRANSMISSION COMPANY OF SOUTH AFRICA (ESKOM)</t>
  </si>
  <si>
    <t>PROJECT NAME:</t>
  </si>
  <si>
    <t>PROJECT LOCATION:</t>
  </si>
  <si>
    <t>DISCIPLINE / TRADE:</t>
  </si>
  <si>
    <t>REFURBISHMENT WORKS</t>
  </si>
  <si>
    <t>CONTRACT DETAILS:</t>
  </si>
  <si>
    <t xml:space="preserve">FINAL SUMMARY </t>
  </si>
  <si>
    <t>CONTRACT</t>
  </si>
  <si>
    <t>BILL NUMBER</t>
  </si>
  <si>
    <t>DESCRIPTION</t>
  </si>
  <si>
    <t>AMOUNT</t>
  </si>
  <si>
    <t>PRELIMINARY AND GENERAL</t>
  </si>
  <si>
    <t>SUBTOTAL  CARRIED TO CERTIFICATE  (EXCL UDING VAT)</t>
  </si>
  <si>
    <t>BILL2- ROADWORK, PARKING AREAS AND PAVING</t>
  </si>
  <si>
    <t>RIGI ACCESS ROAD REFURBISHMENT</t>
  </si>
  <si>
    <t>RIGI SUBSTATION</t>
  </si>
  <si>
    <t>Allow a budgetary sum of R80 000.00 for fixing of the drainage and other adjoining works as instructed by the Project Manager.</t>
  </si>
  <si>
    <t>SECTION NO. 1</t>
  </si>
  <si>
    <t>Eskom Estimate</t>
  </si>
  <si>
    <t>ITEM</t>
  </si>
  <si>
    <t>UNIT</t>
  </si>
  <si>
    <t>QUANTITY</t>
  </si>
  <si>
    <t>RATE</t>
  </si>
  <si>
    <t xml:space="preserve">PRELIMINARY AND GENERAL </t>
  </si>
  <si>
    <t>(Applicable to the whole of the</t>
  </si>
  <si>
    <t xml:space="preserve"> Works) </t>
  </si>
  <si>
    <t xml:space="preserve">FIXED CHARGE ITEMS </t>
  </si>
  <si>
    <t>Contractual requirements</t>
  </si>
  <si>
    <t xml:space="preserve">Establishment of Facilities on the Site </t>
  </si>
  <si>
    <t xml:space="preserve">Facilities for Engineer </t>
  </si>
  <si>
    <t>Name boards.  (In No. 2)</t>
  </si>
  <si>
    <t>Furnished offices</t>
  </si>
  <si>
    <t xml:space="preserve">Facilities for Contractor </t>
  </si>
  <si>
    <t>Offices and storage sheds</t>
  </si>
  <si>
    <t>Workshops</t>
  </si>
  <si>
    <t>Laboratories</t>
  </si>
  <si>
    <t>Living accommodation</t>
  </si>
  <si>
    <t>Ablution and latrine facilities</t>
  </si>
  <si>
    <t>Tools and equipment</t>
  </si>
  <si>
    <t>Water supplies, electric power, communications, dealing with water, and access</t>
  </si>
  <si>
    <t>Dealing with water</t>
  </si>
  <si>
    <t>Access</t>
  </si>
  <si>
    <t>Plant</t>
  </si>
  <si>
    <t>Other fixed charge obligations</t>
  </si>
  <si>
    <t>Removal of site establishment</t>
  </si>
  <si>
    <t xml:space="preserve">Complying with Eskom Health &amp; Safety and all COVID 19 requirement Specification </t>
  </si>
  <si>
    <t>Complying with Environmental, Management Programme Act and all other statutory environmental requirements</t>
  </si>
  <si>
    <t>Security for the works for duration of the Contract,.</t>
  </si>
  <si>
    <t>Detailed "as built" records (as per works information) 3 soft copies and 1 hard copy</t>
  </si>
  <si>
    <t>Carried to Total</t>
  </si>
  <si>
    <t xml:space="preserve">TIME RELATED ITEMS </t>
  </si>
  <si>
    <t>Operation and Maintenance of Facilities on</t>
  </si>
  <si>
    <t xml:space="preserve"> Site, for Duration of Construction, (unless</t>
  </si>
  <si>
    <t xml:space="preserve"> otherwise stated) </t>
  </si>
  <si>
    <t xml:space="preserve">Ablution and latrine facilities </t>
  </si>
  <si>
    <t>Supervision for duration of construction</t>
  </si>
  <si>
    <t>Company and head office overhead costs for duration of construction</t>
  </si>
  <si>
    <t>Other time related obligations</t>
  </si>
  <si>
    <t>SECTION NO. 2</t>
  </si>
  <si>
    <t xml:space="preserve">DAYWORK (PROVISIONAL) </t>
  </si>
  <si>
    <t>Site Stablitity</t>
  </si>
  <si>
    <t>monthly</t>
  </si>
  <si>
    <t>SUB TOTAL   -  CARRIED TO SUMMARY</t>
  </si>
  <si>
    <t>Community Liason Officer for the duration of contract</t>
  </si>
  <si>
    <t>Complying with Eskom Health &amp; Safety requirement Specification (Attach break down)</t>
  </si>
  <si>
    <t>Complying with Environmental (Attach break down)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</si>
</sst>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0.00_-;\-&quot;R&quot;* #,##0.00_-;_-&quot;R&quot;* &quot;-&quot;??_-;_-@_-"/>
    <numFmt numFmtId="43" formatCode="_-* #,##0.00_-;\-* #,##0.00_-;_-* &quot;-&quot;??_-;_-@_-"/>
    <numFmt numFmtId="164" formatCode="dd\-mmm\-yy_)"/>
    <numFmt numFmtId="165" formatCode="_ * #,##0.00_ ;_ * \-#,##0.00_ ;_ * &quot;-&quot;??_ ;_ @_ "/>
    <numFmt numFmtId="166" formatCode="_ &quot;R&quot;\ * #,##0.00_ ;_ &quot;R&quot;\ * \-#,##0.00_ ;_ &quot;R&quot;\ * &quot;-&quot;??_ ;_ @_ "/>
  </numFmts>
  <fonts count="36" x14ac:knownFonts="1">
    <font>
      <sz val="11"/>
      <color theme="1"/>
      <name val="Calibri"/>
      <family val="2"/>
      <scheme val="minor"/>
    </font>
    <font>
      <sz val="11"/>
      <color theme="1"/>
      <name val="Calibri"/>
      <family val="2"/>
      <scheme val="minor"/>
    </font>
    <font>
      <sz val="14"/>
      <color theme="1"/>
      <name val="Calibri"/>
      <family val="2"/>
      <scheme val="minor"/>
    </font>
    <font>
      <b/>
      <u/>
      <sz val="16"/>
      <color theme="1"/>
      <name val="Calibri"/>
      <family val="2"/>
      <scheme val="minor"/>
    </font>
    <font>
      <sz val="10"/>
      <name val="Arial"/>
      <family val="2"/>
    </font>
    <font>
      <sz val="10"/>
      <name val="Helv"/>
    </font>
    <font>
      <sz val="11"/>
      <name val="Arial"/>
      <family val="2"/>
    </font>
    <font>
      <b/>
      <sz val="11"/>
      <name val="Arial"/>
      <family val="2"/>
    </font>
    <font>
      <u/>
      <sz val="11"/>
      <name val="Arial"/>
      <family val="2"/>
    </font>
    <font>
      <b/>
      <sz val="14"/>
      <name val="Arial"/>
      <family val="2"/>
    </font>
    <font>
      <sz val="14"/>
      <name val="Arial"/>
      <family val="2"/>
    </font>
    <font>
      <sz val="10"/>
      <color theme="2" tint="-0.249977111117893"/>
      <name val="Arial"/>
      <family val="2"/>
    </font>
    <font>
      <sz val="12"/>
      <color theme="1"/>
      <name val="Calibri"/>
      <family val="2"/>
      <scheme val="minor"/>
    </font>
    <font>
      <b/>
      <sz val="12"/>
      <color theme="1"/>
      <name val="Calibri"/>
      <family val="2"/>
      <scheme val="minor"/>
    </font>
    <font>
      <u/>
      <sz val="12"/>
      <color theme="1"/>
      <name val="Calibri"/>
      <family val="2"/>
      <scheme val="minor"/>
    </font>
    <font>
      <i/>
      <sz val="12"/>
      <color theme="1"/>
      <name val="Calibri"/>
      <family val="2"/>
      <scheme val="minor"/>
    </font>
    <font>
      <b/>
      <u/>
      <sz val="12"/>
      <color theme="1"/>
      <name val="Calibri"/>
      <family val="2"/>
      <scheme val="minor"/>
    </font>
    <font>
      <b/>
      <u/>
      <sz val="14"/>
      <color indexed="8"/>
      <name val="Arial"/>
      <family val="2"/>
    </font>
    <font>
      <sz val="10"/>
      <color indexed="8"/>
      <name val="Arial"/>
      <family val="2"/>
    </font>
    <font>
      <sz val="10"/>
      <color rgb="FFFF0000"/>
      <name val="Arial"/>
      <family val="2"/>
    </font>
    <font>
      <sz val="10"/>
      <color rgb="FFFF0000"/>
      <name val="Courier"/>
      <family val="3"/>
    </font>
    <font>
      <b/>
      <u/>
      <sz val="12"/>
      <color indexed="8"/>
      <name val="Arial"/>
      <family val="2"/>
    </font>
    <font>
      <sz val="12"/>
      <color indexed="8"/>
      <name val="Arial"/>
      <family val="2"/>
    </font>
    <font>
      <b/>
      <sz val="12"/>
      <color indexed="8"/>
      <name val="Arial"/>
      <family val="2"/>
    </font>
    <font>
      <b/>
      <sz val="12"/>
      <color rgb="FFFF0000"/>
      <name val="Arial"/>
      <family val="2"/>
    </font>
    <font>
      <sz val="12"/>
      <color rgb="FFFF0000"/>
      <name val="Arial"/>
      <family val="2"/>
    </font>
    <font>
      <sz val="9"/>
      <color indexed="8"/>
      <name val="Arial"/>
      <family val="2"/>
    </font>
    <font>
      <u/>
      <sz val="10"/>
      <color indexed="8"/>
      <name val="Arial"/>
      <family val="2"/>
    </font>
    <font>
      <b/>
      <sz val="10"/>
      <color indexed="8"/>
      <name val="Arial"/>
      <family val="2"/>
    </font>
    <font>
      <b/>
      <sz val="11"/>
      <color indexed="8"/>
      <name val="Arial"/>
      <family val="2"/>
    </font>
    <font>
      <b/>
      <sz val="11"/>
      <color rgb="FFFF0000"/>
      <name val="Arial"/>
      <family val="2"/>
    </font>
    <font>
      <sz val="11"/>
      <color indexed="8"/>
      <name val="Arial"/>
      <family val="2"/>
    </font>
    <font>
      <sz val="11"/>
      <color rgb="FFFF0000"/>
      <name val="Arial"/>
      <family val="2"/>
    </font>
    <font>
      <b/>
      <i/>
      <u/>
      <sz val="11"/>
      <color indexed="8"/>
      <name val="Arial"/>
      <family val="2"/>
    </font>
    <font>
      <b/>
      <u/>
      <sz val="11"/>
      <color indexed="8"/>
      <name val="Arial"/>
      <family val="2"/>
    </font>
    <font>
      <b/>
      <u/>
      <sz val="10"/>
      <color indexed="8"/>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
      <patternFill patternType="solid">
        <fgColor indexed="22"/>
        <bgColor indexed="64"/>
      </patternFill>
    </fill>
  </fills>
  <borders count="31">
    <border>
      <left/>
      <right/>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double">
        <color auto="1"/>
      </left>
      <right style="thin">
        <color auto="1"/>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indexed="64"/>
      </top>
      <bottom style="double">
        <color indexed="64"/>
      </bottom>
      <diagonal/>
    </border>
    <border>
      <left style="thin">
        <color auto="1"/>
      </left>
      <right/>
      <top style="thin">
        <color indexed="64"/>
      </top>
      <bottom style="double">
        <color indexed="64"/>
      </bottom>
      <diagonal/>
    </border>
    <border>
      <left/>
      <right style="thin">
        <color auto="1"/>
      </right>
      <top style="thin">
        <color indexed="64"/>
      </top>
      <bottom style="double">
        <color indexed="64"/>
      </bottom>
      <diagonal/>
    </border>
    <border>
      <left style="double">
        <color auto="1"/>
      </left>
      <right style="thin">
        <color auto="1"/>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style="thin">
        <color auto="1"/>
      </right>
      <top style="medium">
        <color auto="1"/>
      </top>
      <bottom/>
      <diagonal/>
    </border>
    <border>
      <left style="thin">
        <color auto="1"/>
      </left>
      <right/>
      <top style="medium">
        <color auto="1"/>
      </top>
      <bottom/>
      <diagonal/>
    </border>
    <border>
      <left/>
      <right style="thin">
        <color auto="1"/>
      </right>
      <top style="medium">
        <color auto="1"/>
      </top>
      <bottom/>
      <diagonal/>
    </border>
    <border>
      <left style="medium">
        <color indexed="64"/>
      </left>
      <right style="thin">
        <color auto="1"/>
      </right>
      <top/>
      <bottom/>
      <diagonal/>
    </border>
    <border>
      <left style="medium">
        <color indexed="64"/>
      </left>
      <right style="thin">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indexed="64"/>
      </left>
      <right style="medium">
        <color indexed="64"/>
      </right>
      <top/>
      <bottom/>
      <diagonal/>
    </border>
    <border>
      <left style="thin">
        <color auto="1"/>
      </left>
      <right style="medium">
        <color auto="1"/>
      </right>
      <top style="thin">
        <color indexed="64"/>
      </top>
      <bottom style="hair">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s>
  <cellStyleXfs count="10">
    <xf numFmtId="0" fontId="0" fillId="0" borderId="0"/>
    <xf numFmtId="44" fontId="1" fillId="0" borderId="0" applyFont="0" applyFill="0" applyBorder="0" applyAlignment="0" applyProtection="0"/>
    <xf numFmtId="164" fontId="5" fillId="0" borderId="0"/>
    <xf numFmtId="164" fontId="5" fillId="0" borderId="0"/>
    <xf numFmtId="165"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4" fillId="0" borderId="0"/>
    <xf numFmtId="165" fontId="4" fillId="0" borderId="0" applyFont="0" applyFill="0" applyBorder="0" applyAlignment="0" applyProtection="0"/>
  </cellStyleXfs>
  <cellXfs count="169">
    <xf numFmtId="0" fontId="0" fillId="0" borderId="0" xfId="0"/>
    <xf numFmtId="38" fontId="2" fillId="0" borderId="0" xfId="0" applyNumberFormat="1" applyFont="1" applyAlignment="1">
      <alignment vertical="top"/>
    </xf>
    <xf numFmtId="0" fontId="3" fillId="0" borderId="1" xfId="0" applyFont="1" applyBorder="1" applyAlignment="1">
      <alignment horizontal="left" vertical="top" wrapText="1"/>
    </xf>
    <xf numFmtId="0" fontId="2" fillId="0" borderId="2" xfId="0" applyFont="1" applyBorder="1" applyAlignment="1">
      <alignment horizontal="center"/>
    </xf>
    <xf numFmtId="0" fontId="2" fillId="0" borderId="0" xfId="0" applyFont="1"/>
    <xf numFmtId="0" fontId="2" fillId="0" borderId="1" xfId="0" applyFont="1" applyBorder="1" applyAlignment="1">
      <alignment horizontal="left" vertical="top" wrapText="1"/>
    </xf>
    <xf numFmtId="44" fontId="2" fillId="0" borderId="4" xfId="1" applyFont="1" applyBorder="1"/>
    <xf numFmtId="44" fontId="0" fillId="0" borderId="0" xfId="1" applyFont="1"/>
    <xf numFmtId="44" fontId="2" fillId="0" borderId="1" xfId="1" applyFont="1" applyBorder="1"/>
    <xf numFmtId="2" fontId="2" fillId="0" borderId="3" xfId="0" applyNumberFormat="1" applyFont="1" applyBorder="1"/>
    <xf numFmtId="164" fontId="6" fillId="2" borderId="0" xfId="2" applyFont="1" applyFill="1" applyAlignment="1">
      <alignment horizontal="left"/>
    </xf>
    <xf numFmtId="164" fontId="6" fillId="2" borderId="0" xfId="3" applyFont="1" applyFill="1"/>
    <xf numFmtId="44" fontId="7" fillId="2" borderId="0" xfId="3" applyNumberFormat="1" applyFont="1" applyFill="1" applyAlignment="1">
      <alignment horizontal="right"/>
    </xf>
    <xf numFmtId="44" fontId="4" fillId="2" borderId="0" xfId="3" applyNumberFormat="1" applyFont="1" applyFill="1"/>
    <xf numFmtId="164" fontId="4" fillId="2" borderId="0" xfId="3" applyFont="1" applyFill="1"/>
    <xf numFmtId="164" fontId="6" fillId="2" borderId="0" xfId="3" quotePrefix="1" applyFont="1" applyFill="1" applyAlignment="1">
      <alignment horizontal="left" vertical="center"/>
    </xf>
    <xf numFmtId="164" fontId="6" fillId="2" borderId="0" xfId="3" applyFont="1" applyFill="1" applyAlignment="1">
      <alignment horizontal="left" vertical="center"/>
    </xf>
    <xf numFmtId="164" fontId="6" fillId="2" borderId="0" xfId="3" quotePrefix="1" applyFont="1" applyFill="1"/>
    <xf numFmtId="164" fontId="8" fillId="2" borderId="0" xfId="3" quotePrefix="1" applyFont="1" applyFill="1" applyAlignment="1">
      <alignment horizontal="left" vertical="center"/>
    </xf>
    <xf numFmtId="164" fontId="6" fillId="2" borderId="0" xfId="3" applyFont="1" applyFill="1" applyAlignment="1">
      <alignment vertical="center"/>
    </xf>
    <xf numFmtId="44" fontId="7" fillId="2" borderId="0" xfId="2" applyNumberFormat="1" applyFont="1" applyFill="1" applyAlignment="1">
      <alignment horizontal="right"/>
    </xf>
    <xf numFmtId="164" fontId="9" fillId="2" borderId="18" xfId="3" quotePrefix="1" applyFont="1" applyFill="1" applyBorder="1" applyAlignment="1">
      <alignment horizontal="center" vertical="center" wrapText="1"/>
    </xf>
    <xf numFmtId="164" fontId="9" fillId="2" borderId="1" xfId="3" quotePrefix="1" applyFont="1" applyFill="1" applyBorder="1" applyAlignment="1">
      <alignment horizontal="center" vertical="center" wrapText="1"/>
    </xf>
    <xf numFmtId="164" fontId="9" fillId="2" borderId="22" xfId="3" quotePrefix="1" applyFont="1" applyFill="1" applyBorder="1" applyAlignment="1">
      <alignment horizontal="center" vertical="center" wrapText="1"/>
    </xf>
    <xf numFmtId="164" fontId="4" fillId="2" borderId="0" xfId="3" applyFont="1" applyFill="1" applyAlignment="1">
      <alignment horizontal="center"/>
    </xf>
    <xf numFmtId="164" fontId="9" fillId="2" borderId="17" xfId="3" applyFont="1" applyFill="1" applyBorder="1" applyAlignment="1">
      <alignment vertical="center"/>
    </xf>
    <xf numFmtId="164" fontId="9" fillId="2" borderId="5" xfId="3" applyFont="1" applyFill="1" applyBorder="1" applyAlignment="1">
      <alignment vertical="center"/>
    </xf>
    <xf numFmtId="164" fontId="9" fillId="2" borderId="19" xfId="3" applyFont="1" applyFill="1" applyBorder="1" applyAlignment="1">
      <alignment vertical="center"/>
    </xf>
    <xf numFmtId="44" fontId="9" fillId="2" borderId="6" xfId="4" applyNumberFormat="1" applyFont="1" applyFill="1" applyBorder="1" applyAlignment="1" applyProtection="1">
      <alignment horizontal="center" vertical="center"/>
    </xf>
    <xf numFmtId="1" fontId="10" fillId="2" borderId="20" xfId="3" applyNumberFormat="1" applyFont="1" applyFill="1" applyBorder="1" applyAlignment="1">
      <alignment vertical="center"/>
    </xf>
    <xf numFmtId="164" fontId="10" fillId="2" borderId="0" xfId="3" applyFont="1" applyFill="1" applyAlignment="1">
      <alignment horizontal="left" vertical="center" indent="1"/>
    </xf>
    <xf numFmtId="164" fontId="10" fillId="2" borderId="0" xfId="3" applyFont="1" applyFill="1" applyAlignment="1">
      <alignment vertical="center"/>
    </xf>
    <xf numFmtId="164" fontId="9" fillId="2" borderId="2" xfId="3" applyFont="1" applyFill="1" applyBorder="1" applyAlignment="1">
      <alignment horizontal="right" vertical="center"/>
    </xf>
    <xf numFmtId="44" fontId="10" fillId="2" borderId="7" xfId="4" applyNumberFormat="1" applyFont="1" applyFill="1" applyBorder="1" applyAlignment="1" applyProtection="1">
      <alignment horizontal="right"/>
    </xf>
    <xf numFmtId="44" fontId="10" fillId="2" borderId="24" xfId="4" applyNumberFormat="1" applyFont="1" applyFill="1" applyBorder="1" applyAlignment="1" applyProtection="1">
      <alignment horizontal="right"/>
    </xf>
    <xf numFmtId="166" fontId="4" fillId="2" borderId="0" xfId="5" applyFont="1" applyFill="1" applyAlignment="1">
      <alignment horizontal="center"/>
    </xf>
    <xf numFmtId="1" fontId="10" fillId="3" borderId="20" xfId="3" quotePrefix="1" applyNumberFormat="1" applyFont="1" applyFill="1" applyBorder="1" applyAlignment="1">
      <alignment horizontal="center" vertical="center"/>
    </xf>
    <xf numFmtId="164" fontId="10" fillId="3" borderId="0" xfId="3" quotePrefix="1" applyFont="1" applyFill="1" applyAlignment="1">
      <alignment horizontal="left" vertical="center" indent="1"/>
    </xf>
    <xf numFmtId="164" fontId="10" fillId="3" borderId="0" xfId="3" applyFont="1" applyFill="1" applyAlignment="1">
      <alignment horizontal="left" vertical="center" indent="1"/>
    </xf>
    <xf numFmtId="164" fontId="10" fillId="3" borderId="2" xfId="3" applyFont="1" applyFill="1" applyBorder="1" applyAlignment="1">
      <alignment horizontal="left" vertical="center"/>
    </xf>
    <xf numFmtId="44" fontId="10" fillId="3" borderId="24" xfId="4" applyNumberFormat="1" applyFont="1" applyFill="1" applyBorder="1" applyAlignment="1" applyProtection="1">
      <alignment horizontal="right"/>
    </xf>
    <xf numFmtId="164" fontId="4" fillId="3" borderId="0" xfId="3" applyFont="1" applyFill="1"/>
    <xf numFmtId="166" fontId="4" fillId="3" borderId="0" xfId="5" applyFont="1" applyFill="1" applyAlignment="1">
      <alignment horizontal="center"/>
    </xf>
    <xf numFmtId="164" fontId="10" fillId="2" borderId="2" xfId="3" applyFont="1" applyFill="1" applyBorder="1" applyAlignment="1">
      <alignment horizontal="right" vertical="center"/>
    </xf>
    <xf numFmtId="164" fontId="10" fillId="3" borderId="2" xfId="3" applyFont="1" applyFill="1" applyBorder="1" applyAlignment="1">
      <alignment horizontal="right" vertical="center"/>
    </xf>
    <xf numFmtId="1" fontId="10" fillId="2" borderId="20" xfId="3" quotePrefix="1" applyNumberFormat="1" applyFont="1" applyFill="1" applyBorder="1" applyAlignment="1">
      <alignment horizontal="center" vertical="center"/>
    </xf>
    <xf numFmtId="164" fontId="10" fillId="2" borderId="0" xfId="3" quotePrefix="1" applyFont="1" applyFill="1" applyAlignment="1">
      <alignment horizontal="left" vertical="center" indent="1"/>
    </xf>
    <xf numFmtId="164" fontId="10" fillId="2" borderId="2" xfId="3" quotePrefix="1" applyFont="1" applyFill="1" applyBorder="1" applyAlignment="1">
      <alignment horizontal="right" vertical="center"/>
    </xf>
    <xf numFmtId="164" fontId="10" fillId="2" borderId="0" xfId="3" applyFont="1" applyFill="1" applyAlignment="1">
      <alignment horizontal="left" vertical="center"/>
    </xf>
    <xf numFmtId="1" fontId="6" fillId="2" borderId="20" xfId="3" applyNumberFormat="1" applyFont="1" applyFill="1" applyBorder="1" applyAlignment="1">
      <alignment vertical="center"/>
    </xf>
    <xf numFmtId="164" fontId="7" fillId="2" borderId="2" xfId="3" applyFont="1" applyFill="1" applyBorder="1" applyAlignment="1">
      <alignment horizontal="right" vertical="center"/>
    </xf>
    <xf numFmtId="164" fontId="10" fillId="2" borderId="0" xfId="3" applyFont="1" applyFill="1"/>
    <xf numFmtId="164" fontId="9" fillId="2" borderId="0" xfId="3" applyFont="1" applyFill="1" applyAlignment="1">
      <alignment horizontal="right" vertical="center"/>
    </xf>
    <xf numFmtId="44" fontId="9" fillId="2" borderId="25" xfId="4" applyNumberFormat="1" applyFont="1" applyFill="1" applyBorder="1" applyAlignment="1" applyProtection="1">
      <alignment horizontal="right"/>
    </xf>
    <xf numFmtId="44" fontId="10" fillId="2" borderId="0" xfId="3" applyNumberFormat="1" applyFont="1" applyFill="1"/>
    <xf numFmtId="43" fontId="11" fillId="0" borderId="0" xfId="6" applyFont="1" applyFill="1"/>
    <xf numFmtId="43" fontId="4" fillId="2" borderId="0" xfId="6" applyFont="1" applyFill="1"/>
    <xf numFmtId="44" fontId="7" fillId="2" borderId="7" xfId="4" applyNumberFormat="1" applyFont="1" applyFill="1" applyBorder="1" applyAlignment="1" applyProtection="1">
      <alignment horizontal="right"/>
    </xf>
    <xf numFmtId="1" fontId="6" fillId="2" borderId="21" xfId="3" applyNumberFormat="1" applyFont="1" applyFill="1" applyBorder="1" applyAlignment="1">
      <alignment vertical="center"/>
    </xf>
    <xf numFmtId="164" fontId="6" fillId="2" borderId="8" xfId="3" applyFont="1" applyFill="1" applyBorder="1" applyAlignment="1">
      <alignment vertical="center"/>
    </xf>
    <xf numFmtId="164" fontId="7" fillId="2" borderId="23" xfId="3" applyFont="1" applyFill="1" applyBorder="1" applyAlignment="1">
      <alignment horizontal="right" vertical="center"/>
    </xf>
    <xf numFmtId="44" fontId="6" fillId="2" borderId="9" xfId="3" applyNumberFormat="1" applyFont="1" applyFill="1" applyBorder="1" applyAlignment="1">
      <alignment horizontal="right"/>
    </xf>
    <xf numFmtId="9" fontId="4" fillId="2" borderId="0" xfId="7" applyFont="1" applyFill="1"/>
    <xf numFmtId="44" fontId="4" fillId="2" borderId="0" xfId="4" applyNumberFormat="1" applyFont="1" applyFill="1"/>
    <xf numFmtId="2" fontId="0" fillId="0" borderId="0" xfId="0" applyNumberFormat="1"/>
    <xf numFmtId="0" fontId="0" fillId="0" borderId="0" xfId="0" applyAlignment="1">
      <alignment wrapText="1"/>
    </xf>
    <xf numFmtId="0" fontId="12" fillId="0" borderId="0" xfId="0" applyFont="1"/>
    <xf numFmtId="0" fontId="13" fillId="0" borderId="0" xfId="0" applyFont="1"/>
    <xf numFmtId="38" fontId="12" fillId="0" borderId="0" xfId="0" applyNumberFormat="1" applyFont="1" applyAlignment="1">
      <alignment vertical="top"/>
    </xf>
    <xf numFmtId="0" fontId="14" fillId="0" borderId="1" xfId="0" applyFont="1" applyBorder="1" applyAlignment="1">
      <alignment horizontal="left" vertical="top" wrapText="1"/>
    </xf>
    <xf numFmtId="0" fontId="12" fillId="0" borderId="2" xfId="0" applyFont="1" applyBorder="1" applyAlignment="1">
      <alignment horizontal="center"/>
    </xf>
    <xf numFmtId="2" fontId="12" fillId="0" borderId="3" xfId="0" applyNumberFormat="1" applyFont="1" applyBorder="1"/>
    <xf numFmtId="44" fontId="12" fillId="0" borderId="1" xfId="1" applyFont="1" applyBorder="1"/>
    <xf numFmtId="44" fontId="12" fillId="0" borderId="4" xfId="1" applyFont="1" applyBorder="1"/>
    <xf numFmtId="0" fontId="12" fillId="0" borderId="1" xfId="0" applyFont="1" applyBorder="1" applyAlignment="1">
      <alignment horizontal="left" vertical="top" wrapText="1"/>
    </xf>
    <xf numFmtId="0" fontId="15" fillId="0" borderId="1" xfId="0" applyFont="1" applyBorder="1" applyAlignment="1">
      <alignment horizontal="left" vertical="top" wrapText="1"/>
    </xf>
    <xf numFmtId="0" fontId="16" fillId="0" borderId="1" xfId="0" applyFont="1" applyBorder="1" applyAlignment="1">
      <alignment horizontal="left" vertical="top" wrapText="1"/>
    </xf>
    <xf numFmtId="0" fontId="13" fillId="0" borderId="1" xfId="0" applyFont="1" applyBorder="1" applyAlignment="1">
      <alignment horizontal="left" vertical="top" wrapText="1"/>
    </xf>
    <xf numFmtId="38" fontId="13" fillId="0" borderId="0" xfId="0" applyNumberFormat="1" applyFont="1" applyAlignment="1">
      <alignment vertical="top"/>
    </xf>
    <xf numFmtId="0" fontId="13" fillId="0" borderId="11" xfId="0" applyFont="1" applyBorder="1" applyAlignment="1">
      <alignment horizontal="left" vertical="top" wrapText="1"/>
    </xf>
    <xf numFmtId="0" fontId="13" fillId="0" borderId="12" xfId="0" applyFont="1" applyBorder="1" applyAlignment="1">
      <alignment horizontal="center"/>
    </xf>
    <xf numFmtId="2" fontId="13" fillId="0" borderId="10" xfId="0" applyNumberFormat="1" applyFont="1" applyBorder="1"/>
    <xf numFmtId="44" fontId="13" fillId="0" borderId="11" xfId="1" applyFont="1" applyBorder="1"/>
    <xf numFmtId="44" fontId="13" fillId="0" borderId="13" xfId="1" applyFont="1" applyBorder="1"/>
    <xf numFmtId="0" fontId="17" fillId="4" borderId="0" xfId="8" applyFont="1" applyFill="1" applyAlignment="1">
      <alignment vertical="top"/>
    </xf>
    <xf numFmtId="165" fontId="18" fillId="4" borderId="0" xfId="9" applyFont="1" applyFill="1" applyBorder="1" applyAlignment="1">
      <alignment horizontal="center" wrapText="1"/>
    </xf>
    <xf numFmtId="165" fontId="18" fillId="4" borderId="0" xfId="9" applyFont="1" applyFill="1" applyBorder="1" applyAlignment="1">
      <alignment horizontal="center" vertical="top"/>
    </xf>
    <xf numFmtId="165" fontId="18" fillId="4" borderId="0" xfId="9" applyFont="1" applyFill="1" applyBorder="1" applyAlignment="1" applyProtection="1">
      <alignment horizontal="center"/>
      <protection locked="0"/>
    </xf>
    <xf numFmtId="165" fontId="19" fillId="4" borderId="0" xfId="9" applyFont="1" applyFill="1" applyBorder="1" applyAlignment="1">
      <alignment horizontal="center"/>
    </xf>
    <xf numFmtId="0" fontId="20" fillId="0" borderId="0" xfId="8" applyFont="1"/>
    <xf numFmtId="0" fontId="21" fillId="4" borderId="2" xfId="8" applyFont="1" applyFill="1" applyBorder="1" applyAlignment="1">
      <alignment vertical="top"/>
    </xf>
    <xf numFmtId="165" fontId="22" fillId="4" borderId="0" xfId="9" applyFont="1" applyFill="1" applyBorder="1" applyAlignment="1">
      <alignment horizontal="center" wrapText="1"/>
    </xf>
    <xf numFmtId="0" fontId="21" fillId="4" borderId="0" xfId="8" applyFont="1" applyFill="1" applyAlignment="1">
      <alignment vertical="top"/>
    </xf>
    <xf numFmtId="0" fontId="23" fillId="5" borderId="26" xfId="8" applyFont="1" applyFill="1" applyBorder="1" applyAlignment="1">
      <alignment horizontal="center" vertical="center"/>
    </xf>
    <xf numFmtId="0" fontId="23" fillId="5" borderId="26" xfId="8" applyFont="1" applyFill="1" applyBorder="1" applyAlignment="1">
      <alignment vertical="center" wrapText="1"/>
    </xf>
    <xf numFmtId="165" fontId="23" fillId="5" borderId="26" xfId="9" applyFont="1" applyFill="1" applyBorder="1" applyAlignment="1" applyProtection="1">
      <alignment horizontal="center" vertical="center"/>
      <protection locked="0"/>
    </xf>
    <xf numFmtId="165" fontId="24" fillId="5" borderId="26" xfId="9" applyFont="1" applyFill="1" applyBorder="1" applyAlignment="1">
      <alignment horizontal="center" vertical="center"/>
    </xf>
    <xf numFmtId="0" fontId="23" fillId="4" borderId="27" xfId="8" applyFont="1" applyFill="1" applyBorder="1" applyAlignment="1">
      <alignment horizontal="center" vertical="top"/>
    </xf>
    <xf numFmtId="0" fontId="23" fillId="4" borderId="27" xfId="8" applyFont="1" applyFill="1" applyBorder="1" applyAlignment="1">
      <alignment wrapText="1"/>
    </xf>
    <xf numFmtId="0" fontId="23" fillId="4" borderId="27" xfId="8" applyFont="1" applyFill="1" applyBorder="1" applyAlignment="1">
      <alignment horizontal="center"/>
    </xf>
    <xf numFmtId="165" fontId="23" fillId="4" borderId="27" xfId="9" applyFont="1" applyFill="1" applyBorder="1" applyAlignment="1" applyProtection="1">
      <alignment horizontal="center"/>
      <protection locked="0"/>
    </xf>
    <xf numFmtId="165" fontId="24" fillId="4" borderId="27" xfId="9" applyFont="1" applyFill="1" applyBorder="1" applyAlignment="1">
      <alignment horizontal="center"/>
    </xf>
    <xf numFmtId="0" fontId="22" fillId="4" borderId="28" xfId="8" applyFont="1" applyFill="1" applyBorder="1" applyAlignment="1">
      <alignment horizontal="center" vertical="top"/>
    </xf>
    <xf numFmtId="0" fontId="21" fillId="4" borderId="28" xfId="8" applyFont="1" applyFill="1" applyBorder="1" applyAlignment="1">
      <alignment vertical="top" wrapText="1"/>
    </xf>
    <xf numFmtId="165" fontId="22" fillId="4" borderId="28" xfId="9" applyFont="1" applyFill="1" applyBorder="1" applyAlignment="1" applyProtection="1">
      <alignment horizontal="center"/>
      <protection locked="0"/>
    </xf>
    <xf numFmtId="165" fontId="25" fillId="4" borderId="28" xfId="9" applyFont="1" applyFill="1" applyBorder="1" applyAlignment="1">
      <alignment horizontal="center"/>
    </xf>
    <xf numFmtId="0" fontId="22" fillId="4" borderId="28" xfId="8" applyFont="1" applyFill="1" applyBorder="1" applyAlignment="1">
      <alignment vertical="top" wrapText="1"/>
    </xf>
    <xf numFmtId="0" fontId="18" fillId="4" borderId="28" xfId="8" applyFont="1" applyFill="1" applyBorder="1" applyAlignment="1">
      <alignment horizontal="center" vertical="top"/>
    </xf>
    <xf numFmtId="0" fontId="18" fillId="4" borderId="28" xfId="8" applyFont="1" applyFill="1" applyBorder="1" applyAlignment="1">
      <alignment vertical="top" wrapText="1"/>
    </xf>
    <xf numFmtId="165" fontId="18" fillId="4" borderId="28" xfId="9" applyFont="1" applyFill="1" applyBorder="1" applyAlignment="1" applyProtection="1">
      <alignment horizontal="center"/>
      <protection locked="0"/>
    </xf>
    <xf numFmtId="165" fontId="19" fillId="4" borderId="28" xfId="9" applyFont="1" applyFill="1" applyBorder="1" applyAlignment="1">
      <alignment horizontal="center"/>
    </xf>
    <xf numFmtId="0" fontId="26" fillId="4" borderId="28" xfId="8" applyFont="1" applyFill="1" applyBorder="1" applyAlignment="1">
      <alignment horizontal="center" vertical="top"/>
    </xf>
    <xf numFmtId="165" fontId="20" fillId="0" borderId="28" xfId="9" applyFont="1" applyBorder="1" applyAlignment="1">
      <alignment horizontal="center"/>
    </xf>
    <xf numFmtId="0" fontId="27" fillId="4" borderId="28" xfId="8" applyFont="1" applyFill="1" applyBorder="1" applyAlignment="1">
      <alignment vertical="top" wrapText="1"/>
    </xf>
    <xf numFmtId="0" fontId="18" fillId="4" borderId="28" xfId="8" applyFont="1" applyFill="1" applyBorder="1" applyAlignment="1">
      <alignment horizontal="center" vertical="center"/>
    </xf>
    <xf numFmtId="0" fontId="18" fillId="4" borderId="28" xfId="8" applyFont="1" applyFill="1" applyBorder="1" applyAlignment="1">
      <alignment wrapText="1"/>
    </xf>
    <xf numFmtId="0" fontId="28" fillId="4" borderId="28" xfId="8" applyFont="1" applyFill="1" applyBorder="1" applyAlignment="1">
      <alignment vertical="top" wrapText="1"/>
    </xf>
    <xf numFmtId="0" fontId="18" fillId="4" borderId="29" xfId="8" applyFont="1" applyFill="1" applyBorder="1" applyAlignment="1">
      <alignment horizontal="center" vertical="top"/>
    </xf>
    <xf numFmtId="0" fontId="18" fillId="4" borderId="29" xfId="8" applyFont="1" applyFill="1" applyBorder="1" applyAlignment="1">
      <alignment wrapText="1"/>
    </xf>
    <xf numFmtId="165" fontId="18" fillId="4" borderId="29" xfId="9" applyFont="1" applyFill="1" applyBorder="1" applyAlignment="1" applyProtection="1">
      <alignment horizontal="center"/>
      <protection locked="0"/>
    </xf>
    <xf numFmtId="165" fontId="19" fillId="4" borderId="29" xfId="9" applyFont="1" applyFill="1" applyBorder="1" applyAlignment="1">
      <alignment horizontal="center"/>
    </xf>
    <xf numFmtId="0" fontId="29" fillId="5" borderId="26" xfId="8" applyFont="1" applyFill="1" applyBorder="1" applyAlignment="1">
      <alignment horizontal="center" vertical="center"/>
    </xf>
    <xf numFmtId="0" fontId="29" fillId="5" borderId="26" xfId="8" applyFont="1" applyFill="1" applyBorder="1" applyAlignment="1">
      <alignment vertical="center" wrapText="1"/>
    </xf>
    <xf numFmtId="165" fontId="30" fillId="5" borderId="26" xfId="9" applyFont="1" applyFill="1" applyBorder="1" applyAlignment="1">
      <alignment horizontal="center" vertical="center"/>
    </xf>
    <xf numFmtId="0" fontId="31" fillId="4" borderId="27" xfId="8" applyFont="1" applyFill="1" applyBorder="1" applyAlignment="1">
      <alignment horizontal="center" vertical="top"/>
    </xf>
    <xf numFmtId="0" fontId="31" fillId="4" borderId="27" xfId="8" applyFont="1" applyFill="1" applyBorder="1" applyAlignment="1">
      <alignment wrapText="1"/>
    </xf>
    <xf numFmtId="165" fontId="31" fillId="4" borderId="27" xfId="9" applyFont="1" applyFill="1" applyBorder="1" applyAlignment="1" applyProtection="1">
      <alignment horizontal="center"/>
      <protection locked="0"/>
    </xf>
    <xf numFmtId="165" fontId="32" fillId="4" borderId="27" xfId="9" applyFont="1" applyFill="1" applyBorder="1" applyAlignment="1">
      <alignment horizontal="center"/>
    </xf>
    <xf numFmtId="0" fontId="31" fillId="4" borderId="28" xfId="8" applyFont="1" applyFill="1" applyBorder="1" applyAlignment="1">
      <alignment horizontal="center" vertical="top"/>
    </xf>
    <xf numFmtId="0" fontId="33" fillId="4" borderId="28" xfId="8" applyFont="1" applyFill="1" applyBorder="1" applyAlignment="1">
      <alignment horizontal="center" wrapText="1"/>
    </xf>
    <xf numFmtId="40" fontId="29" fillId="4" borderId="28" xfId="9" applyNumberFormat="1" applyFont="1" applyFill="1" applyBorder="1" applyAlignment="1" applyProtection="1">
      <alignment horizontal="center"/>
      <protection locked="0"/>
    </xf>
    <xf numFmtId="165" fontId="32" fillId="4" borderId="28" xfId="9" applyFont="1" applyFill="1" applyBorder="1" applyAlignment="1">
      <alignment horizontal="center"/>
    </xf>
    <xf numFmtId="40" fontId="30" fillId="4" borderId="30" xfId="9" applyNumberFormat="1" applyFont="1" applyFill="1" applyBorder="1" applyAlignment="1">
      <alignment horizontal="center"/>
    </xf>
    <xf numFmtId="0" fontId="29" fillId="0" borderId="28" xfId="8" applyFont="1" applyBorder="1" applyAlignment="1">
      <alignment horizontal="center" vertical="top"/>
    </xf>
    <xf numFmtId="0" fontId="29" fillId="0" borderId="28" xfId="8" applyFont="1" applyBorder="1" applyAlignment="1">
      <alignment wrapText="1"/>
    </xf>
    <xf numFmtId="165" fontId="29" fillId="0" borderId="28" xfId="9" applyFont="1" applyFill="1" applyBorder="1" applyAlignment="1" applyProtection="1">
      <alignment horizontal="center"/>
      <protection locked="0"/>
    </xf>
    <xf numFmtId="165" fontId="30" fillId="0" borderId="28" xfId="9" applyFont="1" applyFill="1" applyBorder="1" applyAlignment="1">
      <alignment horizontal="center"/>
    </xf>
    <xf numFmtId="0" fontId="34" fillId="4" borderId="28" xfId="8" applyFont="1" applyFill="1" applyBorder="1" applyAlignment="1">
      <alignment vertical="top" wrapText="1"/>
    </xf>
    <xf numFmtId="165" fontId="31" fillId="4" borderId="28" xfId="9" applyFont="1" applyFill="1" applyBorder="1" applyAlignment="1" applyProtection="1">
      <alignment horizontal="center"/>
      <protection locked="0"/>
    </xf>
    <xf numFmtId="0" fontId="23" fillId="4" borderId="28" xfId="8" applyFont="1" applyFill="1" applyBorder="1" applyAlignment="1">
      <alignment horizontal="center" vertical="center" wrapText="1"/>
    </xf>
    <xf numFmtId="165" fontId="23" fillId="4" borderId="30" xfId="9" applyFont="1" applyFill="1" applyBorder="1" applyAlignment="1" applyProtection="1">
      <alignment horizontal="right"/>
      <protection locked="0"/>
    </xf>
    <xf numFmtId="165" fontId="24" fillId="4" borderId="30" xfId="9" applyFont="1" applyFill="1" applyBorder="1" applyAlignment="1">
      <alignment horizontal="right"/>
    </xf>
    <xf numFmtId="0" fontId="18" fillId="0" borderId="29" xfId="8" applyFont="1" applyBorder="1" applyAlignment="1">
      <alignment vertical="top"/>
    </xf>
    <xf numFmtId="0" fontId="35" fillId="0" borderId="29" xfId="8" applyFont="1" applyBorder="1" applyAlignment="1">
      <alignment horizontal="center" vertical="center" wrapText="1"/>
    </xf>
    <xf numFmtId="0" fontId="18" fillId="0" borderId="29" xfId="8" applyFont="1" applyBorder="1" applyAlignment="1">
      <alignment horizontal="center" vertical="top"/>
    </xf>
    <xf numFmtId="165" fontId="18" fillId="0" borderId="29" xfId="9" applyFont="1" applyFill="1" applyBorder="1" applyAlignment="1" applyProtection="1">
      <alignment horizontal="center"/>
      <protection locked="0"/>
    </xf>
    <xf numFmtId="165" fontId="19" fillId="0" borderId="29" xfId="9" applyFont="1" applyFill="1" applyBorder="1" applyAlignment="1">
      <alignment horizontal="center"/>
    </xf>
    <xf numFmtId="0" fontId="4" fillId="0" borderId="0" xfId="8" applyAlignment="1">
      <alignment vertical="top"/>
    </xf>
    <xf numFmtId="0" fontId="4" fillId="0" borderId="0" xfId="8" applyAlignment="1">
      <alignment wrapText="1"/>
    </xf>
    <xf numFmtId="0" fontId="4" fillId="0" borderId="0" xfId="8" applyAlignment="1">
      <alignment horizontal="center" vertical="top"/>
    </xf>
    <xf numFmtId="165" fontId="0" fillId="0" borderId="0" xfId="9" applyFont="1" applyAlignment="1" applyProtection="1">
      <alignment horizontal="center"/>
      <protection locked="0"/>
    </xf>
    <xf numFmtId="165" fontId="20" fillId="0" borderId="0" xfId="9" applyFont="1" applyAlignment="1">
      <alignment horizontal="center"/>
    </xf>
    <xf numFmtId="165" fontId="20" fillId="0" borderId="0" xfId="9" applyFont="1"/>
    <xf numFmtId="0" fontId="4" fillId="0" borderId="0" xfId="8"/>
    <xf numFmtId="164" fontId="7" fillId="2" borderId="14" xfId="3" applyFont="1" applyFill="1" applyBorder="1" applyAlignment="1">
      <alignment horizontal="center" vertical="center"/>
    </xf>
    <xf numFmtId="164" fontId="7" fillId="2" borderId="15" xfId="3" applyFont="1" applyFill="1" applyBorder="1" applyAlignment="1">
      <alignment horizontal="center" vertical="center"/>
    </xf>
    <xf numFmtId="164" fontId="7" fillId="2" borderId="16" xfId="3" applyFont="1" applyFill="1" applyBorder="1" applyAlignment="1">
      <alignment horizontal="center" vertical="center"/>
    </xf>
    <xf numFmtId="164" fontId="9" fillId="2" borderId="17" xfId="3" quotePrefix="1" applyFont="1" applyFill="1" applyBorder="1" applyAlignment="1">
      <alignment horizontal="center" vertical="center" wrapText="1"/>
    </xf>
    <xf numFmtId="164" fontId="9" fillId="2" borderId="20" xfId="3" quotePrefix="1" applyFont="1" applyFill="1" applyBorder="1" applyAlignment="1">
      <alignment horizontal="center" vertical="center" wrapText="1"/>
    </xf>
    <xf numFmtId="164" fontId="9" fillId="2" borderId="21" xfId="3" quotePrefix="1" applyFont="1" applyFill="1" applyBorder="1" applyAlignment="1">
      <alignment horizontal="center" vertical="center" wrapText="1"/>
    </xf>
    <xf numFmtId="164" fontId="9" fillId="2" borderId="5" xfId="3" applyFont="1" applyFill="1" applyBorder="1" applyAlignment="1">
      <alignment horizontal="center" vertical="center"/>
    </xf>
    <xf numFmtId="164" fontId="9" fillId="2" borderId="19" xfId="3" applyFont="1" applyFill="1" applyBorder="1" applyAlignment="1">
      <alignment horizontal="center" vertical="center"/>
    </xf>
    <xf numFmtId="164" fontId="9" fillId="2" borderId="0" xfId="3" applyFont="1" applyFill="1" applyAlignment="1">
      <alignment horizontal="center" vertical="center"/>
    </xf>
    <xf numFmtId="164" fontId="9" fillId="2" borderId="2" xfId="3" applyFont="1" applyFill="1" applyBorder="1" applyAlignment="1">
      <alignment horizontal="center" vertical="center"/>
    </xf>
    <xf numFmtId="164" fontId="9" fillId="2" borderId="8" xfId="3" applyFont="1" applyFill="1" applyBorder="1" applyAlignment="1">
      <alignment horizontal="center" vertical="center"/>
    </xf>
    <xf numFmtId="164" fontId="9" fillId="2" borderId="23" xfId="3" applyFont="1" applyFill="1" applyBorder="1" applyAlignment="1">
      <alignment horizontal="center" vertical="center"/>
    </xf>
    <xf numFmtId="44" fontId="9" fillId="2" borderId="6" xfId="3" applyNumberFormat="1" applyFont="1" applyFill="1" applyBorder="1" applyAlignment="1">
      <alignment horizontal="center" vertical="center"/>
    </xf>
    <xf numFmtId="44" fontId="9" fillId="2" borderId="7" xfId="3" applyNumberFormat="1" applyFont="1" applyFill="1" applyBorder="1" applyAlignment="1">
      <alignment horizontal="center" vertical="center"/>
    </xf>
    <xf numFmtId="44" fontId="9" fillId="2" borderId="9" xfId="3" applyNumberFormat="1" applyFont="1" applyFill="1" applyBorder="1" applyAlignment="1">
      <alignment horizontal="center" vertical="center"/>
    </xf>
  </cellXfs>
  <cellStyles count="10">
    <cellStyle name="Comma 2" xfId="6" xr:uid="{5D995F14-85EC-4872-A7D9-2EB664B120DB}"/>
    <cellStyle name="Comma 2 16" xfId="4" xr:uid="{8947E41F-2A89-4379-B004-367FB47D9504}"/>
    <cellStyle name="Comma 2 2" xfId="9" xr:uid="{85B5CB20-B0A2-4CF6-A639-F034DCF2503A}"/>
    <cellStyle name="Currency" xfId="1" builtinId="4"/>
    <cellStyle name="Currency 2 28" xfId="5" xr:uid="{A4A0187E-5C6E-41DE-A425-9BA06DEE4C91}"/>
    <cellStyle name="Normal" xfId="0" builtinId="0"/>
    <cellStyle name="Normal 2 10 10" xfId="3" xr:uid="{49EBFB89-8B62-46E9-B04E-AE3A2E50F150}"/>
    <cellStyle name="Normal 5" xfId="8" xr:uid="{8840FCFE-EF3D-49DA-B7F0-9440B21F4B05}"/>
    <cellStyle name="Normal_BILL2F~1 3" xfId="2" xr:uid="{5A9F43C3-8851-420A-BF9E-D721B2A102F0}"/>
    <cellStyle name="Percent 2" xfId="7" xr:uid="{874D9C9A-95BF-4C31-A08B-4F0D2BB992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theme" Target="theme/theme1.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127000</xdr:colOff>
      <xdr:row>3</xdr:row>
      <xdr:rowOff>181429</xdr:rowOff>
    </xdr:from>
    <xdr:to>
      <xdr:col>5</xdr:col>
      <xdr:colOff>1638939</xdr:colOff>
      <xdr:row>6</xdr:row>
      <xdr:rowOff>212458</xdr:rowOff>
    </xdr:to>
    <xdr:pic>
      <xdr:nvPicPr>
        <xdr:cNvPr id="3" name="Picture 2">
          <a:extLst>
            <a:ext uri="{FF2B5EF4-FFF2-40B4-BE49-F238E27FC236}">
              <a16:creationId xmlns:a16="http://schemas.microsoft.com/office/drawing/2014/main" id="{3BC299F0-1EF2-1AF1-B7C0-BFB724461089}"/>
            </a:ext>
          </a:extLst>
        </xdr:cNvPr>
        <xdr:cNvPicPr>
          <a:picLocks noChangeAspect="1"/>
        </xdr:cNvPicPr>
      </xdr:nvPicPr>
      <xdr:blipFill>
        <a:blip xmlns:r="http://schemas.openxmlformats.org/officeDocument/2006/relationships" r:embed="rId1"/>
        <a:stretch>
          <a:fillRect/>
        </a:stretch>
      </xdr:blipFill>
      <xdr:spPr>
        <a:xfrm>
          <a:off x="7084786" y="961572"/>
          <a:ext cx="1511939" cy="87467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user\Local%20Settings\Temp\MSOFFICE\EXCEL\PROJECTS\MERENSKY\ENQ.DOC\DCF.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ace365-my.sharepoint.com/Users/Rendani/Documents/Rendani%20Backup/PROJECTS/NATIONAL%20PUBLIC%20WORKS/KRUGERSDORP%20POLICE%20STATION/2.0%20Estimate%20and%20Financial%20Feasibility/Fees/Financial%20Review.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MSOFFICE\EXCEL\PROJECTS\MERENSKY\ENQ.DOC\DCF.XLS"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mace365-my.sharepoint.com/Users/Mandla%20Mlangeni/Documents/Documents/MMQS/MMQS/Mandla's%20documents/Mandla%20Mlangeni/Mandla%20Mlangeni/Mandla%20Mlangeni%20QS/FNB,SARB%20&amp;%20CLEGG%20HOUSE/Fees/FNB%20house%20Main%20Contract%20Fee%20No%201%20rev%201.xls?B820B0A1" TargetMode="External"/><Relationship Id="rId1" Type="http://schemas.openxmlformats.org/officeDocument/2006/relationships/externalLinkPath" Target="file:///\\B820B0A1\FNB%20house%20Main%20Contract%20Fee%20No%201%20rev%2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mace365-my.sharepoint.com/Users/Noluntu.Nzwana/AppData/Local/Microsoft/Windows/Temporary%20Internet%20Files/Content.Outlook/1LG0DFXA/Yellowwoods%20Offices%20-%20Order%20of%20Magnitude%20Cost%20Estimate%20(%20dated%202017%2007%2027%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mace365-my.sharepoint.com/Users/Noluntu.Nzwana/AppData/Local/Microsoft/Windows/Temporary%20Internet%20Files/Content.Outlook/1LG0DFXA/Absa%20Towers%20Main%20Feasibility(%2030-08-2017)%20Draft%20Emailed%20(0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mace365-my.sharepoint.com/Users/Nathalie.Katumba/Desktop/Monarch%20Hotel/Monarch%20Hotel%20Feasibility%20no%201%2001%20August%202016%20xlsx%20REV6.xlsx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Projects\Live\32775%20Microsoft%20Nairobi%20Relocation\02.00%20Cost\02.02%20Cost%20Plan\02%20-%20OCE%20Nr.%2001\32775%20-%20Order%20of%20Cost%20Estimate%20-%20Estimate%20Nr.%2001%20(dated%202016.09.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mace365-my.sharepoint.com/Documents%20and%20Settings/Mandla%20Mlangeni/My%20Documents/Mandla%20Mlangeni%20QS/Mpumalanga%20Public%20Works/2005-06%20Public%20Works%20Schools/Ekuphileni%20Combined%20School/Ekuphileni%20Fee%20No%2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mace365-my.sharepoint.com/C/Documents%20and%20Settings/Mandla%20Mlangeni/My%20Documents/Mandla%20Mlangeni/Mandla%20Mlangeni%20QS/Denzhee%20Engineers/K%20Makhosonke%20Fee%201"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khangarj/Desktop/Transmission/Gauteng%20Portfolio/Refilwe%20Tloane/Hermes%20Substation/Payment%20Certificate/Certificate%2018/Gebane_Stringing%20and%20Cabling_Hermes%20SB%20-%20Certificate%2018_Rev%200.xlsx" TargetMode="External"/><Relationship Id="rId1" Type="http://schemas.openxmlformats.org/officeDocument/2006/relationships/externalLinkPath" Target="/Users/khangarj/Desktop/Transmission/Gauteng%20Portfolio/Refilwe%20Tloane/Hermes%20Substation/Payment%20Certificate/Certificate%2018/Gebane_Stringing%20and%20Cabling_Hermes%20SB%20-%20Certificate%2018_Rev%20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DELEGATION"/>
      <sheetName val="PAGE 1."/>
      <sheetName val="PAGE 2."/>
      <sheetName val="PAGE 3."/>
      <sheetName val="REQUEST"/>
      <sheetName val="DCF"/>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Preliminaries"/>
      <sheetName val="Main Building Works"/>
      <sheetName val="Povisional sums"/>
      <sheetName val="Direct Contract"/>
      <sheetName val="Contigencies"/>
      <sheetName val="Disbursement"/>
      <sheetName val="Escalations"/>
      <sheetName val="Material on site"/>
      <sheetName val="Sheet1"/>
      <sheetName val="PROJECTED V ACTUAL (3)"/>
      <sheetName val="Sheet2"/>
      <sheetName val="Sheet1 (2)"/>
      <sheetName val="Fly Sheet (2)"/>
      <sheetName val="Index"/>
      <sheetName val="Summary cover pg"/>
      <sheetName val="Flysheet"/>
      <sheetName val="Summary (2)"/>
      <sheetName val="Construction Cashflow Calculati"/>
      <sheetName val="Fee Summary"/>
      <sheetName val="Fee Dashboard"/>
      <sheetName val="PM Fees"/>
      <sheetName val="Summary (3)"/>
      <sheetName val="PM Flyer (2)"/>
      <sheetName val="Project Manager"/>
      <sheetName val="Arch Flyer"/>
      <sheetName val="Arch Fees"/>
      <sheetName val="QS Flyer (2)"/>
      <sheetName val="QS Fees"/>
      <sheetName val="Elec Flyer"/>
      <sheetName val="Electrical Engineer"/>
      <sheetName val="Elect Fees"/>
      <sheetName val="Mech Fees"/>
      <sheetName val="Mech Flyer "/>
      <sheetName val="HVAC"/>
      <sheetName val="Struct Flyer "/>
      <sheetName val="Structural Fee"/>
      <sheetName val="Civil Flyer"/>
      <sheetName val="Structural Fees"/>
      <sheetName val="Fire Flyer  "/>
      <sheetName val="FIRE"/>
      <sheetName val="Direct Flyer  "/>
      <sheetName val="Civil Flyer "/>
      <sheetName val="Civil Engineer (Pro Proces"/>
      <sheetName val="Civil Fees"/>
      <sheetName val="PA Fees"/>
      <sheetName val="Civil Engineer"/>
      <sheetName val="Architect"/>
      <sheetName val="Fly Sheet"/>
      <sheetName val="Backup"/>
      <sheetName val="DISCIPLINE view"/>
      <sheetName val="ACTION view"/>
      <sheetName val="DASH1"/>
      <sheetName val="D1 Data"/>
      <sheetName val="D2 Data"/>
      <sheetName val="DATATABLE"/>
      <sheetName val="STAGES"/>
      <sheetName val="BACK-UP"/>
      <sheetName val="Sheet9"/>
      <sheetName val="Sheet3"/>
      <sheetName val="Sheet6"/>
      <sheetName val="Civil Fee"/>
      <sheetName val="Mechanical Flyer"/>
      <sheetName val="Mechanical Fee "/>
      <sheetName val="Electrical Flyer"/>
      <sheetName val="Electrical fee"/>
      <sheetName val="Main Contract invoice"/>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DELEGATION"/>
      <sheetName val="PAGE 1."/>
      <sheetName val="PAGE 2."/>
      <sheetName val="PAGE 3."/>
      <sheetName val="REQUEST"/>
      <sheetName val="DCF"/>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oice"/>
      <sheetName val="Summary"/>
      <sheetName val="QS Fees"/>
      <sheetName val="Typing"/>
      <sheetName val="Travel"/>
      <sheetName val="Hours"/>
      <sheetName val="Other"/>
      <sheetName val="Schedule 7"/>
      <sheetName val="Schedule 8"/>
      <sheetName val="Help"/>
      <sheetName val="CAT_BLDG"/>
      <sheetName val="SERVICES"/>
      <sheetName val="SCALE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Entry"/>
      <sheetName val="Cover"/>
      <sheetName val="Contents (2)"/>
      <sheetName val="Executive 2"/>
      <sheetName val="Basis, etc"/>
      <sheetName val="Fly0.1"/>
      <sheetName val="Feasibility"/>
      <sheetName val="Basis, etc (2)"/>
      <sheetName val="Fly0.0"/>
      <sheetName val="Client Summary"/>
      <sheetName val="Fly0.2"/>
      <sheetName val="Construction Summary"/>
      <sheetName val="Cost Estimate - Alternative"/>
      <sheetName val="Chart1"/>
      <sheetName val="Chart2"/>
      <sheetName val="Chart3"/>
      <sheetName val="Cost Estimate - Summary (2)"/>
      <sheetName val="Fly1"/>
      <sheetName val="Cost Estimate - Summary"/>
      <sheetName val="Fly2"/>
      <sheetName val="Building Works Summary"/>
      <sheetName val="Building Works BOQ (2)"/>
      <sheetName val="Chart4"/>
      <sheetName val="Chart5"/>
      <sheetName val="Chart6"/>
      <sheetName val="Architectural"/>
      <sheetName val="Elemental Estimate"/>
      <sheetName val="Cost Breakdown"/>
      <sheetName val="MEP Services"/>
      <sheetName val="Equipment"/>
      <sheetName val="TI Installations"/>
      <sheetName val="Fly3 (2)"/>
      <sheetName val="Prov Summary"/>
      <sheetName val="Provisional Sums BOQ"/>
      <sheetName val="Fly"/>
      <sheetName val="Specialist Summary"/>
      <sheetName val="Specialist  Work BOQ"/>
      <sheetName val="Alterations (2)"/>
      <sheetName val="Fly- Alterations"/>
      <sheetName val="Alterations  BOQ"/>
      <sheetName val=" Alterations Allowance"/>
      <sheetName val="Fly3 (3)"/>
      <sheetName val="External Works"/>
      <sheetName val="Sheet1"/>
      <sheetName val="External Works, etc (2)"/>
      <sheetName val="Alterations"/>
      <sheetName val="External Works, etc"/>
      <sheetName val="Provisional sums"/>
      <sheetName val="Fly3 (4)"/>
      <sheetName val="Additional work"/>
      <sheetName val="Fly3 (5)"/>
      <sheetName val="Fly3 (6)"/>
      <sheetName val="Fly3"/>
      <sheetName val="Fly4"/>
      <sheetName val="Fly5"/>
      <sheetName val="Fly6"/>
      <sheetName val="Electrical Estimate"/>
      <sheetName val="Prov sum"/>
      <sheetName val="Key Measures"/>
      <sheetName val="The Pines Outer Building"/>
      <sheetName val="Measuring list"/>
      <sheetName val="NOT USED AFTER THIS"/>
      <sheetName val="Rate Calcs - Internal USE ONLY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Budget"/>
      <sheetName val="Viability(Mkt) "/>
      <sheetName val="Cost Estimate(Mkt)"/>
      <sheetName val="OM Estimate(Mkt)"/>
      <sheetName val="Data Entry"/>
      <sheetName val="Cover "/>
      <sheetName val="Contents"/>
      <sheetName val="Basis, etc"/>
      <sheetName val="Fly1"/>
      <sheetName val="Viability"/>
      <sheetName val="Site Area"/>
      <sheetName val="Fly2"/>
      <sheetName val="Construction Summary "/>
      <sheetName val="Fly3"/>
      <sheetName val="Cost Estimate - Summary"/>
      <sheetName val="Cost Estimate - External Works"/>
      <sheetName val="INCOME"/>
      <sheetName val="Fly4"/>
      <sheetName val="Architectural"/>
      <sheetName val="MEP Services"/>
      <sheetName val="Equipment"/>
      <sheetName val="TI Installations"/>
      <sheetName val="Alterations"/>
      <sheetName val="External Works, etc (2)"/>
      <sheetName val="Building Works BOE"/>
      <sheetName val="Fly5"/>
      <sheetName val="External Works, etc"/>
      <sheetName val="Fly6"/>
      <sheetName val="Electrical BOQ Rev1"/>
      <sheetName val="Fly6 (2)"/>
      <sheetName val="Electrical BOQ"/>
      <sheetName val="Cost Estimate"/>
      <sheetName val="Elemental estimate"/>
      <sheetName val="Cost Estimate (Min)"/>
      <sheetName val="El.Est(Offices)"/>
      <sheetName val="OM Estimate (Min)"/>
      <sheetName val="Shares"/>
      <sheetName val="Inv. Calculations"/>
      <sheetName val="Viability Check"/>
      <sheetName val="Sheet1"/>
      <sheetName val="Cover"/>
      <sheetName val="Executive 2"/>
      <sheetName val="Feasibility"/>
      <sheetName val="Construction Summary"/>
      <sheetName val="Cost Estimate - Alternative"/>
      <sheetName val="Chart1"/>
      <sheetName val="Chart2"/>
      <sheetName val="Chart3"/>
      <sheetName val=" Area Schedule"/>
      <sheetName val="Provisional Sums BOQ"/>
      <sheetName val="Construction Cost Summary (Res)"/>
      <sheetName val="Costruction Cost( Res)"/>
      <sheetName val="Wet Services"/>
      <sheetName val="Unallocated Items"/>
      <sheetName val="Structural"/>
      <sheetName val="Fly05"/>
      <sheetName val="Building Works BOQ (2)"/>
      <sheetName val="Res Core Cost Summary"/>
      <sheetName val="Residential Core Spcace(13 &amp;14)"/>
      <sheetName val="Residential Core Spcace(16 - 29"/>
      <sheetName val="Fly06"/>
      <sheetName val="Office (10th Floor) Summary"/>
      <sheetName val="Office (10th Floor) "/>
      <sheetName val="Key Measurements Offices (10th)"/>
      <sheetName val="Fly07"/>
      <sheetName val="Office (11th Floor)  Summary"/>
      <sheetName val="Office (11th Floor) "/>
      <sheetName val="Key Measurements Offices (11th)"/>
      <sheetName val="Key Measurements Retail"/>
      <sheetName val="Chart4"/>
      <sheetName val="Chart5"/>
      <sheetName val="Chart6"/>
      <sheetName val="Fly4 (2)"/>
      <sheetName val="Specialist Summary"/>
      <sheetName val="Specialist  Work BOQ"/>
      <sheetName val="Fly08"/>
      <sheetName val="Key Measures"/>
      <sheetName val="NOT USED AFTER THIS"/>
      <sheetName val="Rate Calcs - Internal USE ONLY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Entry"/>
      <sheetName val="Cover (2)"/>
      <sheetName val="Total Dev Value"/>
      <sheetName val="Total Dev Cost"/>
      <sheetName val="Sensitivity"/>
      <sheetName val="A3"/>
      <sheetName val="A1"/>
      <sheetName val="A2"/>
      <sheetName val="B1"/>
      <sheetName val="B2"/>
      <sheetName val="B3"/>
      <sheetName val="C1"/>
      <sheetName val="C2"/>
      <sheetName val="Sheet1"/>
      <sheetName val="Base Budget"/>
      <sheetName val="R10 000"/>
      <sheetName val="R 15 000"/>
      <sheetName val="Benchmark"/>
      <sheetName val="Fly1"/>
      <sheetName val="Summary"/>
      <sheetName val="Basis, etc"/>
      <sheetName val="Cost Estimate 1"/>
      <sheetName val="Fly2"/>
      <sheetName val="Not used after this"/>
      <sheetName val="Residual Land Value"/>
      <sheetName val="Area Schedu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Entry"/>
      <sheetName val="Cover"/>
      <sheetName val="Executive Summary"/>
      <sheetName val="Basis, etc"/>
      <sheetName val="Fly - Tenant Improvements"/>
      <sheetName val="Master Elemental Summary"/>
      <sheetName val="Demos, etc"/>
      <sheetName val="Terrace Extension"/>
      <sheetName val="Fit-out Works"/>
      <sheetName val="Engineering Services"/>
      <sheetName val="External Works"/>
      <sheetName val="Prelims, etc"/>
      <sheetName val="Fly - Fees"/>
      <sheetName val="PM Fees"/>
      <sheetName val="Design Fees"/>
      <sheetName val="Fly -Directs"/>
      <sheetName val="Furniture"/>
      <sheetName val="Cabling"/>
      <sheetName val="IT"/>
      <sheetName val="AV"/>
      <sheetName val="Security"/>
      <sheetName val="Fly - Contingency"/>
      <sheetName val="Contingency"/>
      <sheetName val="Fly - Measures"/>
      <sheetName val="Measure - Areas"/>
      <sheetName val="Measure - Other"/>
      <sheetName val="Fly - Supp. Drawings"/>
      <sheetName val="Not used after this &amp; Back-up"/>
      <sheetName val="Rate Calcs - Internal USE ONLY "/>
      <sheetName val="Fly - Rates"/>
      <sheetName val="Rate Build-ups - Master"/>
      <sheetName val="Master Rates"/>
      <sheetName val="Cost Estim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oice"/>
      <sheetName val="Summary"/>
      <sheetName val="BW 1"/>
      <sheetName val="PM"/>
      <sheetName val="Typing "/>
      <sheetName val="Travel"/>
      <sheetName val="Time"/>
      <sheetName val="Hours"/>
      <sheetName val="Other"/>
      <sheetName val="Help"/>
      <sheetName val="CAT_BLDG"/>
      <sheetName val="SERVICES"/>
      <sheetName val="SCALE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o"/>
      <sheetName val="Invoice"/>
      <sheetName val="Summary"/>
      <sheetName val="Schedule 1"/>
      <sheetName val="Schedule 2"/>
      <sheetName val="Time Based services"/>
      <sheetName val="Typing "/>
      <sheetName val="Travel "/>
      <sheetName val="Time"/>
      <sheetName val="Other "/>
      <sheetName val="Schedule 7"/>
      <sheetName val="Schedule 8"/>
      <sheetName val="Help"/>
      <sheetName val="CAT_BLDG"/>
      <sheetName val="SERVICES"/>
      <sheetName val="SCALE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Page"/>
      <sheetName val="Preambles"/>
      <sheetName val="Certificate"/>
      <sheetName val="SUMMARY"/>
      <sheetName val="Bill 1 - P&amp;G"/>
      <sheetName val="Bill 2 - SHE"/>
      <sheetName val="Bill 3 - Stringing &amp; Cabling"/>
      <sheetName val="Bill 4 - Base Foundations"/>
      <sheetName val="Bill 5 - Yard Works"/>
      <sheetName val="Bill 6 - Support Steel"/>
      <sheetName val="Bill 7 - Cable Trenches, Ducts,"/>
      <sheetName val="Bill 8 - Demolitions"/>
      <sheetName val="Bill 8 - Security"/>
    </sheetNames>
    <sheetDataSet>
      <sheetData sheetId="0">
        <row r="3">
          <cell r="D3" t="str">
            <v>ESKOM HOLDINGS SOC LTD</v>
          </cell>
        </row>
        <row r="8">
          <cell r="D8" t="str">
            <v>NEC3 ECC: PRICING OPTION B</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32E92-D774-4F8F-9F8A-80C1BD3F9220}">
  <dimension ref="A2:EX38"/>
  <sheetViews>
    <sheetView tabSelected="1" showWhiteSpace="0" view="pageBreakPreview" topLeftCell="A4" zoomScale="70" zoomScaleNormal="110" zoomScaleSheetLayoutView="70" zoomScalePageLayoutView="85" workbookViewId="0">
      <selection activeCell="F27" sqref="F27"/>
    </sheetView>
  </sheetViews>
  <sheetFormatPr defaultColWidth="11" defaultRowHeight="12.5" x14ac:dyDescent="0.25"/>
  <cols>
    <col min="1" max="1" width="3.7265625" style="14" customWidth="1"/>
    <col min="2" max="2" width="12.81640625" style="14" customWidth="1"/>
    <col min="3" max="3" width="13.453125" style="14" customWidth="1"/>
    <col min="4" max="4" width="43.7265625" style="14" customWidth="1"/>
    <col min="5" max="5" width="25.7265625" style="14" customWidth="1"/>
    <col min="6" max="6" width="24.7265625" style="13" bestFit="1" customWidth="1"/>
    <col min="7" max="7" width="2.54296875" style="13" customWidth="1"/>
    <col min="8" max="8" width="1.81640625" style="14" customWidth="1"/>
    <col min="9" max="9" width="16.7265625" style="14" customWidth="1"/>
    <col min="10" max="10" width="1.81640625" style="14" customWidth="1"/>
    <col min="11" max="11" width="15.54296875" style="14" customWidth="1"/>
    <col min="12" max="12" width="1.81640625" style="14" customWidth="1"/>
    <col min="13" max="13" width="11.7265625" style="14" bestFit="1" customWidth="1"/>
    <col min="14" max="14" width="7.54296875" style="14" customWidth="1"/>
    <col min="15" max="15" width="14.453125" style="14" customWidth="1"/>
    <col min="16" max="16" width="1.81640625" style="14" customWidth="1"/>
    <col min="17" max="17" width="15.54296875" style="14" customWidth="1"/>
    <col min="18" max="18" width="1.81640625" style="14" customWidth="1"/>
    <col min="19" max="19" width="14.453125" style="14" customWidth="1"/>
    <col min="20" max="20" width="1.81640625" style="14" customWidth="1"/>
    <col min="21" max="21" width="15.54296875" style="14" customWidth="1"/>
    <col min="22" max="22" width="1.81640625" style="14" customWidth="1"/>
    <col min="23" max="23" width="11" style="14"/>
    <col min="24" max="24" width="1.81640625" style="14" customWidth="1"/>
    <col min="25" max="25" width="6.453125" style="14" customWidth="1"/>
    <col min="26" max="26" width="1.81640625" style="14" customWidth="1"/>
    <col min="27" max="27" width="54.453125" style="14" customWidth="1"/>
    <col min="28" max="28" width="1.81640625" style="14" customWidth="1"/>
    <col min="29" max="29" width="6.453125" style="14" customWidth="1"/>
    <col min="30" max="30" width="1.81640625" style="14" customWidth="1"/>
    <col min="31" max="31" width="9.81640625" style="14" customWidth="1"/>
    <col min="32" max="32" width="1.81640625" style="14" customWidth="1"/>
    <col min="33" max="33" width="9.81640625" style="14" customWidth="1"/>
    <col min="34" max="34" width="1.81640625" style="14" customWidth="1"/>
    <col min="35" max="35" width="11" style="14"/>
    <col min="36" max="36" width="1.81640625" style="14" customWidth="1"/>
    <col min="37" max="37" width="9.81640625" style="14" customWidth="1"/>
    <col min="38" max="38" width="1.81640625" style="14" customWidth="1"/>
    <col min="39" max="39" width="9.81640625" style="14" customWidth="1"/>
    <col min="40" max="40" width="1.81640625" style="14" customWidth="1"/>
    <col min="41" max="41" width="11" style="14"/>
    <col min="42" max="42" width="1.81640625" style="14" customWidth="1"/>
    <col min="43" max="43" width="6.453125" style="14" customWidth="1"/>
    <col min="44" max="44" width="1.81640625" style="14" customWidth="1"/>
    <col min="45" max="45" width="9.81640625" style="14" customWidth="1"/>
    <col min="46" max="46" width="1.81640625" style="14" customWidth="1"/>
    <col min="47" max="47" width="11" style="14"/>
    <col min="48" max="48" width="1.81640625" style="14" customWidth="1"/>
    <col min="49" max="49" width="9.81640625" style="14" customWidth="1"/>
    <col min="50" max="50" width="1.81640625" style="14" customWidth="1"/>
    <col min="51" max="51" width="9.81640625" style="14" customWidth="1"/>
    <col min="52" max="52" width="1.81640625" style="14" customWidth="1"/>
    <col min="53" max="53" width="11" style="14"/>
    <col min="54" max="54" width="1.81640625" style="14" customWidth="1"/>
    <col min="55" max="55" width="11" style="14"/>
    <col min="56" max="56" width="1.81640625" style="14" customWidth="1"/>
    <col min="57" max="57" width="6.453125" style="14" customWidth="1"/>
    <col min="58" max="58" width="1.81640625" style="14" customWidth="1"/>
    <col min="59" max="59" width="80.7265625" style="14" customWidth="1"/>
    <col min="60" max="60" width="1.81640625" style="14" customWidth="1"/>
    <col min="61" max="61" width="13.26953125" style="14" customWidth="1"/>
    <col min="62" max="62" width="1.81640625" style="14" customWidth="1"/>
    <col min="63" max="63" width="16.7265625" style="14" customWidth="1"/>
    <col min="64" max="64" width="1.81640625" style="14" customWidth="1"/>
    <col min="65" max="65" width="16.7265625" style="14" customWidth="1"/>
    <col min="66" max="66" width="1.81640625" style="14" customWidth="1"/>
    <col min="67" max="67" width="16.7265625" style="14" customWidth="1"/>
    <col min="68" max="68" width="1.81640625" style="14" customWidth="1"/>
    <col min="69" max="69" width="16.7265625" style="14" customWidth="1"/>
    <col min="70" max="70" width="1.81640625" style="14" customWidth="1"/>
    <col min="71" max="71" width="16.7265625" style="14" customWidth="1"/>
    <col min="72" max="72" width="1.81640625" style="14" customWidth="1"/>
    <col min="73" max="73" width="16.7265625" style="14" customWidth="1"/>
    <col min="74" max="74" width="1.81640625" style="14" customWidth="1"/>
    <col min="75" max="75" width="11" style="14"/>
    <col min="76" max="76" width="1.81640625" style="14" customWidth="1"/>
    <col min="77" max="77" width="7.54296875" style="14" customWidth="1"/>
    <col min="78" max="78" width="1.81640625" style="14" customWidth="1"/>
    <col min="79" max="79" width="97.81640625" style="14" customWidth="1"/>
    <col min="80" max="80" width="1.81640625" style="14" customWidth="1"/>
    <col min="81" max="81" width="11" style="14"/>
    <col min="82" max="82" width="1.81640625" style="14" customWidth="1"/>
    <col min="83" max="83" width="16.7265625" style="14" customWidth="1"/>
    <col min="84" max="84" width="1.81640625" style="14" customWidth="1"/>
    <col min="85" max="85" width="14.453125" style="14" customWidth="1"/>
    <col min="86" max="86" width="1.81640625" style="14" customWidth="1"/>
    <col min="87" max="87" width="14.453125" style="14" customWidth="1"/>
    <col min="88" max="88" width="1.81640625" style="14" customWidth="1"/>
    <col min="89" max="89" width="14.453125" style="14" customWidth="1"/>
    <col min="90" max="91" width="1.81640625" style="14" customWidth="1"/>
    <col min="92" max="92" width="12.1796875" style="14" customWidth="1"/>
    <col min="93" max="93" width="1.81640625" style="14" customWidth="1"/>
    <col min="94" max="94" width="64.7265625" style="14" customWidth="1"/>
    <col min="95" max="95" width="1.81640625" style="14" customWidth="1"/>
    <col min="96" max="96" width="21.26953125" style="14" customWidth="1"/>
    <col min="97" max="97" width="1.81640625" style="14" customWidth="1"/>
    <col min="98" max="98" width="21.26953125" style="14" customWidth="1"/>
    <col min="99" max="99" width="1.81640625" style="14" customWidth="1"/>
    <col min="100" max="100" width="21.26953125" style="14" customWidth="1"/>
    <col min="101" max="101" width="1.81640625" style="14" customWidth="1"/>
    <col min="102" max="102" width="21.26953125" style="14" customWidth="1"/>
    <col min="103" max="103" width="1.81640625" style="14" customWidth="1"/>
    <col min="104" max="104" width="21.26953125" style="14" customWidth="1"/>
    <col min="105" max="105" width="1.81640625" style="14" customWidth="1"/>
    <col min="106" max="106" width="11" style="14"/>
    <col min="107" max="107" width="1.81640625" style="14" customWidth="1"/>
    <col min="108" max="108" width="11" style="14"/>
    <col min="109" max="109" width="1.81640625" style="14" customWidth="1"/>
    <col min="110" max="110" width="65.81640625" style="14" customWidth="1"/>
    <col min="111" max="111" width="1.81640625" style="14" customWidth="1"/>
    <col min="112" max="112" width="14.453125" style="14" customWidth="1"/>
    <col min="113" max="113" width="1.81640625" style="14" customWidth="1"/>
    <col min="114" max="114" width="14.453125" style="14" customWidth="1"/>
    <col min="115" max="115" width="1.81640625" style="14" customWidth="1"/>
    <col min="116" max="116" width="14.453125" style="14" customWidth="1"/>
    <col min="117" max="117" width="1.81640625" style="14" customWidth="1"/>
    <col min="118" max="118" width="14.453125" style="14" customWidth="1"/>
    <col min="119" max="119" width="1.81640625" style="14" customWidth="1"/>
    <col min="120" max="121" width="11" style="14"/>
    <col min="122" max="122" width="1.81640625" style="14" customWidth="1"/>
    <col min="123" max="123" width="11" style="14"/>
    <col min="124" max="124" width="1.81640625" style="14" customWidth="1"/>
    <col min="125" max="125" width="65.81640625" style="14" customWidth="1"/>
    <col min="126" max="126" width="1.81640625" style="14" customWidth="1"/>
    <col min="127" max="127" width="19" style="14" customWidth="1"/>
    <col min="128" max="128" width="1.81640625" style="14" customWidth="1"/>
    <col min="129" max="129" width="19" style="14" customWidth="1"/>
    <col min="130" max="130" width="1.81640625" style="14" customWidth="1"/>
    <col min="131" max="131" width="19" style="14" customWidth="1"/>
    <col min="132" max="132" width="1.81640625" style="14" customWidth="1"/>
    <col min="133" max="133" width="19" style="14" customWidth="1"/>
    <col min="134" max="134" width="1.81640625" style="14" customWidth="1"/>
    <col min="135" max="135" width="11" style="14"/>
    <col min="136" max="136" width="1.81640625" style="14" customWidth="1"/>
    <col min="137" max="137" width="7.54296875" style="14" customWidth="1"/>
    <col min="138" max="138" width="1.81640625" style="14" customWidth="1"/>
    <col min="139" max="139" width="46.453125" style="14" customWidth="1"/>
    <col min="140" max="140" width="1.81640625" style="14" customWidth="1"/>
    <col min="141" max="141" width="16.7265625" style="14" customWidth="1"/>
    <col min="142" max="142" width="1.81640625" style="14" customWidth="1"/>
    <col min="143" max="143" width="16.7265625" style="14" customWidth="1"/>
    <col min="144" max="144" width="1.81640625" style="14" customWidth="1"/>
    <col min="145" max="145" width="16.7265625" style="14" customWidth="1"/>
    <col min="146" max="146" width="1.81640625" style="14" customWidth="1"/>
    <col min="147" max="147" width="9.81640625" style="14" customWidth="1"/>
    <col min="148" max="148" width="1.81640625" style="14" customWidth="1"/>
    <col min="149" max="149" width="16.7265625" style="14" customWidth="1"/>
    <col min="150" max="150" width="1.81640625" style="14" customWidth="1"/>
    <col min="151" max="151" width="16.7265625" style="14" customWidth="1"/>
    <col min="152" max="152" width="1.81640625" style="14" customWidth="1"/>
    <col min="153" max="153" width="16.7265625" style="14" customWidth="1"/>
    <col min="154" max="154" width="1.81640625" style="14" customWidth="1"/>
    <col min="155" max="16384" width="11" style="14"/>
  </cols>
  <sheetData>
    <row r="2" spans="2:9" ht="24" customHeight="1" x14ac:dyDescent="0.3">
      <c r="B2" s="10" t="s">
        <v>61</v>
      </c>
      <c r="C2" s="10"/>
      <c r="D2" s="11" t="s">
        <v>62</v>
      </c>
      <c r="E2" s="11"/>
      <c r="F2" s="12"/>
    </row>
    <row r="3" spans="2:9" ht="24" customHeight="1" x14ac:dyDescent="0.3">
      <c r="B3" s="15" t="s">
        <v>63</v>
      </c>
      <c r="C3" s="15"/>
      <c r="D3" s="16" t="s">
        <v>76</v>
      </c>
      <c r="E3" s="11"/>
      <c r="F3" s="12"/>
    </row>
    <row r="4" spans="2:9" ht="24" customHeight="1" x14ac:dyDescent="0.3">
      <c r="B4" s="15" t="s">
        <v>64</v>
      </c>
      <c r="C4" s="15"/>
      <c r="D4" s="16" t="s">
        <v>77</v>
      </c>
      <c r="E4" s="11"/>
      <c r="F4" s="12"/>
    </row>
    <row r="5" spans="2:9" ht="24" customHeight="1" x14ac:dyDescent="0.3">
      <c r="B5" s="15" t="s">
        <v>65</v>
      </c>
      <c r="C5" s="15"/>
      <c r="D5" s="16" t="s">
        <v>66</v>
      </c>
      <c r="E5" s="11"/>
      <c r="F5" s="12"/>
    </row>
    <row r="6" spans="2:9" ht="18" customHeight="1" x14ac:dyDescent="0.3">
      <c r="B6" s="15"/>
      <c r="C6" s="15"/>
      <c r="D6" s="17"/>
      <c r="E6" s="11"/>
      <c r="F6" s="12"/>
    </row>
    <row r="7" spans="2:9" ht="18" customHeight="1" x14ac:dyDescent="0.3">
      <c r="B7" s="15" t="s">
        <v>67</v>
      </c>
      <c r="C7" s="11"/>
      <c r="D7" s="17" t="str">
        <f>'[11]Cover Page'!D8</f>
        <v>NEC3 ECC: PRICING OPTION B</v>
      </c>
      <c r="E7" s="11"/>
      <c r="F7" s="12"/>
    </row>
    <row r="8" spans="2:9" ht="10.5" customHeight="1" x14ac:dyDescent="0.3">
      <c r="B8" s="15"/>
      <c r="C8" s="11"/>
      <c r="D8" s="17"/>
      <c r="E8" s="11"/>
      <c r="F8" s="12"/>
    </row>
    <row r="9" spans="2:9" ht="16" customHeight="1" thickBot="1" x14ac:dyDescent="0.35">
      <c r="B9" s="18" t="s">
        <v>68</v>
      </c>
      <c r="C9" s="18"/>
      <c r="D9" s="15"/>
      <c r="E9" s="19"/>
      <c r="F9" s="20"/>
    </row>
    <row r="10" spans="2:9" ht="15.75" customHeight="1" thickBot="1" x14ac:dyDescent="0.3">
      <c r="B10" s="154" t="s">
        <v>69</v>
      </c>
      <c r="C10" s="155"/>
      <c r="D10" s="155"/>
      <c r="E10" s="155"/>
      <c r="F10" s="156"/>
    </row>
    <row r="11" spans="2:9" ht="12.75" customHeight="1" x14ac:dyDescent="0.25">
      <c r="B11" s="157" t="s">
        <v>70</v>
      </c>
      <c r="C11" s="21"/>
      <c r="D11" s="160" t="s">
        <v>71</v>
      </c>
      <c r="E11" s="161"/>
      <c r="F11" s="166" t="s">
        <v>72</v>
      </c>
    </row>
    <row r="12" spans="2:9" ht="18" x14ac:dyDescent="0.25">
      <c r="B12" s="158"/>
      <c r="C12" s="22"/>
      <c r="D12" s="162"/>
      <c r="E12" s="163"/>
      <c r="F12" s="167"/>
    </row>
    <row r="13" spans="2:9" ht="18.5" thickBot="1" x14ac:dyDescent="0.3">
      <c r="B13" s="159"/>
      <c r="C13" s="23"/>
      <c r="D13" s="164"/>
      <c r="E13" s="165"/>
      <c r="F13" s="168"/>
      <c r="I13" s="24"/>
    </row>
    <row r="14" spans="2:9" ht="15" customHeight="1" x14ac:dyDescent="0.25">
      <c r="B14" s="25"/>
      <c r="C14" s="26"/>
      <c r="D14" s="26"/>
      <c r="E14" s="27"/>
      <c r="F14" s="28"/>
      <c r="I14" s="24"/>
    </row>
    <row r="15" spans="2:9" ht="18" x14ac:dyDescent="0.35">
      <c r="B15" s="29"/>
      <c r="C15" s="30"/>
      <c r="D15" s="31"/>
      <c r="E15" s="32"/>
      <c r="F15" s="33"/>
      <c r="I15" s="35"/>
    </row>
    <row r="16" spans="2:9" s="41" customFormat="1" ht="15" customHeight="1" x14ac:dyDescent="0.35">
      <c r="B16" s="36">
        <v>1</v>
      </c>
      <c r="C16" s="37" t="s">
        <v>73</v>
      </c>
      <c r="D16" s="38"/>
      <c r="E16" s="39"/>
      <c r="F16" s="40">
        <f>'P&amp;Gs'!F94</f>
        <v>0</v>
      </c>
      <c r="G16" s="13"/>
      <c r="I16" s="42"/>
    </row>
    <row r="17" spans="2:11" ht="15" customHeight="1" x14ac:dyDescent="0.35">
      <c r="B17" s="29"/>
      <c r="C17" s="30"/>
      <c r="D17" s="31"/>
      <c r="E17" s="43"/>
      <c r="F17" s="33"/>
      <c r="I17" s="35"/>
    </row>
    <row r="18" spans="2:11" s="41" customFormat="1" ht="15" customHeight="1" x14ac:dyDescent="0.35">
      <c r="B18" s="36">
        <v>2</v>
      </c>
      <c r="C18" s="37" t="s">
        <v>0</v>
      </c>
      <c r="D18" s="38"/>
      <c r="E18" s="44"/>
      <c r="F18" s="40">
        <f>'ROADWORK, PARKING AREAS AND PAV'!F113</f>
        <v>80000</v>
      </c>
      <c r="G18" s="13"/>
      <c r="I18" s="42"/>
    </row>
    <row r="19" spans="2:11" ht="15" customHeight="1" x14ac:dyDescent="0.35">
      <c r="B19" s="45"/>
      <c r="C19" s="46"/>
      <c r="D19" s="46"/>
      <c r="E19" s="47"/>
      <c r="F19" s="33"/>
      <c r="I19" s="35"/>
    </row>
    <row r="20" spans="2:11" ht="15" customHeight="1" x14ac:dyDescent="0.35">
      <c r="B20" s="45"/>
      <c r="C20" s="46"/>
      <c r="D20" s="30"/>
      <c r="E20" s="48"/>
      <c r="F20" s="34"/>
      <c r="I20" s="35"/>
    </row>
    <row r="21" spans="2:11" ht="15" customHeight="1" x14ac:dyDescent="0.4">
      <c r="B21" s="49"/>
      <c r="C21" s="16"/>
      <c r="D21" s="51"/>
      <c r="E21" s="52" t="s">
        <v>74</v>
      </c>
      <c r="F21" s="53">
        <f>SUBTOTAL(9,F14:F20)</f>
        <v>80000</v>
      </c>
      <c r="G21" s="54"/>
      <c r="I21" s="55"/>
      <c r="K21" s="56"/>
    </row>
    <row r="22" spans="2:11" ht="15" customHeight="1" x14ac:dyDescent="0.3">
      <c r="B22" s="49"/>
      <c r="C22" s="19"/>
      <c r="D22" s="19"/>
      <c r="E22" s="50"/>
      <c r="F22" s="57"/>
    </row>
    <row r="23" spans="2:11" ht="14.5" thickBot="1" x14ac:dyDescent="0.35">
      <c r="B23" s="58"/>
      <c r="C23" s="59"/>
      <c r="D23" s="59"/>
      <c r="E23" s="60"/>
      <c r="F23" s="61"/>
    </row>
    <row r="24" spans="2:11" ht="15" customHeight="1" x14ac:dyDescent="0.25"/>
    <row r="28" spans="2:11" x14ac:dyDescent="0.25">
      <c r="F28" s="13" t="e">
        <f>+F16+F18+#REF!</f>
        <v>#REF!</v>
      </c>
    </row>
    <row r="30" spans="2:11" x14ac:dyDescent="0.25">
      <c r="F30" s="13" t="e">
        <f>+F21-F28</f>
        <v>#REF!</v>
      </c>
    </row>
    <row r="31" spans="2:11" x14ac:dyDescent="0.25">
      <c r="F31" s="63"/>
    </row>
    <row r="32" spans="2:11" x14ac:dyDescent="0.25">
      <c r="F32" s="62"/>
    </row>
    <row r="34" spans="1:154" s="13" customFormat="1" x14ac:dyDescent="0.25">
      <c r="A34" s="14"/>
      <c r="B34" s="14"/>
      <c r="C34" s="14"/>
      <c r="D34" s="14"/>
      <c r="E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row>
    <row r="35" spans="1:154" x14ac:dyDescent="0.25">
      <c r="E35" s="14">
        <v>45964</v>
      </c>
    </row>
    <row r="36" spans="1:154" s="13" customFormat="1" x14ac:dyDescent="0.25">
      <c r="A36" s="14"/>
      <c r="B36" s="14"/>
      <c r="C36" s="14"/>
      <c r="D36" s="14"/>
      <c r="E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row>
    <row r="38" spans="1:154" s="13" customFormat="1" x14ac:dyDescent="0.25">
      <c r="A38" s="14"/>
      <c r="B38" s="14"/>
      <c r="C38" s="14"/>
      <c r="D38" s="14"/>
      <c r="E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row>
  </sheetData>
  <mergeCells count="4">
    <mergeCell ref="B10:F10"/>
    <mergeCell ref="B11:B13"/>
    <mergeCell ref="D11:E13"/>
    <mergeCell ref="F11:F13"/>
  </mergeCells>
  <printOptions horizontalCentered="1"/>
  <pageMargins left="0.19685039370078741" right="0.19685039370078741" top="0.31496062992125984" bottom="0.31496062992125984" header="0.11811023622047245" footer="0.11811023622047245"/>
  <pageSetup paperSize="9" scale="50" fitToWidth="3" fitToHeight="3" orientation="portrait" useFirstPageNumber="1" r:id="rId1"/>
  <headerFooter alignWithMargins="0">
    <oddHeader>&amp;L&amp;"Arial,Bold"&amp;8
ESKOM HOLDINGS SOC LIMITED
PROJECT TITLE: CONSTRUCTION CONTRACTOR PANEL - NATIONAL CONTRACT
&amp;R&amp;"Arial,Bold"&amp;8CONTRACT NO.  : XXX</oddHeader>
    <oddFooter>&amp;CPage &amp;P&amp;L&amp;1#&amp;"Calibri"&amp;10 Sensitivity: Secret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8023F-79D0-4C64-B975-278B9125C09F}">
  <sheetPr>
    <pageSetUpPr fitToPage="1"/>
  </sheetPr>
  <dimension ref="A1:J95"/>
  <sheetViews>
    <sheetView view="pageBreakPreview" topLeftCell="A66" zoomScaleNormal="100" zoomScaleSheetLayoutView="100" workbookViewId="0">
      <selection activeCell="B81" sqref="B81"/>
    </sheetView>
  </sheetViews>
  <sheetFormatPr defaultRowHeight="14.5" x14ac:dyDescent="0.35"/>
  <cols>
    <col min="1" max="1" width="10" style="147" customWidth="1"/>
    <col min="2" max="2" width="70.36328125" style="148" customWidth="1"/>
    <col min="3" max="3" width="10.26953125" style="149" customWidth="1"/>
    <col min="4" max="4" width="12" style="149" bestFit="1" customWidth="1"/>
    <col min="5" max="5" width="10.26953125" style="149" customWidth="1"/>
    <col min="6" max="6" width="19.54296875" style="150" customWidth="1"/>
    <col min="7" max="7" width="8.1796875" style="151" hidden="1" customWidth="1"/>
    <col min="8" max="8" width="7.54296875" style="151" hidden="1" customWidth="1"/>
    <col min="9" max="9" width="7.81640625" style="89" customWidth="1"/>
    <col min="10" max="10" width="15.54296875" style="152" customWidth="1"/>
    <col min="11" max="256" width="8.7265625" style="153"/>
    <col min="257" max="257" width="10" style="153" customWidth="1"/>
    <col min="258" max="258" width="68" style="153" customWidth="1"/>
    <col min="259" max="259" width="10.26953125" style="153" customWidth="1"/>
    <col min="260" max="260" width="12" style="153" bestFit="1" customWidth="1"/>
    <col min="261" max="261" width="10.26953125" style="153" customWidth="1"/>
    <col min="262" max="262" width="19.54296875" style="153" customWidth="1"/>
    <col min="263" max="264" width="0" style="153" hidden="1" customWidth="1"/>
    <col min="265" max="265" width="7.81640625" style="153" customWidth="1"/>
    <col min="266" max="266" width="15.54296875" style="153" customWidth="1"/>
    <col min="267" max="512" width="8.7265625" style="153"/>
    <col min="513" max="513" width="10" style="153" customWidth="1"/>
    <col min="514" max="514" width="68" style="153" customWidth="1"/>
    <col min="515" max="515" width="10.26953125" style="153" customWidth="1"/>
    <col min="516" max="516" width="12" style="153" bestFit="1" customWidth="1"/>
    <col min="517" max="517" width="10.26953125" style="153" customWidth="1"/>
    <col min="518" max="518" width="19.54296875" style="153" customWidth="1"/>
    <col min="519" max="520" width="0" style="153" hidden="1" customWidth="1"/>
    <col min="521" max="521" width="7.81640625" style="153" customWidth="1"/>
    <col min="522" max="522" width="15.54296875" style="153" customWidth="1"/>
    <col min="523" max="768" width="8.7265625" style="153"/>
    <col min="769" max="769" width="10" style="153" customWidth="1"/>
    <col min="770" max="770" width="68" style="153" customWidth="1"/>
    <col min="771" max="771" width="10.26953125" style="153" customWidth="1"/>
    <col min="772" max="772" width="12" style="153" bestFit="1" customWidth="1"/>
    <col min="773" max="773" width="10.26953125" style="153" customWidth="1"/>
    <col min="774" max="774" width="19.54296875" style="153" customWidth="1"/>
    <col min="775" max="776" width="0" style="153" hidden="1" customWidth="1"/>
    <col min="777" max="777" width="7.81640625" style="153" customWidth="1"/>
    <col min="778" max="778" width="15.54296875" style="153" customWidth="1"/>
    <col min="779" max="1024" width="8.7265625" style="153"/>
    <col min="1025" max="1025" width="10" style="153" customWidth="1"/>
    <col min="1026" max="1026" width="68" style="153" customWidth="1"/>
    <col min="1027" max="1027" width="10.26953125" style="153" customWidth="1"/>
    <col min="1028" max="1028" width="12" style="153" bestFit="1" customWidth="1"/>
    <col min="1029" max="1029" width="10.26953125" style="153" customWidth="1"/>
    <col min="1030" max="1030" width="19.54296875" style="153" customWidth="1"/>
    <col min="1031" max="1032" width="0" style="153" hidden="1" customWidth="1"/>
    <col min="1033" max="1033" width="7.81640625" style="153" customWidth="1"/>
    <col min="1034" max="1034" width="15.54296875" style="153" customWidth="1"/>
    <col min="1035" max="1280" width="8.7265625" style="153"/>
    <col min="1281" max="1281" width="10" style="153" customWidth="1"/>
    <col min="1282" max="1282" width="68" style="153" customWidth="1"/>
    <col min="1283" max="1283" width="10.26953125" style="153" customWidth="1"/>
    <col min="1284" max="1284" width="12" style="153" bestFit="1" customWidth="1"/>
    <col min="1285" max="1285" width="10.26953125" style="153" customWidth="1"/>
    <col min="1286" max="1286" width="19.54296875" style="153" customWidth="1"/>
    <col min="1287" max="1288" width="0" style="153" hidden="1" customWidth="1"/>
    <col min="1289" max="1289" width="7.81640625" style="153" customWidth="1"/>
    <col min="1290" max="1290" width="15.54296875" style="153" customWidth="1"/>
    <col min="1291" max="1536" width="8.7265625" style="153"/>
    <col min="1537" max="1537" width="10" style="153" customWidth="1"/>
    <col min="1538" max="1538" width="68" style="153" customWidth="1"/>
    <col min="1539" max="1539" width="10.26953125" style="153" customWidth="1"/>
    <col min="1540" max="1540" width="12" style="153" bestFit="1" customWidth="1"/>
    <col min="1541" max="1541" width="10.26953125" style="153" customWidth="1"/>
    <col min="1542" max="1542" width="19.54296875" style="153" customWidth="1"/>
    <col min="1543" max="1544" width="0" style="153" hidden="1" customWidth="1"/>
    <col min="1545" max="1545" width="7.81640625" style="153" customWidth="1"/>
    <col min="1546" max="1546" width="15.54296875" style="153" customWidth="1"/>
    <col min="1547" max="1792" width="8.7265625" style="153"/>
    <col min="1793" max="1793" width="10" style="153" customWidth="1"/>
    <col min="1794" max="1794" width="68" style="153" customWidth="1"/>
    <col min="1795" max="1795" width="10.26953125" style="153" customWidth="1"/>
    <col min="1796" max="1796" width="12" style="153" bestFit="1" customWidth="1"/>
    <col min="1797" max="1797" width="10.26953125" style="153" customWidth="1"/>
    <col min="1798" max="1798" width="19.54296875" style="153" customWidth="1"/>
    <col min="1799" max="1800" width="0" style="153" hidden="1" customWidth="1"/>
    <col min="1801" max="1801" width="7.81640625" style="153" customWidth="1"/>
    <col min="1802" max="1802" width="15.54296875" style="153" customWidth="1"/>
    <col min="1803" max="2048" width="8.7265625" style="153"/>
    <col min="2049" max="2049" width="10" style="153" customWidth="1"/>
    <col min="2050" max="2050" width="68" style="153" customWidth="1"/>
    <col min="2051" max="2051" width="10.26953125" style="153" customWidth="1"/>
    <col min="2052" max="2052" width="12" style="153" bestFit="1" customWidth="1"/>
    <col min="2053" max="2053" width="10.26953125" style="153" customWidth="1"/>
    <col min="2054" max="2054" width="19.54296875" style="153" customWidth="1"/>
    <col min="2055" max="2056" width="0" style="153" hidden="1" customWidth="1"/>
    <col min="2057" max="2057" width="7.81640625" style="153" customWidth="1"/>
    <col min="2058" max="2058" width="15.54296875" style="153" customWidth="1"/>
    <col min="2059" max="2304" width="8.7265625" style="153"/>
    <col min="2305" max="2305" width="10" style="153" customWidth="1"/>
    <col min="2306" max="2306" width="68" style="153" customWidth="1"/>
    <col min="2307" max="2307" width="10.26953125" style="153" customWidth="1"/>
    <col min="2308" max="2308" width="12" style="153" bestFit="1" customWidth="1"/>
    <col min="2309" max="2309" width="10.26953125" style="153" customWidth="1"/>
    <col min="2310" max="2310" width="19.54296875" style="153" customWidth="1"/>
    <col min="2311" max="2312" width="0" style="153" hidden="1" customWidth="1"/>
    <col min="2313" max="2313" width="7.81640625" style="153" customWidth="1"/>
    <col min="2314" max="2314" width="15.54296875" style="153" customWidth="1"/>
    <col min="2315" max="2560" width="8.7265625" style="153"/>
    <col min="2561" max="2561" width="10" style="153" customWidth="1"/>
    <col min="2562" max="2562" width="68" style="153" customWidth="1"/>
    <col min="2563" max="2563" width="10.26953125" style="153" customWidth="1"/>
    <col min="2564" max="2564" width="12" style="153" bestFit="1" customWidth="1"/>
    <col min="2565" max="2565" width="10.26953125" style="153" customWidth="1"/>
    <col min="2566" max="2566" width="19.54296875" style="153" customWidth="1"/>
    <col min="2567" max="2568" width="0" style="153" hidden="1" customWidth="1"/>
    <col min="2569" max="2569" width="7.81640625" style="153" customWidth="1"/>
    <col min="2570" max="2570" width="15.54296875" style="153" customWidth="1"/>
    <col min="2571" max="2816" width="8.7265625" style="153"/>
    <col min="2817" max="2817" width="10" style="153" customWidth="1"/>
    <col min="2818" max="2818" width="68" style="153" customWidth="1"/>
    <col min="2819" max="2819" width="10.26953125" style="153" customWidth="1"/>
    <col min="2820" max="2820" width="12" style="153" bestFit="1" customWidth="1"/>
    <col min="2821" max="2821" width="10.26953125" style="153" customWidth="1"/>
    <col min="2822" max="2822" width="19.54296875" style="153" customWidth="1"/>
    <col min="2823" max="2824" width="0" style="153" hidden="1" customWidth="1"/>
    <col min="2825" max="2825" width="7.81640625" style="153" customWidth="1"/>
    <col min="2826" max="2826" width="15.54296875" style="153" customWidth="1"/>
    <col min="2827" max="3072" width="8.7265625" style="153"/>
    <col min="3073" max="3073" width="10" style="153" customWidth="1"/>
    <col min="3074" max="3074" width="68" style="153" customWidth="1"/>
    <col min="3075" max="3075" width="10.26953125" style="153" customWidth="1"/>
    <col min="3076" max="3076" width="12" style="153" bestFit="1" customWidth="1"/>
    <col min="3077" max="3077" width="10.26953125" style="153" customWidth="1"/>
    <col min="3078" max="3078" width="19.54296875" style="153" customWidth="1"/>
    <col min="3079" max="3080" width="0" style="153" hidden="1" customWidth="1"/>
    <col min="3081" max="3081" width="7.81640625" style="153" customWidth="1"/>
    <col min="3082" max="3082" width="15.54296875" style="153" customWidth="1"/>
    <col min="3083" max="3328" width="8.7265625" style="153"/>
    <col min="3329" max="3329" width="10" style="153" customWidth="1"/>
    <col min="3330" max="3330" width="68" style="153" customWidth="1"/>
    <col min="3331" max="3331" width="10.26953125" style="153" customWidth="1"/>
    <col min="3332" max="3332" width="12" style="153" bestFit="1" customWidth="1"/>
    <col min="3333" max="3333" width="10.26953125" style="153" customWidth="1"/>
    <col min="3334" max="3334" width="19.54296875" style="153" customWidth="1"/>
    <col min="3335" max="3336" width="0" style="153" hidden="1" customWidth="1"/>
    <col min="3337" max="3337" width="7.81640625" style="153" customWidth="1"/>
    <col min="3338" max="3338" width="15.54296875" style="153" customWidth="1"/>
    <col min="3339" max="3584" width="8.7265625" style="153"/>
    <col min="3585" max="3585" width="10" style="153" customWidth="1"/>
    <col min="3586" max="3586" width="68" style="153" customWidth="1"/>
    <col min="3587" max="3587" width="10.26953125" style="153" customWidth="1"/>
    <col min="3588" max="3588" width="12" style="153" bestFit="1" customWidth="1"/>
    <col min="3589" max="3589" width="10.26953125" style="153" customWidth="1"/>
    <col min="3590" max="3590" width="19.54296875" style="153" customWidth="1"/>
    <col min="3591" max="3592" width="0" style="153" hidden="1" customWidth="1"/>
    <col min="3593" max="3593" width="7.81640625" style="153" customWidth="1"/>
    <col min="3594" max="3594" width="15.54296875" style="153" customWidth="1"/>
    <col min="3595" max="3840" width="8.7265625" style="153"/>
    <col min="3841" max="3841" width="10" style="153" customWidth="1"/>
    <col min="3842" max="3842" width="68" style="153" customWidth="1"/>
    <col min="3843" max="3843" width="10.26953125" style="153" customWidth="1"/>
    <col min="3844" max="3844" width="12" style="153" bestFit="1" customWidth="1"/>
    <col min="3845" max="3845" width="10.26953125" style="153" customWidth="1"/>
    <col min="3846" max="3846" width="19.54296875" style="153" customWidth="1"/>
    <col min="3847" max="3848" width="0" style="153" hidden="1" customWidth="1"/>
    <col min="3849" max="3849" width="7.81640625" style="153" customWidth="1"/>
    <col min="3850" max="3850" width="15.54296875" style="153" customWidth="1"/>
    <col min="3851" max="4096" width="8.7265625" style="153"/>
    <col min="4097" max="4097" width="10" style="153" customWidth="1"/>
    <col min="4098" max="4098" width="68" style="153" customWidth="1"/>
    <col min="4099" max="4099" width="10.26953125" style="153" customWidth="1"/>
    <col min="4100" max="4100" width="12" style="153" bestFit="1" customWidth="1"/>
    <col min="4101" max="4101" width="10.26953125" style="153" customWidth="1"/>
    <col min="4102" max="4102" width="19.54296875" style="153" customWidth="1"/>
    <col min="4103" max="4104" width="0" style="153" hidden="1" customWidth="1"/>
    <col min="4105" max="4105" width="7.81640625" style="153" customWidth="1"/>
    <col min="4106" max="4106" width="15.54296875" style="153" customWidth="1"/>
    <col min="4107" max="4352" width="8.7265625" style="153"/>
    <col min="4353" max="4353" width="10" style="153" customWidth="1"/>
    <col min="4354" max="4354" width="68" style="153" customWidth="1"/>
    <col min="4355" max="4355" width="10.26953125" style="153" customWidth="1"/>
    <col min="4356" max="4356" width="12" style="153" bestFit="1" customWidth="1"/>
    <col min="4357" max="4357" width="10.26953125" style="153" customWidth="1"/>
    <col min="4358" max="4358" width="19.54296875" style="153" customWidth="1"/>
    <col min="4359" max="4360" width="0" style="153" hidden="1" customWidth="1"/>
    <col min="4361" max="4361" width="7.81640625" style="153" customWidth="1"/>
    <col min="4362" max="4362" width="15.54296875" style="153" customWidth="1"/>
    <col min="4363" max="4608" width="8.7265625" style="153"/>
    <col min="4609" max="4609" width="10" style="153" customWidth="1"/>
    <col min="4610" max="4610" width="68" style="153" customWidth="1"/>
    <col min="4611" max="4611" width="10.26953125" style="153" customWidth="1"/>
    <col min="4612" max="4612" width="12" style="153" bestFit="1" customWidth="1"/>
    <col min="4613" max="4613" width="10.26953125" style="153" customWidth="1"/>
    <col min="4614" max="4614" width="19.54296875" style="153" customWidth="1"/>
    <col min="4615" max="4616" width="0" style="153" hidden="1" customWidth="1"/>
    <col min="4617" max="4617" width="7.81640625" style="153" customWidth="1"/>
    <col min="4618" max="4618" width="15.54296875" style="153" customWidth="1"/>
    <col min="4619" max="4864" width="8.7265625" style="153"/>
    <col min="4865" max="4865" width="10" style="153" customWidth="1"/>
    <col min="4866" max="4866" width="68" style="153" customWidth="1"/>
    <col min="4867" max="4867" width="10.26953125" style="153" customWidth="1"/>
    <col min="4868" max="4868" width="12" style="153" bestFit="1" customWidth="1"/>
    <col min="4869" max="4869" width="10.26953125" style="153" customWidth="1"/>
    <col min="4870" max="4870" width="19.54296875" style="153" customWidth="1"/>
    <col min="4871" max="4872" width="0" style="153" hidden="1" customWidth="1"/>
    <col min="4873" max="4873" width="7.81640625" style="153" customWidth="1"/>
    <col min="4874" max="4874" width="15.54296875" style="153" customWidth="1"/>
    <col min="4875" max="5120" width="8.7265625" style="153"/>
    <col min="5121" max="5121" width="10" style="153" customWidth="1"/>
    <col min="5122" max="5122" width="68" style="153" customWidth="1"/>
    <col min="5123" max="5123" width="10.26953125" style="153" customWidth="1"/>
    <col min="5124" max="5124" width="12" style="153" bestFit="1" customWidth="1"/>
    <col min="5125" max="5125" width="10.26953125" style="153" customWidth="1"/>
    <col min="5126" max="5126" width="19.54296875" style="153" customWidth="1"/>
    <col min="5127" max="5128" width="0" style="153" hidden="1" customWidth="1"/>
    <col min="5129" max="5129" width="7.81640625" style="153" customWidth="1"/>
    <col min="5130" max="5130" width="15.54296875" style="153" customWidth="1"/>
    <col min="5131" max="5376" width="8.7265625" style="153"/>
    <col min="5377" max="5377" width="10" style="153" customWidth="1"/>
    <col min="5378" max="5378" width="68" style="153" customWidth="1"/>
    <col min="5379" max="5379" width="10.26953125" style="153" customWidth="1"/>
    <col min="5380" max="5380" width="12" style="153" bestFit="1" customWidth="1"/>
    <col min="5381" max="5381" width="10.26953125" style="153" customWidth="1"/>
    <col min="5382" max="5382" width="19.54296875" style="153" customWidth="1"/>
    <col min="5383" max="5384" width="0" style="153" hidden="1" customWidth="1"/>
    <col min="5385" max="5385" width="7.81640625" style="153" customWidth="1"/>
    <col min="5386" max="5386" width="15.54296875" style="153" customWidth="1"/>
    <col min="5387" max="5632" width="8.7265625" style="153"/>
    <col min="5633" max="5633" width="10" style="153" customWidth="1"/>
    <col min="5634" max="5634" width="68" style="153" customWidth="1"/>
    <col min="5635" max="5635" width="10.26953125" style="153" customWidth="1"/>
    <col min="5636" max="5636" width="12" style="153" bestFit="1" customWidth="1"/>
    <col min="5637" max="5637" width="10.26953125" style="153" customWidth="1"/>
    <col min="5638" max="5638" width="19.54296875" style="153" customWidth="1"/>
    <col min="5639" max="5640" width="0" style="153" hidden="1" customWidth="1"/>
    <col min="5641" max="5641" width="7.81640625" style="153" customWidth="1"/>
    <col min="5642" max="5642" width="15.54296875" style="153" customWidth="1"/>
    <col min="5643" max="5888" width="8.7265625" style="153"/>
    <col min="5889" max="5889" width="10" style="153" customWidth="1"/>
    <col min="5890" max="5890" width="68" style="153" customWidth="1"/>
    <col min="5891" max="5891" width="10.26953125" style="153" customWidth="1"/>
    <col min="5892" max="5892" width="12" style="153" bestFit="1" customWidth="1"/>
    <col min="5893" max="5893" width="10.26953125" style="153" customWidth="1"/>
    <col min="5894" max="5894" width="19.54296875" style="153" customWidth="1"/>
    <col min="5895" max="5896" width="0" style="153" hidden="1" customWidth="1"/>
    <col min="5897" max="5897" width="7.81640625" style="153" customWidth="1"/>
    <col min="5898" max="5898" width="15.54296875" style="153" customWidth="1"/>
    <col min="5899" max="6144" width="8.7265625" style="153"/>
    <col min="6145" max="6145" width="10" style="153" customWidth="1"/>
    <col min="6146" max="6146" width="68" style="153" customWidth="1"/>
    <col min="6147" max="6147" width="10.26953125" style="153" customWidth="1"/>
    <col min="6148" max="6148" width="12" style="153" bestFit="1" customWidth="1"/>
    <col min="6149" max="6149" width="10.26953125" style="153" customWidth="1"/>
    <col min="6150" max="6150" width="19.54296875" style="153" customWidth="1"/>
    <col min="6151" max="6152" width="0" style="153" hidden="1" customWidth="1"/>
    <col min="6153" max="6153" width="7.81640625" style="153" customWidth="1"/>
    <col min="6154" max="6154" width="15.54296875" style="153" customWidth="1"/>
    <col min="6155" max="6400" width="8.7265625" style="153"/>
    <col min="6401" max="6401" width="10" style="153" customWidth="1"/>
    <col min="6402" max="6402" width="68" style="153" customWidth="1"/>
    <col min="6403" max="6403" width="10.26953125" style="153" customWidth="1"/>
    <col min="6404" max="6404" width="12" style="153" bestFit="1" customWidth="1"/>
    <col min="6405" max="6405" width="10.26953125" style="153" customWidth="1"/>
    <col min="6406" max="6406" width="19.54296875" style="153" customWidth="1"/>
    <col min="6407" max="6408" width="0" style="153" hidden="1" customWidth="1"/>
    <col min="6409" max="6409" width="7.81640625" style="153" customWidth="1"/>
    <col min="6410" max="6410" width="15.54296875" style="153" customWidth="1"/>
    <col min="6411" max="6656" width="8.7265625" style="153"/>
    <col min="6657" max="6657" width="10" style="153" customWidth="1"/>
    <col min="6658" max="6658" width="68" style="153" customWidth="1"/>
    <col min="6659" max="6659" width="10.26953125" style="153" customWidth="1"/>
    <col min="6660" max="6660" width="12" style="153" bestFit="1" customWidth="1"/>
    <col min="6661" max="6661" width="10.26953125" style="153" customWidth="1"/>
    <col min="6662" max="6662" width="19.54296875" style="153" customWidth="1"/>
    <col min="6663" max="6664" width="0" style="153" hidden="1" customWidth="1"/>
    <col min="6665" max="6665" width="7.81640625" style="153" customWidth="1"/>
    <col min="6666" max="6666" width="15.54296875" style="153" customWidth="1"/>
    <col min="6667" max="6912" width="8.7265625" style="153"/>
    <col min="6913" max="6913" width="10" style="153" customWidth="1"/>
    <col min="6914" max="6914" width="68" style="153" customWidth="1"/>
    <col min="6915" max="6915" width="10.26953125" style="153" customWidth="1"/>
    <col min="6916" max="6916" width="12" style="153" bestFit="1" customWidth="1"/>
    <col min="6917" max="6917" width="10.26953125" style="153" customWidth="1"/>
    <col min="6918" max="6918" width="19.54296875" style="153" customWidth="1"/>
    <col min="6919" max="6920" width="0" style="153" hidden="1" customWidth="1"/>
    <col min="6921" max="6921" width="7.81640625" style="153" customWidth="1"/>
    <col min="6922" max="6922" width="15.54296875" style="153" customWidth="1"/>
    <col min="6923" max="7168" width="8.7265625" style="153"/>
    <col min="7169" max="7169" width="10" style="153" customWidth="1"/>
    <col min="7170" max="7170" width="68" style="153" customWidth="1"/>
    <col min="7171" max="7171" width="10.26953125" style="153" customWidth="1"/>
    <col min="7172" max="7172" width="12" style="153" bestFit="1" customWidth="1"/>
    <col min="7173" max="7173" width="10.26953125" style="153" customWidth="1"/>
    <col min="7174" max="7174" width="19.54296875" style="153" customWidth="1"/>
    <col min="7175" max="7176" width="0" style="153" hidden="1" customWidth="1"/>
    <col min="7177" max="7177" width="7.81640625" style="153" customWidth="1"/>
    <col min="7178" max="7178" width="15.54296875" style="153" customWidth="1"/>
    <col min="7179" max="7424" width="8.7265625" style="153"/>
    <col min="7425" max="7425" width="10" style="153" customWidth="1"/>
    <col min="7426" max="7426" width="68" style="153" customWidth="1"/>
    <col min="7427" max="7427" width="10.26953125" style="153" customWidth="1"/>
    <col min="7428" max="7428" width="12" style="153" bestFit="1" customWidth="1"/>
    <col min="7429" max="7429" width="10.26953125" style="153" customWidth="1"/>
    <col min="7430" max="7430" width="19.54296875" style="153" customWidth="1"/>
    <col min="7431" max="7432" width="0" style="153" hidden="1" customWidth="1"/>
    <col min="7433" max="7433" width="7.81640625" style="153" customWidth="1"/>
    <col min="7434" max="7434" width="15.54296875" style="153" customWidth="1"/>
    <col min="7435" max="7680" width="8.7265625" style="153"/>
    <col min="7681" max="7681" width="10" style="153" customWidth="1"/>
    <col min="7682" max="7682" width="68" style="153" customWidth="1"/>
    <col min="7683" max="7683" width="10.26953125" style="153" customWidth="1"/>
    <col min="7684" max="7684" width="12" style="153" bestFit="1" customWidth="1"/>
    <col min="7685" max="7685" width="10.26953125" style="153" customWidth="1"/>
    <col min="7686" max="7686" width="19.54296875" style="153" customWidth="1"/>
    <col min="7687" max="7688" width="0" style="153" hidden="1" customWidth="1"/>
    <col min="7689" max="7689" width="7.81640625" style="153" customWidth="1"/>
    <col min="7690" max="7690" width="15.54296875" style="153" customWidth="1"/>
    <col min="7691" max="7936" width="8.7265625" style="153"/>
    <col min="7937" max="7937" width="10" style="153" customWidth="1"/>
    <col min="7938" max="7938" width="68" style="153" customWidth="1"/>
    <col min="7939" max="7939" width="10.26953125" style="153" customWidth="1"/>
    <col min="7940" max="7940" width="12" style="153" bestFit="1" customWidth="1"/>
    <col min="7941" max="7941" width="10.26953125" style="153" customWidth="1"/>
    <col min="7942" max="7942" width="19.54296875" style="153" customWidth="1"/>
    <col min="7943" max="7944" width="0" style="153" hidden="1" customWidth="1"/>
    <col min="7945" max="7945" width="7.81640625" style="153" customWidth="1"/>
    <col min="7946" max="7946" width="15.54296875" style="153" customWidth="1"/>
    <col min="7947" max="8192" width="8.7265625" style="153"/>
    <col min="8193" max="8193" width="10" style="153" customWidth="1"/>
    <col min="8194" max="8194" width="68" style="153" customWidth="1"/>
    <col min="8195" max="8195" width="10.26953125" style="153" customWidth="1"/>
    <col min="8196" max="8196" width="12" style="153" bestFit="1" customWidth="1"/>
    <col min="8197" max="8197" width="10.26953125" style="153" customWidth="1"/>
    <col min="8198" max="8198" width="19.54296875" style="153" customWidth="1"/>
    <col min="8199" max="8200" width="0" style="153" hidden="1" customWidth="1"/>
    <col min="8201" max="8201" width="7.81640625" style="153" customWidth="1"/>
    <col min="8202" max="8202" width="15.54296875" style="153" customWidth="1"/>
    <col min="8203" max="8448" width="8.7265625" style="153"/>
    <col min="8449" max="8449" width="10" style="153" customWidth="1"/>
    <col min="8450" max="8450" width="68" style="153" customWidth="1"/>
    <col min="8451" max="8451" width="10.26953125" style="153" customWidth="1"/>
    <col min="8452" max="8452" width="12" style="153" bestFit="1" customWidth="1"/>
    <col min="8453" max="8453" width="10.26953125" style="153" customWidth="1"/>
    <col min="8454" max="8454" width="19.54296875" style="153" customWidth="1"/>
    <col min="8455" max="8456" width="0" style="153" hidden="1" customWidth="1"/>
    <col min="8457" max="8457" width="7.81640625" style="153" customWidth="1"/>
    <col min="8458" max="8458" width="15.54296875" style="153" customWidth="1"/>
    <col min="8459" max="8704" width="8.7265625" style="153"/>
    <col min="8705" max="8705" width="10" style="153" customWidth="1"/>
    <col min="8706" max="8706" width="68" style="153" customWidth="1"/>
    <col min="8707" max="8707" width="10.26953125" style="153" customWidth="1"/>
    <col min="8708" max="8708" width="12" style="153" bestFit="1" customWidth="1"/>
    <col min="8709" max="8709" width="10.26953125" style="153" customWidth="1"/>
    <col min="8710" max="8710" width="19.54296875" style="153" customWidth="1"/>
    <col min="8711" max="8712" width="0" style="153" hidden="1" customWidth="1"/>
    <col min="8713" max="8713" width="7.81640625" style="153" customWidth="1"/>
    <col min="8714" max="8714" width="15.54296875" style="153" customWidth="1"/>
    <col min="8715" max="8960" width="8.7265625" style="153"/>
    <col min="8961" max="8961" width="10" style="153" customWidth="1"/>
    <col min="8962" max="8962" width="68" style="153" customWidth="1"/>
    <col min="8963" max="8963" width="10.26953125" style="153" customWidth="1"/>
    <col min="8964" max="8964" width="12" style="153" bestFit="1" customWidth="1"/>
    <col min="8965" max="8965" width="10.26953125" style="153" customWidth="1"/>
    <col min="8966" max="8966" width="19.54296875" style="153" customWidth="1"/>
    <col min="8967" max="8968" width="0" style="153" hidden="1" customWidth="1"/>
    <col min="8969" max="8969" width="7.81640625" style="153" customWidth="1"/>
    <col min="8970" max="8970" width="15.54296875" style="153" customWidth="1"/>
    <col min="8971" max="9216" width="8.7265625" style="153"/>
    <col min="9217" max="9217" width="10" style="153" customWidth="1"/>
    <col min="9218" max="9218" width="68" style="153" customWidth="1"/>
    <col min="9219" max="9219" width="10.26953125" style="153" customWidth="1"/>
    <col min="9220" max="9220" width="12" style="153" bestFit="1" customWidth="1"/>
    <col min="9221" max="9221" width="10.26953125" style="153" customWidth="1"/>
    <col min="9222" max="9222" width="19.54296875" style="153" customWidth="1"/>
    <col min="9223" max="9224" width="0" style="153" hidden="1" customWidth="1"/>
    <col min="9225" max="9225" width="7.81640625" style="153" customWidth="1"/>
    <col min="9226" max="9226" width="15.54296875" style="153" customWidth="1"/>
    <col min="9227" max="9472" width="8.7265625" style="153"/>
    <col min="9473" max="9473" width="10" style="153" customWidth="1"/>
    <col min="9474" max="9474" width="68" style="153" customWidth="1"/>
    <col min="9475" max="9475" width="10.26953125" style="153" customWidth="1"/>
    <col min="9476" max="9476" width="12" style="153" bestFit="1" customWidth="1"/>
    <col min="9477" max="9477" width="10.26953125" style="153" customWidth="1"/>
    <col min="9478" max="9478" width="19.54296875" style="153" customWidth="1"/>
    <col min="9479" max="9480" width="0" style="153" hidden="1" customWidth="1"/>
    <col min="9481" max="9481" width="7.81640625" style="153" customWidth="1"/>
    <col min="9482" max="9482" width="15.54296875" style="153" customWidth="1"/>
    <col min="9483" max="9728" width="8.7265625" style="153"/>
    <col min="9729" max="9729" width="10" style="153" customWidth="1"/>
    <col min="9730" max="9730" width="68" style="153" customWidth="1"/>
    <col min="9731" max="9731" width="10.26953125" style="153" customWidth="1"/>
    <col min="9732" max="9732" width="12" style="153" bestFit="1" customWidth="1"/>
    <col min="9733" max="9733" width="10.26953125" style="153" customWidth="1"/>
    <col min="9734" max="9734" width="19.54296875" style="153" customWidth="1"/>
    <col min="9735" max="9736" width="0" style="153" hidden="1" customWidth="1"/>
    <col min="9737" max="9737" width="7.81640625" style="153" customWidth="1"/>
    <col min="9738" max="9738" width="15.54296875" style="153" customWidth="1"/>
    <col min="9739" max="9984" width="8.7265625" style="153"/>
    <col min="9985" max="9985" width="10" style="153" customWidth="1"/>
    <col min="9986" max="9986" width="68" style="153" customWidth="1"/>
    <col min="9987" max="9987" width="10.26953125" style="153" customWidth="1"/>
    <col min="9988" max="9988" width="12" style="153" bestFit="1" customWidth="1"/>
    <col min="9989" max="9989" width="10.26953125" style="153" customWidth="1"/>
    <col min="9990" max="9990" width="19.54296875" style="153" customWidth="1"/>
    <col min="9991" max="9992" width="0" style="153" hidden="1" customWidth="1"/>
    <col min="9993" max="9993" width="7.81640625" style="153" customWidth="1"/>
    <col min="9994" max="9994" width="15.54296875" style="153" customWidth="1"/>
    <col min="9995" max="10240" width="8.7265625" style="153"/>
    <col min="10241" max="10241" width="10" style="153" customWidth="1"/>
    <col min="10242" max="10242" width="68" style="153" customWidth="1"/>
    <col min="10243" max="10243" width="10.26953125" style="153" customWidth="1"/>
    <col min="10244" max="10244" width="12" style="153" bestFit="1" customWidth="1"/>
    <col min="10245" max="10245" width="10.26953125" style="153" customWidth="1"/>
    <col min="10246" max="10246" width="19.54296875" style="153" customWidth="1"/>
    <col min="10247" max="10248" width="0" style="153" hidden="1" customWidth="1"/>
    <col min="10249" max="10249" width="7.81640625" style="153" customWidth="1"/>
    <col min="10250" max="10250" width="15.54296875" style="153" customWidth="1"/>
    <col min="10251" max="10496" width="8.7265625" style="153"/>
    <col min="10497" max="10497" width="10" style="153" customWidth="1"/>
    <col min="10498" max="10498" width="68" style="153" customWidth="1"/>
    <col min="10499" max="10499" width="10.26953125" style="153" customWidth="1"/>
    <col min="10500" max="10500" width="12" style="153" bestFit="1" customWidth="1"/>
    <col min="10501" max="10501" width="10.26953125" style="153" customWidth="1"/>
    <col min="10502" max="10502" width="19.54296875" style="153" customWidth="1"/>
    <col min="10503" max="10504" width="0" style="153" hidden="1" customWidth="1"/>
    <col min="10505" max="10505" width="7.81640625" style="153" customWidth="1"/>
    <col min="10506" max="10506" width="15.54296875" style="153" customWidth="1"/>
    <col min="10507" max="10752" width="8.7265625" style="153"/>
    <col min="10753" max="10753" width="10" style="153" customWidth="1"/>
    <col min="10754" max="10754" width="68" style="153" customWidth="1"/>
    <col min="10755" max="10755" width="10.26953125" style="153" customWidth="1"/>
    <col min="10756" max="10756" width="12" style="153" bestFit="1" customWidth="1"/>
    <col min="10757" max="10757" width="10.26953125" style="153" customWidth="1"/>
    <col min="10758" max="10758" width="19.54296875" style="153" customWidth="1"/>
    <col min="10759" max="10760" width="0" style="153" hidden="1" customWidth="1"/>
    <col min="10761" max="10761" width="7.81640625" style="153" customWidth="1"/>
    <col min="10762" max="10762" width="15.54296875" style="153" customWidth="1"/>
    <col min="10763" max="11008" width="8.7265625" style="153"/>
    <col min="11009" max="11009" width="10" style="153" customWidth="1"/>
    <col min="11010" max="11010" width="68" style="153" customWidth="1"/>
    <col min="11011" max="11011" width="10.26953125" style="153" customWidth="1"/>
    <col min="11012" max="11012" width="12" style="153" bestFit="1" customWidth="1"/>
    <col min="11013" max="11013" width="10.26953125" style="153" customWidth="1"/>
    <col min="11014" max="11014" width="19.54296875" style="153" customWidth="1"/>
    <col min="11015" max="11016" width="0" style="153" hidden="1" customWidth="1"/>
    <col min="11017" max="11017" width="7.81640625" style="153" customWidth="1"/>
    <col min="11018" max="11018" width="15.54296875" style="153" customWidth="1"/>
    <col min="11019" max="11264" width="8.7265625" style="153"/>
    <col min="11265" max="11265" width="10" style="153" customWidth="1"/>
    <col min="11266" max="11266" width="68" style="153" customWidth="1"/>
    <col min="11267" max="11267" width="10.26953125" style="153" customWidth="1"/>
    <col min="11268" max="11268" width="12" style="153" bestFit="1" customWidth="1"/>
    <col min="11269" max="11269" width="10.26953125" style="153" customWidth="1"/>
    <col min="11270" max="11270" width="19.54296875" style="153" customWidth="1"/>
    <col min="11271" max="11272" width="0" style="153" hidden="1" customWidth="1"/>
    <col min="11273" max="11273" width="7.81640625" style="153" customWidth="1"/>
    <col min="11274" max="11274" width="15.54296875" style="153" customWidth="1"/>
    <col min="11275" max="11520" width="8.7265625" style="153"/>
    <col min="11521" max="11521" width="10" style="153" customWidth="1"/>
    <col min="11522" max="11522" width="68" style="153" customWidth="1"/>
    <col min="11523" max="11523" width="10.26953125" style="153" customWidth="1"/>
    <col min="11524" max="11524" width="12" style="153" bestFit="1" customWidth="1"/>
    <col min="11525" max="11525" width="10.26953125" style="153" customWidth="1"/>
    <col min="11526" max="11526" width="19.54296875" style="153" customWidth="1"/>
    <col min="11527" max="11528" width="0" style="153" hidden="1" customWidth="1"/>
    <col min="11529" max="11529" width="7.81640625" style="153" customWidth="1"/>
    <col min="11530" max="11530" width="15.54296875" style="153" customWidth="1"/>
    <col min="11531" max="11776" width="8.7265625" style="153"/>
    <col min="11777" max="11777" width="10" style="153" customWidth="1"/>
    <col min="11778" max="11778" width="68" style="153" customWidth="1"/>
    <col min="11779" max="11779" width="10.26953125" style="153" customWidth="1"/>
    <col min="11780" max="11780" width="12" style="153" bestFit="1" customWidth="1"/>
    <col min="11781" max="11781" width="10.26953125" style="153" customWidth="1"/>
    <col min="11782" max="11782" width="19.54296875" style="153" customWidth="1"/>
    <col min="11783" max="11784" width="0" style="153" hidden="1" customWidth="1"/>
    <col min="11785" max="11785" width="7.81640625" style="153" customWidth="1"/>
    <col min="11786" max="11786" width="15.54296875" style="153" customWidth="1"/>
    <col min="11787" max="12032" width="8.7265625" style="153"/>
    <col min="12033" max="12033" width="10" style="153" customWidth="1"/>
    <col min="12034" max="12034" width="68" style="153" customWidth="1"/>
    <col min="12035" max="12035" width="10.26953125" style="153" customWidth="1"/>
    <col min="12036" max="12036" width="12" style="153" bestFit="1" customWidth="1"/>
    <col min="12037" max="12037" width="10.26953125" style="153" customWidth="1"/>
    <col min="12038" max="12038" width="19.54296875" style="153" customWidth="1"/>
    <col min="12039" max="12040" width="0" style="153" hidden="1" customWidth="1"/>
    <col min="12041" max="12041" width="7.81640625" style="153" customWidth="1"/>
    <col min="12042" max="12042" width="15.54296875" style="153" customWidth="1"/>
    <col min="12043" max="12288" width="8.7265625" style="153"/>
    <col min="12289" max="12289" width="10" style="153" customWidth="1"/>
    <col min="12290" max="12290" width="68" style="153" customWidth="1"/>
    <col min="12291" max="12291" width="10.26953125" style="153" customWidth="1"/>
    <col min="12292" max="12292" width="12" style="153" bestFit="1" customWidth="1"/>
    <col min="12293" max="12293" width="10.26953125" style="153" customWidth="1"/>
    <col min="12294" max="12294" width="19.54296875" style="153" customWidth="1"/>
    <col min="12295" max="12296" width="0" style="153" hidden="1" customWidth="1"/>
    <col min="12297" max="12297" width="7.81640625" style="153" customWidth="1"/>
    <col min="12298" max="12298" width="15.54296875" style="153" customWidth="1"/>
    <col min="12299" max="12544" width="8.7265625" style="153"/>
    <col min="12545" max="12545" width="10" style="153" customWidth="1"/>
    <col min="12546" max="12546" width="68" style="153" customWidth="1"/>
    <col min="12547" max="12547" width="10.26953125" style="153" customWidth="1"/>
    <col min="12548" max="12548" width="12" style="153" bestFit="1" customWidth="1"/>
    <col min="12549" max="12549" width="10.26953125" style="153" customWidth="1"/>
    <col min="12550" max="12550" width="19.54296875" style="153" customWidth="1"/>
    <col min="12551" max="12552" width="0" style="153" hidden="1" customWidth="1"/>
    <col min="12553" max="12553" width="7.81640625" style="153" customWidth="1"/>
    <col min="12554" max="12554" width="15.54296875" style="153" customWidth="1"/>
    <col min="12555" max="12800" width="8.7265625" style="153"/>
    <col min="12801" max="12801" width="10" style="153" customWidth="1"/>
    <col min="12802" max="12802" width="68" style="153" customWidth="1"/>
    <col min="12803" max="12803" width="10.26953125" style="153" customWidth="1"/>
    <col min="12804" max="12804" width="12" style="153" bestFit="1" customWidth="1"/>
    <col min="12805" max="12805" width="10.26953125" style="153" customWidth="1"/>
    <col min="12806" max="12806" width="19.54296875" style="153" customWidth="1"/>
    <col min="12807" max="12808" width="0" style="153" hidden="1" customWidth="1"/>
    <col min="12809" max="12809" width="7.81640625" style="153" customWidth="1"/>
    <col min="12810" max="12810" width="15.54296875" style="153" customWidth="1"/>
    <col min="12811" max="13056" width="8.7265625" style="153"/>
    <col min="13057" max="13057" width="10" style="153" customWidth="1"/>
    <col min="13058" max="13058" width="68" style="153" customWidth="1"/>
    <col min="13059" max="13059" width="10.26953125" style="153" customWidth="1"/>
    <col min="13060" max="13060" width="12" style="153" bestFit="1" customWidth="1"/>
    <col min="13061" max="13061" width="10.26953125" style="153" customWidth="1"/>
    <col min="13062" max="13062" width="19.54296875" style="153" customWidth="1"/>
    <col min="13063" max="13064" width="0" style="153" hidden="1" customWidth="1"/>
    <col min="13065" max="13065" width="7.81640625" style="153" customWidth="1"/>
    <col min="13066" max="13066" width="15.54296875" style="153" customWidth="1"/>
    <col min="13067" max="13312" width="8.7265625" style="153"/>
    <col min="13313" max="13313" width="10" style="153" customWidth="1"/>
    <col min="13314" max="13314" width="68" style="153" customWidth="1"/>
    <col min="13315" max="13315" width="10.26953125" style="153" customWidth="1"/>
    <col min="13316" max="13316" width="12" style="153" bestFit="1" customWidth="1"/>
    <col min="13317" max="13317" width="10.26953125" style="153" customWidth="1"/>
    <col min="13318" max="13318" width="19.54296875" style="153" customWidth="1"/>
    <col min="13319" max="13320" width="0" style="153" hidden="1" customWidth="1"/>
    <col min="13321" max="13321" width="7.81640625" style="153" customWidth="1"/>
    <col min="13322" max="13322" width="15.54296875" style="153" customWidth="1"/>
    <col min="13323" max="13568" width="8.7265625" style="153"/>
    <col min="13569" max="13569" width="10" style="153" customWidth="1"/>
    <col min="13570" max="13570" width="68" style="153" customWidth="1"/>
    <col min="13571" max="13571" width="10.26953125" style="153" customWidth="1"/>
    <col min="13572" max="13572" width="12" style="153" bestFit="1" customWidth="1"/>
    <col min="13573" max="13573" width="10.26953125" style="153" customWidth="1"/>
    <col min="13574" max="13574" width="19.54296875" style="153" customWidth="1"/>
    <col min="13575" max="13576" width="0" style="153" hidden="1" customWidth="1"/>
    <col min="13577" max="13577" width="7.81640625" style="153" customWidth="1"/>
    <col min="13578" max="13578" width="15.54296875" style="153" customWidth="1"/>
    <col min="13579" max="13824" width="8.7265625" style="153"/>
    <col min="13825" max="13825" width="10" style="153" customWidth="1"/>
    <col min="13826" max="13826" width="68" style="153" customWidth="1"/>
    <col min="13827" max="13827" width="10.26953125" style="153" customWidth="1"/>
    <col min="13828" max="13828" width="12" style="153" bestFit="1" customWidth="1"/>
    <col min="13829" max="13829" width="10.26953125" style="153" customWidth="1"/>
    <col min="13830" max="13830" width="19.54296875" style="153" customWidth="1"/>
    <col min="13831" max="13832" width="0" style="153" hidden="1" customWidth="1"/>
    <col min="13833" max="13833" width="7.81640625" style="153" customWidth="1"/>
    <col min="13834" max="13834" width="15.54296875" style="153" customWidth="1"/>
    <col min="13835" max="14080" width="8.7265625" style="153"/>
    <col min="14081" max="14081" width="10" style="153" customWidth="1"/>
    <col min="14082" max="14082" width="68" style="153" customWidth="1"/>
    <col min="14083" max="14083" width="10.26953125" style="153" customWidth="1"/>
    <col min="14084" max="14084" width="12" style="153" bestFit="1" customWidth="1"/>
    <col min="14085" max="14085" width="10.26953125" style="153" customWidth="1"/>
    <col min="14086" max="14086" width="19.54296875" style="153" customWidth="1"/>
    <col min="14087" max="14088" width="0" style="153" hidden="1" customWidth="1"/>
    <col min="14089" max="14089" width="7.81640625" style="153" customWidth="1"/>
    <col min="14090" max="14090" width="15.54296875" style="153" customWidth="1"/>
    <col min="14091" max="14336" width="8.7265625" style="153"/>
    <col min="14337" max="14337" width="10" style="153" customWidth="1"/>
    <col min="14338" max="14338" width="68" style="153" customWidth="1"/>
    <col min="14339" max="14339" width="10.26953125" style="153" customWidth="1"/>
    <col min="14340" max="14340" width="12" style="153" bestFit="1" customWidth="1"/>
    <col min="14341" max="14341" width="10.26953125" style="153" customWidth="1"/>
    <col min="14342" max="14342" width="19.54296875" style="153" customWidth="1"/>
    <col min="14343" max="14344" width="0" style="153" hidden="1" customWidth="1"/>
    <col min="14345" max="14345" width="7.81640625" style="153" customWidth="1"/>
    <col min="14346" max="14346" width="15.54296875" style="153" customWidth="1"/>
    <col min="14347" max="14592" width="8.7265625" style="153"/>
    <col min="14593" max="14593" width="10" style="153" customWidth="1"/>
    <col min="14594" max="14594" width="68" style="153" customWidth="1"/>
    <col min="14595" max="14595" width="10.26953125" style="153" customWidth="1"/>
    <col min="14596" max="14596" width="12" style="153" bestFit="1" customWidth="1"/>
    <col min="14597" max="14597" width="10.26953125" style="153" customWidth="1"/>
    <col min="14598" max="14598" width="19.54296875" style="153" customWidth="1"/>
    <col min="14599" max="14600" width="0" style="153" hidden="1" customWidth="1"/>
    <col min="14601" max="14601" width="7.81640625" style="153" customWidth="1"/>
    <col min="14602" max="14602" width="15.54296875" style="153" customWidth="1"/>
    <col min="14603" max="14848" width="8.7265625" style="153"/>
    <col min="14849" max="14849" width="10" style="153" customWidth="1"/>
    <col min="14850" max="14850" width="68" style="153" customWidth="1"/>
    <col min="14851" max="14851" width="10.26953125" style="153" customWidth="1"/>
    <col min="14852" max="14852" width="12" style="153" bestFit="1" customWidth="1"/>
    <col min="14853" max="14853" width="10.26953125" style="153" customWidth="1"/>
    <col min="14854" max="14854" width="19.54296875" style="153" customWidth="1"/>
    <col min="14855" max="14856" width="0" style="153" hidden="1" customWidth="1"/>
    <col min="14857" max="14857" width="7.81640625" style="153" customWidth="1"/>
    <col min="14858" max="14858" width="15.54296875" style="153" customWidth="1"/>
    <col min="14859" max="15104" width="8.7265625" style="153"/>
    <col min="15105" max="15105" width="10" style="153" customWidth="1"/>
    <col min="15106" max="15106" width="68" style="153" customWidth="1"/>
    <col min="15107" max="15107" width="10.26953125" style="153" customWidth="1"/>
    <col min="15108" max="15108" width="12" style="153" bestFit="1" customWidth="1"/>
    <col min="15109" max="15109" width="10.26953125" style="153" customWidth="1"/>
    <col min="15110" max="15110" width="19.54296875" style="153" customWidth="1"/>
    <col min="15111" max="15112" width="0" style="153" hidden="1" customWidth="1"/>
    <col min="15113" max="15113" width="7.81640625" style="153" customWidth="1"/>
    <col min="15114" max="15114" width="15.54296875" style="153" customWidth="1"/>
    <col min="15115" max="15360" width="8.7265625" style="153"/>
    <col min="15361" max="15361" width="10" style="153" customWidth="1"/>
    <col min="15362" max="15362" width="68" style="153" customWidth="1"/>
    <col min="15363" max="15363" width="10.26953125" style="153" customWidth="1"/>
    <col min="15364" max="15364" width="12" style="153" bestFit="1" customWidth="1"/>
    <col min="15365" max="15365" width="10.26953125" style="153" customWidth="1"/>
    <col min="15366" max="15366" width="19.54296875" style="153" customWidth="1"/>
    <col min="15367" max="15368" width="0" style="153" hidden="1" customWidth="1"/>
    <col min="15369" max="15369" width="7.81640625" style="153" customWidth="1"/>
    <col min="15370" max="15370" width="15.54296875" style="153" customWidth="1"/>
    <col min="15371" max="15616" width="8.7265625" style="153"/>
    <col min="15617" max="15617" width="10" style="153" customWidth="1"/>
    <col min="15618" max="15618" width="68" style="153" customWidth="1"/>
    <col min="15619" max="15619" width="10.26953125" style="153" customWidth="1"/>
    <col min="15620" max="15620" width="12" style="153" bestFit="1" customWidth="1"/>
    <col min="15621" max="15621" width="10.26953125" style="153" customWidth="1"/>
    <col min="15622" max="15622" width="19.54296875" style="153" customWidth="1"/>
    <col min="15623" max="15624" width="0" style="153" hidden="1" customWidth="1"/>
    <col min="15625" max="15625" width="7.81640625" style="153" customWidth="1"/>
    <col min="15626" max="15626" width="15.54296875" style="153" customWidth="1"/>
    <col min="15627" max="15872" width="8.7265625" style="153"/>
    <col min="15873" max="15873" width="10" style="153" customWidth="1"/>
    <col min="15874" max="15874" width="68" style="153" customWidth="1"/>
    <col min="15875" max="15875" width="10.26953125" style="153" customWidth="1"/>
    <col min="15876" max="15876" width="12" style="153" bestFit="1" customWidth="1"/>
    <col min="15877" max="15877" width="10.26953125" style="153" customWidth="1"/>
    <col min="15878" max="15878" width="19.54296875" style="153" customWidth="1"/>
    <col min="15879" max="15880" width="0" style="153" hidden="1" customWidth="1"/>
    <col min="15881" max="15881" width="7.81640625" style="153" customWidth="1"/>
    <col min="15882" max="15882" width="15.54296875" style="153" customWidth="1"/>
    <col min="15883" max="16128" width="8.7265625" style="153"/>
    <col min="16129" max="16129" width="10" style="153" customWidth="1"/>
    <col min="16130" max="16130" width="68" style="153" customWidth="1"/>
    <col min="16131" max="16131" width="10.26953125" style="153" customWidth="1"/>
    <col min="16132" max="16132" width="12" style="153" bestFit="1" customWidth="1"/>
    <col min="16133" max="16133" width="10.26953125" style="153" customWidth="1"/>
    <col min="16134" max="16134" width="19.54296875" style="153" customWidth="1"/>
    <col min="16135" max="16136" width="0" style="153" hidden="1" customWidth="1"/>
    <col min="16137" max="16137" width="7.81640625" style="153" customWidth="1"/>
    <col min="16138" max="16138" width="15.54296875" style="153" customWidth="1"/>
    <col min="16139" max="16384" width="8.7265625" style="153"/>
  </cols>
  <sheetData>
    <row r="1" spans="1:8" ht="18" x14ac:dyDescent="0.25">
      <c r="A1" s="84"/>
      <c r="B1" s="85"/>
      <c r="C1" s="86"/>
      <c r="D1" s="86"/>
      <c r="E1" s="86"/>
      <c r="F1" s="87"/>
      <c r="G1" s="88"/>
      <c r="H1" s="88"/>
    </row>
    <row r="2" spans="1:8" ht="18" x14ac:dyDescent="0.25">
      <c r="A2" s="84"/>
      <c r="B2" s="85"/>
      <c r="C2" s="86"/>
      <c r="D2" s="86"/>
      <c r="E2" s="86"/>
      <c r="F2" s="87"/>
      <c r="G2" s="88"/>
      <c r="H2" s="88"/>
    </row>
    <row r="3" spans="1:8" ht="15.5" x14ac:dyDescent="0.35">
      <c r="A3" s="90" t="s">
        <v>79</v>
      </c>
      <c r="B3" s="91"/>
      <c r="C3" s="86"/>
      <c r="D3" s="86"/>
      <c r="E3" s="86"/>
      <c r="F3" s="87"/>
      <c r="G3" s="88"/>
      <c r="H3" s="88"/>
    </row>
    <row r="4" spans="1:8" ht="15.5" x14ac:dyDescent="0.35">
      <c r="A4" s="92" t="s">
        <v>73</v>
      </c>
      <c r="B4" s="91"/>
      <c r="C4" s="86"/>
      <c r="D4" s="86"/>
      <c r="E4" s="86"/>
      <c r="F4" s="87"/>
      <c r="G4" s="88"/>
      <c r="H4" s="88"/>
    </row>
    <row r="5" spans="1:8" ht="13" thickBot="1" x14ac:dyDescent="0.3">
      <c r="A5" s="86"/>
      <c r="B5" s="85"/>
      <c r="C5" s="86"/>
      <c r="D5" s="86"/>
      <c r="E5" s="86"/>
      <c r="F5" s="87"/>
      <c r="G5" s="88"/>
      <c r="H5" s="88" t="s">
        <v>80</v>
      </c>
    </row>
    <row r="6" spans="1:8" ht="16" thickBot="1" x14ac:dyDescent="0.3">
      <c r="A6" s="93" t="s">
        <v>81</v>
      </c>
      <c r="B6" s="94" t="s">
        <v>71</v>
      </c>
      <c r="C6" s="93" t="s">
        <v>82</v>
      </c>
      <c r="D6" s="93" t="s">
        <v>83</v>
      </c>
      <c r="E6" s="93" t="s">
        <v>84</v>
      </c>
      <c r="F6" s="95" t="s">
        <v>72</v>
      </c>
      <c r="G6" s="96" t="s">
        <v>84</v>
      </c>
      <c r="H6" s="96" t="s">
        <v>72</v>
      </c>
    </row>
    <row r="7" spans="1:8" ht="15.5" x14ac:dyDescent="0.35">
      <c r="A7" s="97"/>
      <c r="B7" s="98"/>
      <c r="C7" s="99"/>
      <c r="D7" s="99"/>
      <c r="E7" s="99"/>
      <c r="F7" s="100"/>
      <c r="G7" s="101"/>
      <c r="H7" s="101"/>
    </row>
    <row r="8" spans="1:8" ht="15.5" x14ac:dyDescent="0.35">
      <c r="A8" s="102"/>
      <c r="B8" s="103" t="s">
        <v>79</v>
      </c>
      <c r="C8" s="102"/>
      <c r="D8" s="102"/>
      <c r="E8" s="102"/>
      <c r="F8" s="104"/>
      <c r="G8" s="105"/>
      <c r="H8" s="105"/>
    </row>
    <row r="9" spans="1:8" ht="15.5" x14ac:dyDescent="0.35">
      <c r="A9" s="102"/>
      <c r="B9" s="103"/>
      <c r="C9" s="102"/>
      <c r="D9" s="102"/>
      <c r="E9" s="102"/>
      <c r="F9" s="104"/>
      <c r="G9" s="105"/>
      <c r="H9" s="105"/>
    </row>
    <row r="10" spans="1:8" ht="15.5" x14ac:dyDescent="0.35">
      <c r="A10" s="102"/>
      <c r="B10" s="103" t="s">
        <v>85</v>
      </c>
      <c r="C10" s="102"/>
      <c r="D10" s="102"/>
      <c r="E10" s="102"/>
      <c r="F10" s="104"/>
      <c r="G10" s="105"/>
      <c r="H10" s="105"/>
    </row>
    <row r="11" spans="1:8" ht="15.5" x14ac:dyDescent="0.35">
      <c r="A11" s="102"/>
      <c r="B11" s="103" t="s">
        <v>86</v>
      </c>
      <c r="C11" s="102"/>
      <c r="D11" s="102"/>
      <c r="E11" s="102"/>
      <c r="F11" s="104"/>
      <c r="G11" s="105"/>
      <c r="H11" s="105"/>
    </row>
    <row r="12" spans="1:8" ht="15.5" x14ac:dyDescent="0.35">
      <c r="A12" s="102"/>
      <c r="B12" s="103" t="s">
        <v>87</v>
      </c>
      <c r="C12" s="102"/>
      <c r="D12" s="102"/>
      <c r="E12" s="102"/>
      <c r="F12" s="104"/>
      <c r="G12" s="105"/>
      <c r="H12" s="105"/>
    </row>
    <row r="13" spans="1:8" ht="15.5" x14ac:dyDescent="0.35">
      <c r="A13" s="102"/>
      <c r="B13" s="106"/>
      <c r="C13" s="102"/>
      <c r="D13" s="102"/>
      <c r="E13" s="102"/>
      <c r="F13" s="104"/>
      <c r="G13" s="105"/>
      <c r="H13" s="105"/>
    </row>
    <row r="14" spans="1:8" ht="15.5" x14ac:dyDescent="0.35">
      <c r="A14" s="102"/>
      <c r="B14" s="103" t="s">
        <v>88</v>
      </c>
      <c r="C14" s="102"/>
      <c r="D14" s="102"/>
      <c r="E14" s="102"/>
      <c r="F14" s="104"/>
      <c r="G14" s="105"/>
      <c r="H14" s="105"/>
    </row>
    <row r="15" spans="1:8" ht="12.5" x14ac:dyDescent="0.25">
      <c r="A15" s="107"/>
      <c r="B15" s="108"/>
      <c r="C15" s="107"/>
      <c r="D15" s="107"/>
      <c r="E15" s="107"/>
      <c r="F15" s="109"/>
      <c r="G15" s="110"/>
      <c r="H15" s="110"/>
    </row>
    <row r="16" spans="1:8" ht="12.5" x14ac:dyDescent="0.25">
      <c r="A16" s="111"/>
      <c r="B16" s="108"/>
      <c r="C16" s="107"/>
      <c r="D16" s="107"/>
      <c r="E16" s="107"/>
      <c r="F16" s="109"/>
      <c r="G16" s="110"/>
      <c r="H16" s="110"/>
    </row>
    <row r="17" spans="1:8" ht="12.5" x14ac:dyDescent="0.25">
      <c r="A17" s="111">
        <v>1</v>
      </c>
      <c r="B17" s="108" t="s">
        <v>89</v>
      </c>
      <c r="C17" s="107" t="s">
        <v>60</v>
      </c>
      <c r="D17" s="107">
        <v>1</v>
      </c>
      <c r="E17" s="107"/>
      <c r="F17" s="109">
        <f>E17*D17</f>
        <v>0</v>
      </c>
      <c r="G17" s="112"/>
      <c r="H17" s="110">
        <v>7758510.2599999998</v>
      </c>
    </row>
    <row r="18" spans="1:8" ht="12.5" x14ac:dyDescent="0.25">
      <c r="A18" s="111"/>
      <c r="B18" s="108"/>
      <c r="C18" s="107"/>
      <c r="D18" s="107"/>
      <c r="E18" s="107"/>
      <c r="F18" s="109">
        <f t="shared" ref="F18:F44" si="0">E18*D18</f>
        <v>0</v>
      </c>
      <c r="G18" s="110"/>
      <c r="H18" s="110"/>
    </row>
    <row r="19" spans="1:8" ht="12.5" x14ac:dyDescent="0.25">
      <c r="A19" s="111"/>
      <c r="B19" s="113" t="s">
        <v>90</v>
      </c>
      <c r="C19" s="107"/>
      <c r="D19" s="107"/>
      <c r="E19" s="107"/>
      <c r="F19" s="109">
        <f t="shared" si="0"/>
        <v>0</v>
      </c>
      <c r="G19" s="110"/>
      <c r="H19" s="110"/>
    </row>
    <row r="20" spans="1:8" ht="12.5" x14ac:dyDescent="0.25">
      <c r="A20" s="111"/>
      <c r="B20" s="108"/>
      <c r="C20" s="107"/>
      <c r="D20" s="107"/>
      <c r="E20" s="107"/>
      <c r="F20" s="109">
        <f t="shared" si="0"/>
        <v>0</v>
      </c>
      <c r="G20" s="110"/>
      <c r="H20" s="110"/>
    </row>
    <row r="21" spans="1:8" ht="12.5" x14ac:dyDescent="0.25">
      <c r="A21" s="111"/>
      <c r="B21" s="113" t="s">
        <v>91</v>
      </c>
      <c r="C21" s="107"/>
      <c r="D21" s="107"/>
      <c r="E21" s="107"/>
      <c r="F21" s="109">
        <f t="shared" si="0"/>
        <v>0</v>
      </c>
      <c r="G21" s="110"/>
      <c r="H21" s="110"/>
    </row>
    <row r="22" spans="1:8" ht="12.5" x14ac:dyDescent="0.25">
      <c r="A22" s="111"/>
      <c r="B22" s="108"/>
      <c r="C22" s="107"/>
      <c r="D22" s="107"/>
      <c r="E22" s="107"/>
      <c r="F22" s="109">
        <f t="shared" si="0"/>
        <v>0</v>
      </c>
      <c r="G22" s="110"/>
      <c r="H22" s="110"/>
    </row>
    <row r="23" spans="1:8" ht="12.5" x14ac:dyDescent="0.25">
      <c r="A23" s="111">
        <v>2</v>
      </c>
      <c r="B23" s="108" t="s">
        <v>92</v>
      </c>
      <c r="C23" s="107" t="s">
        <v>60</v>
      </c>
      <c r="D23" s="107">
        <v>1</v>
      </c>
      <c r="E23" s="107"/>
      <c r="F23" s="109">
        <f t="shared" si="0"/>
        <v>0</v>
      </c>
      <c r="G23" s="110"/>
      <c r="H23" s="110"/>
    </row>
    <row r="24" spans="1:8" ht="12.5" x14ac:dyDescent="0.25">
      <c r="A24" s="111"/>
      <c r="B24" s="108"/>
      <c r="C24" s="107"/>
      <c r="D24" s="107"/>
      <c r="E24" s="107"/>
      <c r="F24" s="109">
        <f t="shared" si="0"/>
        <v>0</v>
      </c>
      <c r="G24" s="110"/>
      <c r="H24" s="110"/>
    </row>
    <row r="25" spans="1:8" ht="12.5" x14ac:dyDescent="0.25">
      <c r="A25" s="111">
        <v>3</v>
      </c>
      <c r="B25" s="108" t="s">
        <v>93</v>
      </c>
      <c r="C25" s="107" t="s">
        <v>60</v>
      </c>
      <c r="D25" s="107">
        <v>1</v>
      </c>
      <c r="E25" s="107"/>
      <c r="F25" s="109">
        <f t="shared" si="0"/>
        <v>0</v>
      </c>
      <c r="G25" s="110"/>
      <c r="H25" s="110"/>
    </row>
    <row r="26" spans="1:8" ht="12.5" x14ac:dyDescent="0.25">
      <c r="A26" s="111"/>
      <c r="B26" s="108"/>
      <c r="C26" s="107"/>
      <c r="D26" s="107"/>
      <c r="E26" s="107"/>
      <c r="F26" s="109">
        <f t="shared" si="0"/>
        <v>0</v>
      </c>
      <c r="G26" s="110"/>
      <c r="H26" s="110"/>
    </row>
    <row r="27" spans="1:8" ht="12.5" x14ac:dyDescent="0.25">
      <c r="A27" s="111"/>
      <c r="B27" s="113" t="s">
        <v>94</v>
      </c>
      <c r="C27" s="107"/>
      <c r="D27" s="107"/>
      <c r="E27" s="107"/>
      <c r="F27" s="109">
        <f t="shared" si="0"/>
        <v>0</v>
      </c>
      <c r="G27" s="110"/>
      <c r="H27" s="110"/>
    </row>
    <row r="28" spans="1:8" ht="12.5" x14ac:dyDescent="0.25">
      <c r="A28" s="111"/>
      <c r="B28" s="108"/>
      <c r="C28" s="107"/>
      <c r="D28" s="107"/>
      <c r="E28" s="107"/>
      <c r="F28" s="109">
        <f t="shared" si="0"/>
        <v>0</v>
      </c>
      <c r="G28" s="110"/>
      <c r="H28" s="110"/>
    </row>
    <row r="29" spans="1:8" ht="12.5" x14ac:dyDescent="0.25">
      <c r="A29" s="111">
        <v>4</v>
      </c>
      <c r="B29" s="108" t="s">
        <v>95</v>
      </c>
      <c r="C29" s="107" t="s">
        <v>60</v>
      </c>
      <c r="D29" s="107">
        <v>1</v>
      </c>
      <c r="E29" s="107"/>
      <c r="F29" s="109">
        <f t="shared" si="0"/>
        <v>0</v>
      </c>
      <c r="G29" s="110"/>
      <c r="H29" s="110"/>
    </row>
    <row r="30" spans="1:8" ht="12.5" x14ac:dyDescent="0.25">
      <c r="A30" s="111">
        <f>A29+1</f>
        <v>5</v>
      </c>
      <c r="B30" s="108" t="s">
        <v>96</v>
      </c>
      <c r="C30" s="107" t="s">
        <v>60</v>
      </c>
      <c r="D30" s="107">
        <v>1</v>
      </c>
      <c r="E30" s="107"/>
      <c r="F30" s="109">
        <f t="shared" si="0"/>
        <v>0</v>
      </c>
      <c r="G30" s="110"/>
      <c r="H30" s="110"/>
    </row>
    <row r="31" spans="1:8" ht="12.5" x14ac:dyDescent="0.25">
      <c r="A31" s="111">
        <f t="shared" ref="A31:A44" si="1">A30+1</f>
        <v>6</v>
      </c>
      <c r="B31" s="108" t="s">
        <v>97</v>
      </c>
      <c r="C31" s="107" t="s">
        <v>60</v>
      </c>
      <c r="D31" s="107">
        <v>1</v>
      </c>
      <c r="E31" s="107"/>
      <c r="F31" s="109">
        <f t="shared" si="0"/>
        <v>0</v>
      </c>
      <c r="G31" s="110"/>
      <c r="H31" s="110"/>
    </row>
    <row r="32" spans="1:8" ht="12.5" x14ac:dyDescent="0.25">
      <c r="A32" s="111">
        <f t="shared" si="1"/>
        <v>7</v>
      </c>
      <c r="B32" s="108" t="s">
        <v>98</v>
      </c>
      <c r="C32" s="107" t="s">
        <v>60</v>
      </c>
      <c r="D32" s="107">
        <v>1</v>
      </c>
      <c r="E32" s="107"/>
      <c r="F32" s="109">
        <f t="shared" si="0"/>
        <v>0</v>
      </c>
      <c r="G32" s="110"/>
      <c r="H32" s="110"/>
    </row>
    <row r="33" spans="1:10" ht="12.5" x14ac:dyDescent="0.25">
      <c r="A33" s="111">
        <f t="shared" si="1"/>
        <v>8</v>
      </c>
      <c r="B33" s="108" t="s">
        <v>99</v>
      </c>
      <c r="C33" s="107" t="s">
        <v>60</v>
      </c>
      <c r="D33" s="107">
        <v>1</v>
      </c>
      <c r="E33" s="107"/>
      <c r="F33" s="109">
        <f t="shared" si="0"/>
        <v>0</v>
      </c>
      <c r="G33" s="110"/>
      <c r="H33" s="110"/>
    </row>
    <row r="34" spans="1:10" ht="12.5" x14ac:dyDescent="0.25">
      <c r="A34" s="111">
        <f t="shared" si="1"/>
        <v>9</v>
      </c>
      <c r="B34" s="108" t="s">
        <v>100</v>
      </c>
      <c r="C34" s="107" t="s">
        <v>60</v>
      </c>
      <c r="D34" s="107">
        <v>1</v>
      </c>
      <c r="E34" s="107"/>
      <c r="F34" s="109">
        <f t="shared" si="0"/>
        <v>0</v>
      </c>
      <c r="G34" s="110"/>
      <c r="H34" s="110"/>
    </row>
    <row r="35" spans="1:10" ht="17.25" customHeight="1" x14ac:dyDescent="0.25">
      <c r="A35" s="111">
        <f t="shared" si="1"/>
        <v>10</v>
      </c>
      <c r="B35" s="108" t="s">
        <v>101</v>
      </c>
      <c r="C35" s="107" t="s">
        <v>60</v>
      </c>
      <c r="D35" s="107">
        <v>1</v>
      </c>
      <c r="E35" s="107"/>
      <c r="F35" s="109">
        <f t="shared" si="0"/>
        <v>0</v>
      </c>
      <c r="G35" s="110"/>
      <c r="H35" s="110"/>
    </row>
    <row r="36" spans="1:10" ht="12.5" x14ac:dyDescent="0.25">
      <c r="A36" s="111">
        <f t="shared" si="1"/>
        <v>11</v>
      </c>
      <c r="B36" s="108" t="s">
        <v>102</v>
      </c>
      <c r="C36" s="107" t="s">
        <v>60</v>
      </c>
      <c r="D36" s="107">
        <v>1</v>
      </c>
      <c r="E36" s="107"/>
      <c r="F36" s="109">
        <f t="shared" si="0"/>
        <v>0</v>
      </c>
      <c r="G36" s="110"/>
      <c r="H36" s="110"/>
    </row>
    <row r="37" spans="1:10" ht="12.5" x14ac:dyDescent="0.25">
      <c r="A37" s="111">
        <f t="shared" si="1"/>
        <v>12</v>
      </c>
      <c r="B37" s="108" t="s">
        <v>103</v>
      </c>
      <c r="C37" s="107" t="s">
        <v>60</v>
      </c>
      <c r="D37" s="107">
        <v>1</v>
      </c>
      <c r="E37" s="107"/>
      <c r="F37" s="109">
        <f t="shared" si="0"/>
        <v>0</v>
      </c>
      <c r="G37" s="110"/>
      <c r="H37" s="110"/>
    </row>
    <row r="38" spans="1:10" ht="12.5" x14ac:dyDescent="0.25">
      <c r="A38" s="111">
        <f t="shared" si="1"/>
        <v>13</v>
      </c>
      <c r="B38" s="108" t="s">
        <v>104</v>
      </c>
      <c r="C38" s="107" t="s">
        <v>60</v>
      </c>
      <c r="D38" s="107">
        <v>1</v>
      </c>
      <c r="E38" s="107"/>
      <c r="F38" s="109">
        <f t="shared" si="0"/>
        <v>0</v>
      </c>
      <c r="G38" s="110"/>
      <c r="H38" s="110"/>
    </row>
    <row r="39" spans="1:10" ht="12.5" x14ac:dyDescent="0.25">
      <c r="A39" s="111">
        <f t="shared" si="1"/>
        <v>14</v>
      </c>
      <c r="B39" s="108" t="s">
        <v>105</v>
      </c>
      <c r="C39" s="107" t="s">
        <v>60</v>
      </c>
      <c r="D39" s="107">
        <v>1</v>
      </c>
      <c r="E39" s="107"/>
      <c r="F39" s="109">
        <f t="shared" si="0"/>
        <v>0</v>
      </c>
      <c r="G39" s="110"/>
      <c r="H39" s="110"/>
    </row>
    <row r="40" spans="1:10" ht="12.5" x14ac:dyDescent="0.25">
      <c r="A40" s="111">
        <f t="shared" si="1"/>
        <v>15</v>
      </c>
      <c r="B40" s="108" t="s">
        <v>106</v>
      </c>
      <c r="C40" s="107" t="s">
        <v>60</v>
      </c>
      <c r="D40" s="107">
        <v>1</v>
      </c>
      <c r="E40" s="107"/>
      <c r="F40" s="109">
        <f t="shared" si="0"/>
        <v>0</v>
      </c>
      <c r="G40" s="110"/>
      <c r="H40" s="110"/>
    </row>
    <row r="41" spans="1:10" ht="25" x14ac:dyDescent="0.25">
      <c r="A41" s="111">
        <f t="shared" si="1"/>
        <v>16</v>
      </c>
      <c r="B41" s="108" t="s">
        <v>107</v>
      </c>
      <c r="C41" s="107" t="s">
        <v>60</v>
      </c>
      <c r="D41" s="107">
        <v>1</v>
      </c>
      <c r="E41" s="107"/>
      <c r="F41" s="109">
        <f t="shared" si="0"/>
        <v>0</v>
      </c>
      <c r="G41" s="110"/>
      <c r="H41" s="110"/>
    </row>
    <row r="42" spans="1:10" ht="25" x14ac:dyDescent="0.25">
      <c r="A42" s="111">
        <f t="shared" si="1"/>
        <v>17</v>
      </c>
      <c r="B42" s="108" t="s">
        <v>108</v>
      </c>
      <c r="C42" s="107" t="s">
        <v>60</v>
      </c>
      <c r="D42" s="107">
        <v>1</v>
      </c>
      <c r="E42" s="107"/>
      <c r="F42" s="109">
        <f t="shared" si="0"/>
        <v>0</v>
      </c>
      <c r="G42" s="110"/>
      <c r="H42" s="110"/>
    </row>
    <row r="43" spans="1:10" ht="12.5" x14ac:dyDescent="0.25">
      <c r="A43" s="111">
        <f t="shared" si="1"/>
        <v>18</v>
      </c>
      <c r="B43" s="108" t="s">
        <v>109</v>
      </c>
      <c r="C43" s="114" t="s">
        <v>60</v>
      </c>
      <c r="D43" s="114">
        <v>1</v>
      </c>
      <c r="E43" s="114"/>
      <c r="F43" s="109">
        <f t="shared" si="0"/>
        <v>0</v>
      </c>
      <c r="G43" s="110"/>
      <c r="H43" s="110"/>
    </row>
    <row r="44" spans="1:10" ht="12.5" x14ac:dyDescent="0.25">
      <c r="A44" s="111">
        <f t="shared" si="1"/>
        <v>19</v>
      </c>
      <c r="B44" s="108" t="s">
        <v>110</v>
      </c>
      <c r="C44" s="107" t="s">
        <v>60</v>
      </c>
      <c r="D44" s="107">
        <v>1</v>
      </c>
      <c r="E44" s="107"/>
      <c r="F44" s="109">
        <f t="shared" si="0"/>
        <v>0</v>
      </c>
      <c r="G44" s="110"/>
      <c r="H44" s="110"/>
    </row>
    <row r="45" spans="1:10" s="89" customFormat="1" ht="12.5" x14ac:dyDescent="0.25">
      <c r="A45" s="107"/>
      <c r="B45" s="115"/>
      <c r="C45" s="107"/>
      <c r="D45" s="107"/>
      <c r="E45" s="107"/>
      <c r="F45" s="109"/>
      <c r="G45" s="110"/>
      <c r="H45" s="110"/>
      <c r="J45" s="152"/>
    </row>
    <row r="46" spans="1:10" s="89" customFormat="1" ht="13" x14ac:dyDescent="0.25">
      <c r="A46" s="111"/>
      <c r="B46" s="116" t="s">
        <v>111</v>
      </c>
      <c r="C46" s="107"/>
      <c r="D46" s="107"/>
      <c r="E46" s="107"/>
      <c r="F46" s="109">
        <f>SUM(F17:F45)</f>
        <v>0</v>
      </c>
      <c r="G46" s="110"/>
      <c r="H46" s="110"/>
      <c r="J46" s="152"/>
    </row>
    <row r="47" spans="1:10" s="89" customFormat="1" ht="13" thickBot="1" x14ac:dyDescent="0.3">
      <c r="A47" s="117"/>
      <c r="B47" s="118"/>
      <c r="C47" s="117"/>
      <c r="D47" s="117"/>
      <c r="E47" s="117"/>
      <c r="F47" s="119"/>
      <c r="G47" s="120"/>
      <c r="H47" s="120"/>
      <c r="J47" s="152"/>
    </row>
    <row r="48" spans="1:10" s="89" customFormat="1" ht="16" thickBot="1" x14ac:dyDescent="0.3">
      <c r="A48" s="121" t="s">
        <v>81</v>
      </c>
      <c r="B48" s="122" t="s">
        <v>71</v>
      </c>
      <c r="C48" s="121" t="s">
        <v>82</v>
      </c>
      <c r="D48" s="121"/>
      <c r="E48" s="121"/>
      <c r="F48" s="95" t="s">
        <v>72</v>
      </c>
      <c r="G48" s="123" t="s">
        <v>84</v>
      </c>
      <c r="H48" s="123" t="s">
        <v>72</v>
      </c>
      <c r="J48" s="152"/>
    </row>
    <row r="49" spans="1:10" s="89" customFormat="1" thickBot="1" x14ac:dyDescent="0.35">
      <c r="A49" s="124"/>
      <c r="B49" s="125"/>
      <c r="C49" s="124"/>
      <c r="D49" s="124"/>
      <c r="E49" s="124"/>
      <c r="F49" s="126"/>
      <c r="G49" s="127"/>
      <c r="H49" s="127"/>
      <c r="J49" s="152"/>
    </row>
    <row r="50" spans="1:10" s="89" customFormat="1" thickBot="1" x14ac:dyDescent="0.35">
      <c r="A50" s="128"/>
      <c r="B50" s="129"/>
      <c r="C50" s="128"/>
      <c r="D50" s="128"/>
      <c r="E50" s="128"/>
      <c r="F50" s="130"/>
      <c r="G50" s="131"/>
      <c r="H50" s="132">
        <f>+H46</f>
        <v>0</v>
      </c>
      <c r="J50" s="152"/>
    </row>
    <row r="51" spans="1:10" s="89" customFormat="1" thickTop="1" x14ac:dyDescent="0.3">
      <c r="A51" s="133"/>
      <c r="B51" s="134"/>
      <c r="C51" s="133"/>
      <c r="D51" s="133"/>
      <c r="E51" s="133"/>
      <c r="F51" s="135"/>
      <c r="G51" s="136"/>
      <c r="H51" s="136"/>
      <c r="J51" s="152"/>
    </row>
    <row r="52" spans="1:10" s="89" customFormat="1" ht="14" x14ac:dyDescent="0.3">
      <c r="A52" s="128"/>
      <c r="B52" s="137" t="s">
        <v>112</v>
      </c>
      <c r="C52" s="128"/>
      <c r="D52" s="128"/>
      <c r="E52" s="128"/>
      <c r="F52" s="138"/>
      <c r="G52" s="131"/>
      <c r="H52" s="131"/>
      <c r="J52" s="152"/>
    </row>
    <row r="53" spans="1:10" s="89" customFormat="1" ht="12.5" x14ac:dyDescent="0.25">
      <c r="A53" s="111"/>
      <c r="B53" s="108"/>
      <c r="C53" s="107"/>
      <c r="D53" s="107"/>
      <c r="E53" s="107"/>
      <c r="F53" s="109"/>
      <c r="G53" s="110"/>
      <c r="H53" s="110"/>
      <c r="J53" s="152"/>
    </row>
    <row r="54" spans="1:10" s="89" customFormat="1" ht="12.5" x14ac:dyDescent="0.25">
      <c r="A54" s="111">
        <v>20</v>
      </c>
      <c r="B54" s="108" t="s">
        <v>89</v>
      </c>
      <c r="C54" s="107" t="s">
        <v>60</v>
      </c>
      <c r="D54" s="107">
        <v>1</v>
      </c>
      <c r="E54" s="107"/>
      <c r="F54" s="109">
        <f t="shared" ref="F54:F82" si="2">E54*D54</f>
        <v>0</v>
      </c>
      <c r="G54" s="110"/>
      <c r="H54" s="110">
        <v>10000000</v>
      </c>
      <c r="J54" s="152"/>
    </row>
    <row r="55" spans="1:10" s="89" customFormat="1" ht="12.5" x14ac:dyDescent="0.25">
      <c r="A55" s="111"/>
      <c r="B55" s="108"/>
      <c r="C55" s="107"/>
      <c r="D55" s="107"/>
      <c r="E55" s="107"/>
      <c r="F55" s="109">
        <f t="shared" si="2"/>
        <v>0</v>
      </c>
      <c r="G55" s="110"/>
      <c r="H55" s="110"/>
      <c r="J55" s="152"/>
    </row>
    <row r="56" spans="1:10" s="89" customFormat="1" ht="12.5" x14ac:dyDescent="0.25">
      <c r="A56" s="111"/>
      <c r="B56" s="113" t="s">
        <v>113</v>
      </c>
      <c r="C56" s="107"/>
      <c r="D56" s="107"/>
      <c r="E56" s="107"/>
      <c r="F56" s="109">
        <f t="shared" si="2"/>
        <v>0</v>
      </c>
      <c r="G56" s="110"/>
      <c r="H56" s="110"/>
      <c r="J56" s="152"/>
    </row>
    <row r="57" spans="1:10" s="89" customFormat="1" ht="12.5" x14ac:dyDescent="0.25">
      <c r="A57" s="111"/>
      <c r="B57" s="113" t="s">
        <v>114</v>
      </c>
      <c r="C57" s="107"/>
      <c r="D57" s="107"/>
      <c r="E57" s="107"/>
      <c r="F57" s="109">
        <f t="shared" si="2"/>
        <v>0</v>
      </c>
      <c r="G57" s="110"/>
      <c r="H57" s="110"/>
      <c r="J57" s="152"/>
    </row>
    <row r="58" spans="1:10" s="89" customFormat="1" ht="12.5" x14ac:dyDescent="0.25">
      <c r="A58" s="111"/>
      <c r="B58" s="113" t="s">
        <v>115</v>
      </c>
      <c r="C58" s="107"/>
      <c r="D58" s="107"/>
      <c r="E58" s="107"/>
      <c r="F58" s="109">
        <f t="shared" si="2"/>
        <v>0</v>
      </c>
      <c r="G58" s="110"/>
      <c r="H58" s="110"/>
      <c r="J58" s="152"/>
    </row>
    <row r="59" spans="1:10" s="89" customFormat="1" ht="12.5" x14ac:dyDescent="0.25">
      <c r="A59" s="111"/>
      <c r="B59" s="108"/>
      <c r="C59" s="107"/>
      <c r="D59" s="107"/>
      <c r="E59" s="107"/>
      <c r="F59" s="109">
        <f t="shared" si="2"/>
        <v>0</v>
      </c>
      <c r="G59" s="110"/>
      <c r="H59" s="110"/>
      <c r="J59" s="152"/>
    </row>
    <row r="60" spans="1:10" s="89" customFormat="1" ht="12.5" x14ac:dyDescent="0.25">
      <c r="A60" s="111"/>
      <c r="B60" s="113" t="s">
        <v>91</v>
      </c>
      <c r="C60" s="107"/>
      <c r="D60" s="107"/>
      <c r="E60" s="107"/>
      <c r="F60" s="109">
        <f t="shared" si="2"/>
        <v>0</v>
      </c>
      <c r="G60" s="110"/>
      <c r="H60" s="110"/>
      <c r="J60" s="152"/>
    </row>
    <row r="61" spans="1:10" s="89" customFormat="1" ht="12.5" x14ac:dyDescent="0.25">
      <c r="A61" s="111"/>
      <c r="B61" s="108"/>
      <c r="C61" s="107"/>
      <c r="D61" s="107"/>
      <c r="E61" s="107"/>
      <c r="F61" s="109">
        <f t="shared" si="2"/>
        <v>0</v>
      </c>
      <c r="G61" s="110"/>
      <c r="H61" s="110"/>
      <c r="J61" s="152"/>
    </row>
    <row r="62" spans="1:10" s="89" customFormat="1" ht="12.5" x14ac:dyDescent="0.25">
      <c r="A62" s="111">
        <v>21</v>
      </c>
      <c r="B62" s="108" t="s">
        <v>92</v>
      </c>
      <c r="C62" s="107" t="s">
        <v>60</v>
      </c>
      <c r="D62" s="107">
        <v>1</v>
      </c>
      <c r="E62" s="107"/>
      <c r="F62" s="109">
        <f t="shared" si="2"/>
        <v>0</v>
      </c>
      <c r="G62" s="110"/>
      <c r="H62" s="110"/>
      <c r="J62" s="152"/>
    </row>
    <row r="63" spans="1:10" s="89" customFormat="1" ht="12.5" x14ac:dyDescent="0.25">
      <c r="A63" s="111"/>
      <c r="B63" s="108"/>
      <c r="C63" s="107"/>
      <c r="D63" s="107"/>
      <c r="E63" s="107"/>
      <c r="F63" s="109">
        <f t="shared" si="2"/>
        <v>0</v>
      </c>
      <c r="G63" s="110"/>
      <c r="H63" s="110"/>
      <c r="J63" s="152"/>
    </row>
    <row r="64" spans="1:10" s="89" customFormat="1" ht="12.5" x14ac:dyDescent="0.25">
      <c r="A64" s="111"/>
      <c r="B64" s="113" t="s">
        <v>94</v>
      </c>
      <c r="C64" s="107"/>
      <c r="D64" s="107"/>
      <c r="E64" s="107"/>
      <c r="F64" s="109">
        <f t="shared" si="2"/>
        <v>0</v>
      </c>
      <c r="G64" s="110"/>
      <c r="H64" s="110"/>
      <c r="J64" s="152"/>
    </row>
    <row r="65" spans="1:10" s="89" customFormat="1" ht="12.5" x14ac:dyDescent="0.25">
      <c r="A65" s="111"/>
      <c r="B65" s="108"/>
      <c r="C65" s="107"/>
      <c r="D65" s="107"/>
      <c r="E65" s="107"/>
      <c r="F65" s="109">
        <f t="shared" si="2"/>
        <v>0</v>
      </c>
      <c r="G65" s="110"/>
      <c r="H65" s="110"/>
      <c r="J65" s="152"/>
    </row>
    <row r="66" spans="1:10" s="89" customFormat="1" ht="12.5" x14ac:dyDescent="0.25">
      <c r="A66" s="111">
        <v>22</v>
      </c>
      <c r="B66" s="108" t="s">
        <v>95</v>
      </c>
      <c r="C66" s="107" t="s">
        <v>60</v>
      </c>
      <c r="D66" s="107">
        <v>1</v>
      </c>
      <c r="E66" s="107"/>
      <c r="F66" s="109">
        <f t="shared" si="2"/>
        <v>0</v>
      </c>
      <c r="G66" s="110"/>
      <c r="H66" s="110"/>
      <c r="J66" s="152"/>
    </row>
    <row r="67" spans="1:10" s="89" customFormat="1" ht="12.5" x14ac:dyDescent="0.25">
      <c r="A67" s="111">
        <f>A66+1</f>
        <v>23</v>
      </c>
      <c r="B67" s="108" t="s">
        <v>96</v>
      </c>
      <c r="C67" s="107" t="s">
        <v>60</v>
      </c>
      <c r="D67" s="107">
        <v>1</v>
      </c>
      <c r="E67" s="107"/>
      <c r="F67" s="109">
        <f t="shared" si="2"/>
        <v>0</v>
      </c>
      <c r="G67" s="110"/>
      <c r="H67" s="110"/>
      <c r="J67" s="152"/>
    </row>
    <row r="68" spans="1:10" s="89" customFormat="1" ht="12.5" x14ac:dyDescent="0.25">
      <c r="A68" s="111">
        <f t="shared" ref="A68:A82" si="3">A67+1</f>
        <v>24</v>
      </c>
      <c r="B68" s="108" t="s">
        <v>97</v>
      </c>
      <c r="C68" s="107" t="s">
        <v>60</v>
      </c>
      <c r="D68" s="107">
        <v>1</v>
      </c>
      <c r="E68" s="107"/>
      <c r="F68" s="109">
        <f t="shared" si="2"/>
        <v>0</v>
      </c>
      <c r="G68" s="110"/>
      <c r="H68" s="110"/>
      <c r="J68" s="152"/>
    </row>
    <row r="69" spans="1:10" s="89" customFormat="1" ht="12.5" x14ac:dyDescent="0.25">
      <c r="A69" s="111">
        <f t="shared" si="3"/>
        <v>25</v>
      </c>
      <c r="B69" s="108" t="s">
        <v>98</v>
      </c>
      <c r="C69" s="107" t="s">
        <v>60</v>
      </c>
      <c r="D69" s="107">
        <v>1</v>
      </c>
      <c r="E69" s="107"/>
      <c r="F69" s="109">
        <f t="shared" si="2"/>
        <v>0</v>
      </c>
      <c r="G69" s="110"/>
      <c r="H69" s="110"/>
      <c r="J69" s="152"/>
    </row>
    <row r="70" spans="1:10" s="89" customFormat="1" ht="12.5" x14ac:dyDescent="0.25">
      <c r="A70" s="111">
        <f t="shared" si="3"/>
        <v>26</v>
      </c>
      <c r="B70" s="108" t="s">
        <v>116</v>
      </c>
      <c r="C70" s="107" t="s">
        <v>60</v>
      </c>
      <c r="D70" s="107">
        <v>1</v>
      </c>
      <c r="E70" s="107"/>
      <c r="F70" s="109">
        <f t="shared" si="2"/>
        <v>0</v>
      </c>
      <c r="G70" s="110"/>
      <c r="H70" s="110"/>
      <c r="J70" s="152"/>
    </row>
    <row r="71" spans="1:10" s="89" customFormat="1" ht="12.5" x14ac:dyDescent="0.25">
      <c r="A71" s="111">
        <f t="shared" si="3"/>
        <v>27</v>
      </c>
      <c r="B71" s="108" t="s">
        <v>100</v>
      </c>
      <c r="C71" s="107" t="s">
        <v>60</v>
      </c>
      <c r="D71" s="107">
        <v>1</v>
      </c>
      <c r="E71" s="107"/>
      <c r="F71" s="109">
        <f t="shared" si="2"/>
        <v>0</v>
      </c>
      <c r="G71" s="110"/>
      <c r="H71" s="110"/>
      <c r="J71" s="152"/>
    </row>
    <row r="72" spans="1:10" s="89" customFormat="1" ht="12.5" x14ac:dyDescent="0.25">
      <c r="A72" s="111">
        <f t="shared" si="3"/>
        <v>28</v>
      </c>
      <c r="B72" s="108" t="s">
        <v>101</v>
      </c>
      <c r="C72" s="107" t="s">
        <v>60</v>
      </c>
      <c r="D72" s="107">
        <v>1</v>
      </c>
      <c r="E72" s="107"/>
      <c r="F72" s="109">
        <f t="shared" si="2"/>
        <v>0</v>
      </c>
      <c r="G72" s="110"/>
      <c r="H72" s="110"/>
      <c r="J72" s="152"/>
    </row>
    <row r="73" spans="1:10" s="89" customFormat="1" ht="12.5" x14ac:dyDescent="0.25">
      <c r="A73" s="111">
        <f t="shared" si="3"/>
        <v>29</v>
      </c>
      <c r="B73" s="108" t="s">
        <v>102</v>
      </c>
      <c r="C73" s="107" t="s">
        <v>60</v>
      </c>
      <c r="D73" s="107">
        <v>1</v>
      </c>
      <c r="E73" s="107"/>
      <c r="F73" s="109">
        <f t="shared" si="2"/>
        <v>0</v>
      </c>
      <c r="G73" s="110"/>
      <c r="H73" s="110"/>
      <c r="J73" s="152"/>
    </row>
    <row r="74" spans="1:10" s="89" customFormat="1" ht="12.5" x14ac:dyDescent="0.25">
      <c r="A74" s="111">
        <f t="shared" si="3"/>
        <v>30</v>
      </c>
      <c r="B74" s="108" t="s">
        <v>103</v>
      </c>
      <c r="C74" s="107" t="s">
        <v>60</v>
      </c>
      <c r="D74" s="107">
        <v>1</v>
      </c>
      <c r="E74" s="107"/>
      <c r="F74" s="109">
        <f t="shared" si="2"/>
        <v>0</v>
      </c>
      <c r="G74" s="110"/>
      <c r="H74" s="110"/>
      <c r="J74" s="152"/>
    </row>
    <row r="75" spans="1:10" s="89" customFormat="1" ht="12.5" x14ac:dyDescent="0.25">
      <c r="A75" s="111">
        <f t="shared" si="3"/>
        <v>31</v>
      </c>
      <c r="B75" s="108" t="s">
        <v>104</v>
      </c>
      <c r="C75" s="107" t="s">
        <v>60</v>
      </c>
      <c r="D75" s="107">
        <v>1</v>
      </c>
      <c r="E75" s="107"/>
      <c r="F75" s="109">
        <f t="shared" si="2"/>
        <v>0</v>
      </c>
      <c r="G75" s="110"/>
      <c r="H75" s="110"/>
      <c r="J75" s="152"/>
    </row>
    <row r="76" spans="1:10" s="89" customFormat="1" ht="12.5" x14ac:dyDescent="0.25">
      <c r="A76" s="111">
        <f t="shared" si="3"/>
        <v>32</v>
      </c>
      <c r="B76" s="108" t="s">
        <v>117</v>
      </c>
      <c r="C76" s="107" t="s">
        <v>60</v>
      </c>
      <c r="D76" s="107">
        <v>1</v>
      </c>
      <c r="E76" s="107"/>
      <c r="F76" s="109">
        <f t="shared" si="2"/>
        <v>0</v>
      </c>
      <c r="G76" s="110"/>
      <c r="H76" s="110"/>
      <c r="J76" s="152"/>
    </row>
    <row r="77" spans="1:10" s="89" customFormat="1" ht="25" x14ac:dyDescent="0.25">
      <c r="A77" s="111">
        <f t="shared" si="3"/>
        <v>33</v>
      </c>
      <c r="B77" s="108" t="s">
        <v>126</v>
      </c>
      <c r="C77" s="107" t="s">
        <v>60</v>
      </c>
      <c r="D77" s="107">
        <v>1</v>
      </c>
      <c r="E77" s="107"/>
      <c r="F77" s="109">
        <f t="shared" si="2"/>
        <v>0</v>
      </c>
      <c r="G77" s="110"/>
      <c r="H77" s="110"/>
      <c r="J77" s="152"/>
    </row>
    <row r="78" spans="1:10" s="89" customFormat="1" ht="12.5" x14ac:dyDescent="0.25">
      <c r="A78" s="111">
        <f t="shared" si="3"/>
        <v>34</v>
      </c>
      <c r="B78" s="108" t="s">
        <v>118</v>
      </c>
      <c r="C78" s="107" t="s">
        <v>60</v>
      </c>
      <c r="D78" s="107">
        <v>1</v>
      </c>
      <c r="E78" s="107"/>
      <c r="F78" s="109">
        <f t="shared" si="2"/>
        <v>0</v>
      </c>
      <c r="G78" s="110"/>
      <c r="H78" s="110"/>
      <c r="J78" s="152"/>
    </row>
    <row r="79" spans="1:10" s="89" customFormat="1" ht="12.5" x14ac:dyDescent="0.25">
      <c r="A79" s="111">
        <f t="shared" si="3"/>
        <v>35</v>
      </c>
      <c r="B79" s="108" t="s">
        <v>119</v>
      </c>
      <c r="C79" s="107" t="s">
        <v>60</v>
      </c>
      <c r="D79" s="107">
        <v>1</v>
      </c>
      <c r="E79" s="107"/>
      <c r="F79" s="109">
        <f t="shared" si="2"/>
        <v>0</v>
      </c>
      <c r="G79" s="110"/>
      <c r="H79" s="110"/>
      <c r="J79" s="152"/>
    </row>
    <row r="80" spans="1:10" s="89" customFormat="1" ht="12.5" x14ac:dyDescent="0.25">
      <c r="A80" s="111">
        <f t="shared" si="3"/>
        <v>36</v>
      </c>
      <c r="B80" s="108" t="s">
        <v>127</v>
      </c>
      <c r="C80" s="107" t="s">
        <v>60</v>
      </c>
      <c r="D80" s="107">
        <v>1</v>
      </c>
      <c r="E80" s="107"/>
      <c r="F80" s="109">
        <f t="shared" si="2"/>
        <v>0</v>
      </c>
      <c r="G80" s="110"/>
      <c r="H80" s="110"/>
      <c r="J80" s="152"/>
    </row>
    <row r="81" spans="1:10" s="89" customFormat="1" ht="12.5" x14ac:dyDescent="0.25">
      <c r="A81" s="111">
        <f t="shared" si="3"/>
        <v>37</v>
      </c>
      <c r="B81" s="108" t="s">
        <v>109</v>
      </c>
      <c r="C81" s="107" t="s">
        <v>60</v>
      </c>
      <c r="D81" s="107">
        <v>1</v>
      </c>
      <c r="E81" s="107"/>
      <c r="F81" s="109">
        <f t="shared" si="2"/>
        <v>0</v>
      </c>
      <c r="G81" s="110"/>
      <c r="H81" s="110"/>
      <c r="J81" s="152"/>
    </row>
    <row r="82" spans="1:10" s="89" customFormat="1" ht="25" x14ac:dyDescent="0.25">
      <c r="A82" s="111">
        <f t="shared" si="3"/>
        <v>38</v>
      </c>
      <c r="B82" s="108" t="s">
        <v>110</v>
      </c>
      <c r="C82" s="107" t="s">
        <v>60</v>
      </c>
      <c r="D82" s="107">
        <v>1</v>
      </c>
      <c r="E82" s="107"/>
      <c r="F82" s="109">
        <f t="shared" si="2"/>
        <v>0</v>
      </c>
      <c r="G82" s="110"/>
      <c r="H82" s="112"/>
      <c r="J82" s="152"/>
    </row>
    <row r="83" spans="1:10" s="89" customFormat="1" ht="13" x14ac:dyDescent="0.25">
      <c r="A83" s="111"/>
      <c r="B83" s="116" t="s">
        <v>111</v>
      </c>
      <c r="C83" s="107"/>
      <c r="D83" s="107"/>
      <c r="E83" s="107"/>
      <c r="F83" s="109">
        <f>SUM(F53:F82)</f>
        <v>0</v>
      </c>
      <c r="G83" s="110"/>
      <c r="H83" s="110"/>
      <c r="J83" s="152"/>
    </row>
    <row r="84" spans="1:10" s="89" customFormat="1" ht="12.5" x14ac:dyDescent="0.25">
      <c r="A84" s="111"/>
      <c r="B84" s="108"/>
      <c r="C84" s="107"/>
      <c r="D84" s="107"/>
      <c r="E84" s="107"/>
      <c r="F84" s="109"/>
      <c r="G84" s="110"/>
      <c r="H84" s="110"/>
      <c r="J84" s="152"/>
    </row>
    <row r="85" spans="1:10" s="89" customFormat="1" ht="15.5" x14ac:dyDescent="0.35">
      <c r="A85" s="102"/>
      <c r="B85" s="103" t="s">
        <v>120</v>
      </c>
      <c r="C85" s="102"/>
      <c r="D85" s="102"/>
      <c r="E85" s="102"/>
      <c r="F85" s="104"/>
      <c r="G85" s="105"/>
      <c r="H85" s="105"/>
      <c r="J85" s="152"/>
    </row>
    <row r="86" spans="1:10" s="89" customFormat="1" ht="15.5" x14ac:dyDescent="0.35">
      <c r="A86" s="102"/>
      <c r="B86" s="103" t="s">
        <v>121</v>
      </c>
      <c r="C86" s="102"/>
      <c r="D86" s="102"/>
      <c r="E86" s="102"/>
      <c r="F86" s="104"/>
      <c r="G86" s="105"/>
      <c r="H86" s="105"/>
      <c r="J86" s="152"/>
    </row>
    <row r="87" spans="1:10" s="89" customFormat="1" ht="15.5" x14ac:dyDescent="0.35">
      <c r="A87" s="102"/>
      <c r="B87" s="103"/>
      <c r="C87" s="102"/>
      <c r="D87" s="102"/>
      <c r="E87" s="102"/>
      <c r="F87" s="104"/>
      <c r="G87" s="105"/>
      <c r="H87" s="105"/>
      <c r="J87" s="152"/>
    </row>
    <row r="88" spans="1:10" s="89" customFormat="1" ht="15.5" x14ac:dyDescent="0.35">
      <c r="A88" s="102"/>
      <c r="B88" s="103" t="s">
        <v>122</v>
      </c>
      <c r="C88" s="102"/>
      <c r="D88" s="102"/>
      <c r="E88" s="102"/>
      <c r="F88" s="104"/>
      <c r="G88" s="105"/>
      <c r="H88" s="105"/>
      <c r="J88" s="152"/>
    </row>
    <row r="89" spans="1:10" s="89" customFormat="1" ht="15.5" x14ac:dyDescent="0.35">
      <c r="A89" s="102"/>
      <c r="B89" s="103"/>
      <c r="C89" s="102"/>
      <c r="D89" s="102"/>
      <c r="E89" s="102"/>
      <c r="F89" s="104"/>
      <c r="G89" s="105"/>
      <c r="H89" s="105"/>
      <c r="J89" s="152"/>
    </row>
    <row r="90" spans="1:10" s="89" customFormat="1" ht="15.5" x14ac:dyDescent="0.35">
      <c r="A90" s="102">
        <v>1</v>
      </c>
      <c r="B90" s="108" t="s">
        <v>125</v>
      </c>
      <c r="C90" s="102" t="s">
        <v>123</v>
      </c>
      <c r="D90" s="102">
        <v>12</v>
      </c>
      <c r="E90" s="102"/>
      <c r="F90" s="104">
        <f>E90*D90</f>
        <v>0</v>
      </c>
      <c r="G90" s="105"/>
      <c r="H90" s="105"/>
      <c r="J90" s="152"/>
    </row>
    <row r="91" spans="1:10" s="89" customFormat="1" ht="12.5" x14ac:dyDescent="0.25">
      <c r="A91" s="107"/>
      <c r="B91" s="115"/>
      <c r="C91" s="107"/>
      <c r="D91" s="107"/>
      <c r="E91" s="107"/>
      <c r="F91" s="109"/>
      <c r="G91" s="110"/>
      <c r="H91" s="110"/>
      <c r="J91" s="152"/>
    </row>
    <row r="92" spans="1:10" s="89" customFormat="1" ht="13" x14ac:dyDescent="0.25">
      <c r="A92" s="111"/>
      <c r="B92" s="116" t="s">
        <v>111</v>
      </c>
      <c r="C92" s="107"/>
      <c r="D92" s="107"/>
      <c r="E92" s="107"/>
      <c r="F92" s="109">
        <f>SUM(F89:F91)</f>
        <v>0</v>
      </c>
      <c r="G92" s="110"/>
      <c r="H92" s="110"/>
      <c r="J92" s="152"/>
    </row>
    <row r="93" spans="1:10" s="89" customFormat="1" ht="13.5" thickBot="1" x14ac:dyDescent="0.3">
      <c r="A93" s="111"/>
      <c r="B93" s="116"/>
      <c r="C93" s="107"/>
      <c r="D93" s="107"/>
      <c r="E93" s="107"/>
      <c r="F93" s="109"/>
      <c r="G93" s="110"/>
      <c r="H93" s="110"/>
      <c r="J93" s="152"/>
    </row>
    <row r="94" spans="1:10" s="89" customFormat="1" ht="16" thickBot="1" x14ac:dyDescent="0.4">
      <c r="A94" s="107"/>
      <c r="B94" s="139" t="s">
        <v>124</v>
      </c>
      <c r="C94" s="102"/>
      <c r="D94" s="102"/>
      <c r="E94" s="102"/>
      <c r="F94" s="140">
        <f>F92+F83+F46</f>
        <v>0</v>
      </c>
      <c r="G94" s="105"/>
      <c r="H94" s="141">
        <f>SUM(H52:H82)</f>
        <v>10000000</v>
      </c>
      <c r="J94" s="152"/>
    </row>
    <row r="95" spans="1:10" s="89" customFormat="1" ht="14" thickTop="1" thickBot="1" x14ac:dyDescent="0.3">
      <c r="A95" s="142"/>
      <c r="B95" s="143"/>
      <c r="C95" s="144"/>
      <c r="D95" s="144"/>
      <c r="E95" s="144"/>
      <c r="F95" s="145"/>
      <c r="G95" s="146"/>
      <c r="H95" s="146"/>
      <c r="J95" s="152"/>
    </row>
  </sheetData>
  <sheetProtection selectLockedCells="1"/>
  <pageMargins left="0.7" right="0.7" top="0.75" bottom="0.75" header="0.3" footer="0.3"/>
  <pageSetup scale="51" orientation="portrait" r:id="rId1"/>
  <rowBreaks count="1" manualBreakCount="1">
    <brk id="4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FE925-F19F-436A-95A7-BF533C00CE0B}">
  <dimension ref="A2:F114"/>
  <sheetViews>
    <sheetView workbookViewId="0">
      <selection activeCell="E1" sqref="E1"/>
    </sheetView>
  </sheetViews>
  <sheetFormatPr defaultRowHeight="14.5" x14ac:dyDescent="0.35"/>
  <cols>
    <col min="1" max="1" width="8.81640625" bestFit="1" customWidth="1"/>
    <col min="2" max="2" width="64.08984375" style="65" customWidth="1"/>
    <col min="4" max="4" width="9.36328125" style="64" bestFit="1" customWidth="1"/>
    <col min="5" max="5" width="14.6328125" style="7" bestFit="1" customWidth="1"/>
    <col min="6" max="6" width="18" style="7" bestFit="1" customWidth="1"/>
  </cols>
  <sheetData>
    <row r="2" spans="1:6" s="4" customFormat="1" ht="21" x14ac:dyDescent="0.45">
      <c r="A2" s="1"/>
      <c r="B2" s="2" t="s">
        <v>75</v>
      </c>
      <c r="C2" s="3"/>
      <c r="D2" s="9"/>
      <c r="E2" s="8"/>
      <c r="F2" s="6"/>
    </row>
    <row r="3" spans="1:6" s="4" customFormat="1" ht="18.5" x14ac:dyDescent="0.45">
      <c r="A3" s="1"/>
      <c r="B3" s="5"/>
      <c r="C3" s="3"/>
      <c r="D3" s="9"/>
      <c r="E3" s="8"/>
      <c r="F3" s="6"/>
    </row>
    <row r="4" spans="1:6" s="66" customFormat="1" ht="15.5" x14ac:dyDescent="0.35">
      <c r="A4" s="68"/>
      <c r="B4" s="69" t="s">
        <v>1</v>
      </c>
      <c r="C4" s="70"/>
      <c r="D4" s="71"/>
      <c r="E4" s="72"/>
      <c r="F4" s="73"/>
    </row>
    <row r="5" spans="1:6" s="66" customFormat="1" ht="15.5" x14ac:dyDescent="0.35">
      <c r="A5" s="68"/>
      <c r="B5" s="74"/>
      <c r="C5" s="70"/>
      <c r="D5" s="71"/>
      <c r="E5" s="72"/>
      <c r="F5" s="73"/>
    </row>
    <row r="6" spans="1:6" s="66" customFormat="1" ht="31" x14ac:dyDescent="0.35">
      <c r="A6" s="68"/>
      <c r="B6" s="75" t="s">
        <v>2</v>
      </c>
      <c r="C6" s="70"/>
      <c r="D6" s="71"/>
      <c r="E6" s="72"/>
      <c r="F6" s="73"/>
    </row>
    <row r="7" spans="1:6" s="66" customFormat="1" ht="15.5" x14ac:dyDescent="0.35">
      <c r="A7" s="68"/>
      <c r="B7" s="74"/>
      <c r="C7" s="70"/>
      <c r="D7" s="71"/>
      <c r="E7" s="72"/>
      <c r="F7" s="73"/>
    </row>
    <row r="8" spans="1:6" s="66" customFormat="1" ht="15.5" x14ac:dyDescent="0.35">
      <c r="A8" s="68"/>
      <c r="B8" s="69" t="s">
        <v>3</v>
      </c>
      <c r="C8" s="70"/>
      <c r="D8" s="71"/>
      <c r="E8" s="72"/>
      <c r="F8" s="73"/>
    </row>
    <row r="9" spans="1:6" s="66" customFormat="1" ht="15.5" x14ac:dyDescent="0.35">
      <c r="A9" s="68"/>
      <c r="B9" s="74"/>
      <c r="C9" s="70"/>
      <c r="D9" s="71"/>
      <c r="E9" s="72"/>
      <c r="F9" s="73"/>
    </row>
    <row r="10" spans="1:6" s="66" customFormat="1" ht="46.5" x14ac:dyDescent="0.35">
      <c r="A10" s="68"/>
      <c r="B10" s="74" t="s">
        <v>4</v>
      </c>
      <c r="C10" s="70"/>
      <c r="D10" s="71"/>
      <c r="E10" s="72"/>
      <c r="F10" s="73"/>
    </row>
    <row r="11" spans="1:6" s="66" customFormat="1" ht="15.5" x14ac:dyDescent="0.35">
      <c r="A11" s="68"/>
      <c r="B11" s="74"/>
      <c r="C11" s="70"/>
      <c r="D11" s="71"/>
      <c r="E11" s="72"/>
      <c r="F11" s="73"/>
    </row>
    <row r="12" spans="1:6" s="66" customFormat="1" ht="15.5" x14ac:dyDescent="0.35">
      <c r="A12" s="68"/>
      <c r="B12" s="69" t="s">
        <v>35</v>
      </c>
      <c r="C12" s="70"/>
      <c r="D12" s="71"/>
      <c r="E12" s="72"/>
      <c r="F12" s="73"/>
    </row>
    <row r="13" spans="1:6" s="66" customFormat="1" ht="15.5" x14ac:dyDescent="0.35">
      <c r="A13" s="68"/>
      <c r="B13" s="74"/>
      <c r="C13" s="70"/>
      <c r="D13" s="71"/>
      <c r="E13" s="72"/>
      <c r="F13" s="73"/>
    </row>
    <row r="14" spans="1:6" s="66" customFormat="1" ht="31" x14ac:dyDescent="0.35">
      <c r="A14" s="68"/>
      <c r="B14" s="74" t="s">
        <v>37</v>
      </c>
      <c r="C14" s="70" t="s">
        <v>36</v>
      </c>
      <c r="D14" s="71">
        <v>1</v>
      </c>
      <c r="E14" s="72"/>
      <c r="F14" s="73">
        <f>E14*D14</f>
        <v>0</v>
      </c>
    </row>
    <row r="15" spans="1:6" s="66" customFormat="1" ht="15.5" x14ac:dyDescent="0.35">
      <c r="A15" s="68"/>
      <c r="B15" s="74"/>
      <c r="C15" s="70"/>
      <c r="D15" s="71"/>
      <c r="E15" s="72"/>
      <c r="F15" s="73"/>
    </row>
    <row r="16" spans="1:6" s="66" customFormat="1" ht="15.5" x14ac:dyDescent="0.35">
      <c r="A16" s="68"/>
      <c r="B16" s="69" t="s">
        <v>26</v>
      </c>
      <c r="C16" s="70"/>
      <c r="D16" s="71"/>
      <c r="E16" s="72"/>
      <c r="F16" s="73"/>
    </row>
    <row r="17" spans="1:6" s="66" customFormat="1" ht="15.5" x14ac:dyDescent="0.35">
      <c r="A17" s="68"/>
      <c r="B17" s="74"/>
      <c r="C17" s="70"/>
      <c r="D17" s="71"/>
      <c r="E17" s="72"/>
      <c r="F17" s="73"/>
    </row>
    <row r="18" spans="1:6" s="66" customFormat="1" ht="15.5" x14ac:dyDescent="0.35">
      <c r="A18" s="68"/>
      <c r="B18" s="74" t="s">
        <v>27</v>
      </c>
      <c r="C18" s="70" t="s">
        <v>5</v>
      </c>
      <c r="D18" s="71">
        <f>(110*9)+(200*6)</f>
        <v>2190</v>
      </c>
      <c r="E18" s="72"/>
      <c r="F18" s="73">
        <f>E18*D18</f>
        <v>0</v>
      </c>
    </row>
    <row r="19" spans="1:6" s="66" customFormat="1" ht="15.5" x14ac:dyDescent="0.35">
      <c r="A19" s="68"/>
      <c r="B19" s="74"/>
      <c r="C19" s="70"/>
      <c r="D19" s="71"/>
      <c r="E19" s="72"/>
      <c r="F19" s="73"/>
    </row>
    <row r="20" spans="1:6" s="66" customFormat="1" ht="15.5" x14ac:dyDescent="0.35">
      <c r="A20" s="68"/>
      <c r="B20" s="74"/>
      <c r="C20" s="70"/>
      <c r="D20" s="71"/>
      <c r="E20" s="72"/>
      <c r="F20" s="73"/>
    </row>
    <row r="21" spans="1:6" s="66" customFormat="1" ht="15.5" x14ac:dyDescent="0.35">
      <c r="A21" s="68"/>
      <c r="B21" s="69" t="s">
        <v>24</v>
      </c>
      <c r="C21" s="70"/>
      <c r="D21" s="71"/>
      <c r="E21" s="72"/>
      <c r="F21" s="73"/>
    </row>
    <row r="22" spans="1:6" s="66" customFormat="1" ht="15.5" x14ac:dyDescent="0.35">
      <c r="A22" s="68"/>
      <c r="B22" s="74"/>
      <c r="C22" s="70"/>
      <c r="D22" s="71"/>
      <c r="E22" s="72"/>
      <c r="F22" s="73"/>
    </row>
    <row r="23" spans="1:6" s="66" customFormat="1" ht="31" x14ac:dyDescent="0.35">
      <c r="A23" s="68"/>
      <c r="B23" s="74" t="s">
        <v>7</v>
      </c>
      <c r="C23" s="70" t="s">
        <v>6</v>
      </c>
      <c r="D23" s="71">
        <f>(0.5*110*9)+(0.5*200*6)</f>
        <v>1095</v>
      </c>
      <c r="E23" s="72"/>
      <c r="F23" s="73">
        <f>E23*D23</f>
        <v>0</v>
      </c>
    </row>
    <row r="24" spans="1:6" s="66" customFormat="1" ht="15.5" x14ac:dyDescent="0.35">
      <c r="A24" s="68"/>
      <c r="B24" s="74"/>
      <c r="C24" s="70"/>
      <c r="D24" s="71"/>
      <c r="E24" s="72"/>
      <c r="F24" s="73"/>
    </row>
    <row r="25" spans="1:6" s="66" customFormat="1" ht="15.5" x14ac:dyDescent="0.35">
      <c r="A25" s="68"/>
      <c r="B25" s="74"/>
      <c r="C25" s="70"/>
      <c r="D25" s="71"/>
      <c r="E25" s="72"/>
      <c r="F25" s="73"/>
    </row>
    <row r="26" spans="1:6" s="66" customFormat="1" ht="15.5" x14ac:dyDescent="0.35">
      <c r="A26" s="68"/>
      <c r="B26" s="69" t="s">
        <v>38</v>
      </c>
      <c r="C26" s="70"/>
      <c r="D26" s="71"/>
      <c r="E26" s="72"/>
      <c r="F26" s="73"/>
    </row>
    <row r="27" spans="1:6" s="66" customFormat="1" ht="15.5" x14ac:dyDescent="0.35">
      <c r="A27" s="68"/>
      <c r="B27" s="74"/>
      <c r="C27" s="70"/>
      <c r="D27" s="71"/>
      <c r="E27" s="72"/>
      <c r="F27" s="73"/>
    </row>
    <row r="28" spans="1:6" s="66" customFormat="1" ht="15.5" x14ac:dyDescent="0.35">
      <c r="A28" s="68"/>
      <c r="B28" s="74" t="s">
        <v>43</v>
      </c>
      <c r="C28" s="70" t="s">
        <v>6</v>
      </c>
      <c r="D28" s="71">
        <v>150</v>
      </c>
      <c r="E28" s="72"/>
      <c r="F28" s="73">
        <f>E28*D28</f>
        <v>0</v>
      </c>
    </row>
    <row r="29" spans="1:6" s="66" customFormat="1" ht="15.5" x14ac:dyDescent="0.35">
      <c r="A29" s="68"/>
      <c r="B29" s="74"/>
      <c r="C29" s="70"/>
      <c r="D29" s="71"/>
      <c r="E29" s="72"/>
      <c r="F29" s="73"/>
    </row>
    <row r="30" spans="1:6" s="66" customFormat="1" ht="15.5" x14ac:dyDescent="0.35">
      <c r="A30" s="68"/>
      <c r="B30" s="74" t="s">
        <v>8</v>
      </c>
      <c r="C30" s="70" t="s">
        <v>6</v>
      </c>
      <c r="D30" s="71">
        <f>D23*0.05</f>
        <v>54.75</v>
      </c>
      <c r="E30" s="72"/>
      <c r="F30" s="73">
        <f>E30*D30</f>
        <v>0</v>
      </c>
    </row>
    <row r="31" spans="1:6" s="66" customFormat="1" ht="15.5" x14ac:dyDescent="0.35">
      <c r="A31" s="68"/>
      <c r="B31" s="74"/>
      <c r="C31" s="70"/>
      <c r="D31" s="71"/>
      <c r="E31" s="72"/>
      <c r="F31" s="73"/>
    </row>
    <row r="32" spans="1:6" s="66" customFormat="1" ht="15.5" x14ac:dyDescent="0.35">
      <c r="A32" s="68"/>
      <c r="B32" s="69" t="s">
        <v>9</v>
      </c>
      <c r="C32" s="70"/>
      <c r="D32" s="71"/>
      <c r="E32" s="72"/>
      <c r="F32" s="73"/>
    </row>
    <row r="33" spans="1:6" s="66" customFormat="1" ht="15.5" x14ac:dyDescent="0.35">
      <c r="A33" s="68"/>
      <c r="B33" s="74"/>
      <c r="C33" s="70"/>
      <c r="D33" s="71"/>
      <c r="E33" s="72"/>
      <c r="F33" s="73"/>
    </row>
    <row r="34" spans="1:6" s="66" customFormat="1" ht="15.5" x14ac:dyDescent="0.35">
      <c r="A34" s="68"/>
      <c r="B34" s="74" t="s">
        <v>10</v>
      </c>
      <c r="C34" s="70" t="s">
        <v>6</v>
      </c>
      <c r="D34" s="71"/>
      <c r="E34" s="72"/>
      <c r="F34" s="73" t="s">
        <v>25</v>
      </c>
    </row>
    <row r="35" spans="1:6" s="66" customFormat="1" ht="15.5" x14ac:dyDescent="0.35">
      <c r="A35" s="68"/>
      <c r="B35" s="74"/>
      <c r="C35" s="70"/>
      <c r="D35" s="71"/>
      <c r="E35" s="72"/>
      <c r="F35" s="73"/>
    </row>
    <row r="36" spans="1:6" s="66" customFormat="1" ht="15.5" x14ac:dyDescent="0.35">
      <c r="A36" s="68"/>
      <c r="B36" s="74" t="s">
        <v>11</v>
      </c>
      <c r="C36" s="70" t="s">
        <v>6</v>
      </c>
      <c r="D36" s="71"/>
      <c r="E36" s="72"/>
      <c r="F36" s="73" t="s">
        <v>25</v>
      </c>
    </row>
    <row r="37" spans="1:6" s="66" customFormat="1" ht="15.5" x14ac:dyDescent="0.35">
      <c r="A37" s="68"/>
      <c r="B37" s="74"/>
      <c r="C37" s="70"/>
      <c r="D37" s="71"/>
      <c r="E37" s="72"/>
      <c r="F37" s="73"/>
    </row>
    <row r="38" spans="1:6" s="66" customFormat="1" ht="15.5" x14ac:dyDescent="0.35">
      <c r="A38" s="68"/>
      <c r="B38" s="69" t="s">
        <v>12</v>
      </c>
      <c r="C38" s="70"/>
      <c r="D38" s="71"/>
      <c r="E38" s="72"/>
      <c r="F38" s="73"/>
    </row>
    <row r="39" spans="1:6" s="66" customFormat="1" ht="15.5" x14ac:dyDescent="0.35">
      <c r="A39" s="68"/>
      <c r="B39" s="74"/>
      <c r="C39" s="70"/>
      <c r="D39" s="71"/>
      <c r="E39" s="72"/>
      <c r="F39" s="73"/>
    </row>
    <row r="40" spans="1:6" s="66" customFormat="1" ht="31" x14ac:dyDescent="0.35">
      <c r="A40" s="68"/>
      <c r="B40" s="74" t="s">
        <v>13</v>
      </c>
      <c r="C40" s="70" t="s">
        <v>6</v>
      </c>
      <c r="D40" s="71">
        <f>D23</f>
        <v>1095</v>
      </c>
      <c r="E40" s="72"/>
      <c r="F40" s="73">
        <f>E40*D40</f>
        <v>0</v>
      </c>
    </row>
    <row r="41" spans="1:6" s="66" customFormat="1" ht="15.5" x14ac:dyDescent="0.35">
      <c r="A41" s="68"/>
      <c r="B41" s="74"/>
      <c r="C41" s="70"/>
      <c r="D41" s="71"/>
      <c r="E41" s="72"/>
      <c r="F41" s="73"/>
    </row>
    <row r="42" spans="1:6" s="66" customFormat="1" ht="15.5" x14ac:dyDescent="0.35">
      <c r="A42" s="68"/>
      <c r="B42" s="69" t="s">
        <v>14</v>
      </c>
      <c r="C42" s="70"/>
      <c r="D42" s="71"/>
      <c r="E42" s="72"/>
      <c r="F42" s="73"/>
    </row>
    <row r="43" spans="1:6" s="66" customFormat="1" ht="15.5" x14ac:dyDescent="0.35">
      <c r="A43" s="68"/>
      <c r="B43" s="74"/>
      <c r="C43" s="70"/>
      <c r="D43" s="71"/>
      <c r="E43" s="72"/>
      <c r="F43" s="73"/>
    </row>
    <row r="44" spans="1:6" s="66" customFormat="1" ht="15.5" x14ac:dyDescent="0.35">
      <c r="A44" s="68"/>
      <c r="B44" s="74" t="s">
        <v>15</v>
      </c>
      <c r="C44" s="70" t="s">
        <v>16</v>
      </c>
      <c r="D44" s="71">
        <v>1</v>
      </c>
      <c r="E44" s="72"/>
      <c r="F44" s="73">
        <f>E44*D44</f>
        <v>0</v>
      </c>
    </row>
    <row r="45" spans="1:6" s="66" customFormat="1" ht="15.5" x14ac:dyDescent="0.35">
      <c r="A45" s="68"/>
      <c r="B45" s="74"/>
      <c r="C45" s="70"/>
      <c r="D45" s="71"/>
      <c r="E45" s="72"/>
      <c r="F45" s="73"/>
    </row>
    <row r="46" spans="1:6" s="66" customFormat="1" ht="15.5" x14ac:dyDescent="0.35">
      <c r="A46" s="68"/>
      <c r="B46" s="69" t="s">
        <v>17</v>
      </c>
      <c r="C46" s="70"/>
      <c r="D46" s="71"/>
      <c r="E46" s="72"/>
      <c r="F46" s="73"/>
    </row>
    <row r="47" spans="1:6" s="66" customFormat="1" ht="15.5" x14ac:dyDescent="0.35">
      <c r="A47" s="68"/>
      <c r="B47" s="74"/>
      <c r="C47" s="70"/>
      <c r="D47" s="71"/>
      <c r="E47" s="72"/>
      <c r="F47" s="73"/>
    </row>
    <row r="48" spans="1:6" s="66" customFormat="1" ht="15.5" x14ac:dyDescent="0.35">
      <c r="A48" s="68"/>
      <c r="B48" s="74"/>
      <c r="C48" s="70"/>
      <c r="D48" s="71"/>
      <c r="E48" s="72"/>
      <c r="F48" s="73"/>
    </row>
    <row r="49" spans="1:6" s="66" customFormat="1" ht="62" x14ac:dyDescent="0.35">
      <c r="A49" s="68"/>
      <c r="B49" s="74" t="s">
        <v>28</v>
      </c>
      <c r="C49" s="70" t="s">
        <v>5</v>
      </c>
      <c r="D49" s="71">
        <f>D18</f>
        <v>2190</v>
      </c>
      <c r="E49" s="72"/>
      <c r="F49" s="73">
        <f>E49*D49</f>
        <v>0</v>
      </c>
    </row>
    <row r="50" spans="1:6" s="66" customFormat="1" ht="15.5" x14ac:dyDescent="0.35">
      <c r="A50" s="68"/>
      <c r="B50" s="74"/>
      <c r="C50" s="70"/>
      <c r="D50" s="71"/>
      <c r="E50" s="72"/>
      <c r="F50" s="73"/>
    </row>
    <row r="51" spans="1:6" s="66" customFormat="1" ht="15.5" x14ac:dyDescent="0.35">
      <c r="A51" s="68"/>
      <c r="B51" s="69" t="s">
        <v>18</v>
      </c>
      <c r="C51" s="70"/>
      <c r="D51" s="71"/>
      <c r="E51" s="72"/>
      <c r="F51" s="73"/>
    </row>
    <row r="52" spans="1:6" s="66" customFormat="1" ht="15.5" x14ac:dyDescent="0.35">
      <c r="A52" s="68"/>
      <c r="B52" s="74"/>
      <c r="C52" s="70"/>
      <c r="D52" s="71"/>
      <c r="E52" s="72"/>
      <c r="F52" s="73"/>
    </row>
    <row r="53" spans="1:6" s="66" customFormat="1" ht="15.5" x14ac:dyDescent="0.35">
      <c r="A53" s="68"/>
      <c r="B53" s="69" t="s">
        <v>19</v>
      </c>
      <c r="C53" s="70"/>
      <c r="D53" s="71"/>
      <c r="E53" s="72"/>
      <c r="F53" s="73"/>
    </row>
    <row r="54" spans="1:6" s="66" customFormat="1" ht="15.5" x14ac:dyDescent="0.35">
      <c r="A54" s="68"/>
      <c r="B54" s="74"/>
      <c r="C54" s="70"/>
      <c r="D54" s="71"/>
      <c r="E54" s="72"/>
      <c r="F54" s="73"/>
    </row>
    <row r="55" spans="1:6" s="66" customFormat="1" ht="31" x14ac:dyDescent="0.35">
      <c r="A55" s="68"/>
      <c r="B55" s="74" t="s">
        <v>29</v>
      </c>
      <c r="C55" s="70" t="s">
        <v>6</v>
      </c>
      <c r="D55" s="71">
        <f>(0.15*110*9)+(0.15*200*6)</f>
        <v>328.5</v>
      </c>
      <c r="E55" s="72"/>
      <c r="F55" s="73">
        <f>E55*D55</f>
        <v>0</v>
      </c>
    </row>
    <row r="56" spans="1:6" s="66" customFormat="1" ht="15.5" x14ac:dyDescent="0.35">
      <c r="A56" s="68"/>
      <c r="B56" s="74"/>
      <c r="C56" s="70"/>
      <c r="D56" s="71"/>
      <c r="E56" s="72"/>
      <c r="F56" s="73"/>
    </row>
    <row r="57" spans="1:6" s="66" customFormat="1" ht="31" x14ac:dyDescent="0.35">
      <c r="A57" s="68"/>
      <c r="B57" s="74" t="s">
        <v>23</v>
      </c>
      <c r="C57" s="70" t="s">
        <v>6</v>
      </c>
      <c r="D57" s="71">
        <f>(0.15*110*9)+(0.15*200*6)</f>
        <v>328.5</v>
      </c>
      <c r="E57" s="72"/>
      <c r="F57" s="73">
        <f>E57*D57</f>
        <v>0</v>
      </c>
    </row>
    <row r="58" spans="1:6" s="66" customFormat="1" ht="15.5" x14ac:dyDescent="0.35">
      <c r="A58" s="68"/>
      <c r="B58" s="74"/>
      <c r="C58" s="70"/>
      <c r="D58" s="71"/>
      <c r="E58" s="72"/>
      <c r="F58" s="73"/>
    </row>
    <row r="59" spans="1:6" s="66" customFormat="1" ht="31" x14ac:dyDescent="0.35">
      <c r="A59" s="68"/>
      <c r="B59" s="74" t="s">
        <v>30</v>
      </c>
      <c r="C59" s="70" t="s">
        <v>6</v>
      </c>
      <c r="D59" s="71">
        <f>(0.15*110*9)+(0.15*200*6)</f>
        <v>328.5</v>
      </c>
      <c r="E59" s="72"/>
      <c r="F59" s="73">
        <f>E59*D59</f>
        <v>0</v>
      </c>
    </row>
    <row r="60" spans="1:6" s="66" customFormat="1" ht="15.5" x14ac:dyDescent="0.35">
      <c r="A60" s="68"/>
      <c r="B60" s="74"/>
      <c r="C60" s="70"/>
      <c r="D60" s="71"/>
      <c r="E60" s="72"/>
      <c r="F60" s="73"/>
    </row>
    <row r="61" spans="1:6" s="66" customFormat="1" ht="31" x14ac:dyDescent="0.35">
      <c r="A61" s="68"/>
      <c r="B61" s="74" t="s">
        <v>31</v>
      </c>
      <c r="C61" s="70" t="s">
        <v>6</v>
      </c>
      <c r="D61" s="71">
        <f>(0.15*110*9)+(0.15*200*6)</f>
        <v>328.5</v>
      </c>
      <c r="E61" s="72"/>
      <c r="F61" s="73">
        <f>E61*D61</f>
        <v>0</v>
      </c>
    </row>
    <row r="62" spans="1:6" s="66" customFormat="1" ht="15.5" x14ac:dyDescent="0.35">
      <c r="A62" s="68"/>
      <c r="B62" s="74"/>
      <c r="C62" s="70"/>
      <c r="D62" s="71"/>
      <c r="E62" s="72"/>
      <c r="F62" s="73"/>
    </row>
    <row r="63" spans="1:6" s="66" customFormat="1" ht="15.5" x14ac:dyDescent="0.35">
      <c r="A63" s="68"/>
      <c r="B63" s="69" t="s">
        <v>1</v>
      </c>
      <c r="C63" s="70"/>
      <c r="D63" s="71"/>
      <c r="E63" s="72"/>
      <c r="F63" s="73"/>
    </row>
    <row r="64" spans="1:6" s="66" customFormat="1" ht="15.5" x14ac:dyDescent="0.35">
      <c r="A64" s="68"/>
      <c r="B64" s="74"/>
      <c r="C64" s="70"/>
      <c r="D64" s="71"/>
      <c r="E64" s="72"/>
      <c r="F64" s="73"/>
    </row>
    <row r="65" spans="1:6" s="66" customFormat="1" ht="46.5" x14ac:dyDescent="0.35">
      <c r="A65" s="68"/>
      <c r="B65" s="75" t="s">
        <v>39</v>
      </c>
      <c r="C65" s="70"/>
      <c r="D65" s="71"/>
      <c r="E65" s="72"/>
      <c r="F65" s="73"/>
    </row>
    <row r="66" spans="1:6" s="66" customFormat="1" ht="15.5" x14ac:dyDescent="0.35">
      <c r="A66" s="68"/>
      <c r="B66" s="74"/>
      <c r="C66" s="70"/>
      <c r="D66" s="71"/>
      <c r="E66" s="72"/>
      <c r="F66" s="73"/>
    </row>
    <row r="67" spans="1:6" s="66" customFormat="1" ht="15.5" x14ac:dyDescent="0.35">
      <c r="A67" s="68"/>
      <c r="B67" s="69" t="s">
        <v>32</v>
      </c>
      <c r="C67" s="70"/>
      <c r="D67" s="71"/>
      <c r="E67" s="72"/>
      <c r="F67" s="73"/>
    </row>
    <row r="68" spans="1:6" s="66" customFormat="1" ht="15.5" x14ac:dyDescent="0.35">
      <c r="A68" s="68"/>
      <c r="B68" s="74"/>
      <c r="C68" s="70"/>
      <c r="D68" s="71"/>
      <c r="E68" s="72"/>
      <c r="F68" s="73"/>
    </row>
    <row r="69" spans="1:6" s="66" customFormat="1" ht="15.5" x14ac:dyDescent="0.35">
      <c r="A69" s="68"/>
      <c r="B69" s="74" t="s">
        <v>59</v>
      </c>
      <c r="C69" s="70" t="s">
        <v>20</v>
      </c>
      <c r="D69" s="71">
        <v>25</v>
      </c>
      <c r="E69" s="72"/>
      <c r="F69" s="73">
        <f>E69*D69</f>
        <v>0</v>
      </c>
    </row>
    <row r="70" spans="1:6" s="66" customFormat="1" ht="15.5" x14ac:dyDescent="0.35">
      <c r="A70" s="68"/>
      <c r="B70" s="74"/>
      <c r="C70" s="70"/>
      <c r="D70" s="71"/>
      <c r="E70" s="72"/>
      <c r="F70" s="73"/>
    </row>
    <row r="71" spans="1:6" s="66" customFormat="1" ht="15.5" x14ac:dyDescent="0.35">
      <c r="A71" s="68"/>
      <c r="B71" s="74" t="s">
        <v>21</v>
      </c>
      <c r="C71" s="70" t="s">
        <v>20</v>
      </c>
      <c r="D71" s="71">
        <v>25</v>
      </c>
      <c r="E71" s="72"/>
      <c r="F71" s="73">
        <f>E71*D71</f>
        <v>0</v>
      </c>
    </row>
    <row r="72" spans="1:6" s="66" customFormat="1" ht="15.5" x14ac:dyDescent="0.35">
      <c r="A72" s="68"/>
      <c r="B72" s="74"/>
      <c r="C72" s="70"/>
      <c r="D72" s="71"/>
      <c r="E72" s="72"/>
      <c r="F72" s="73"/>
    </row>
    <row r="73" spans="1:6" s="66" customFormat="1" ht="15.5" x14ac:dyDescent="0.35">
      <c r="A73" s="68"/>
      <c r="B73" s="69" t="s">
        <v>34</v>
      </c>
      <c r="C73" s="70"/>
      <c r="D73" s="71"/>
      <c r="E73" s="72"/>
      <c r="F73" s="73"/>
    </row>
    <row r="74" spans="1:6" s="66" customFormat="1" ht="15.5" x14ac:dyDescent="0.35">
      <c r="A74" s="68"/>
      <c r="B74" s="74"/>
      <c r="C74" s="70"/>
      <c r="D74" s="71"/>
      <c r="E74" s="72"/>
      <c r="F74" s="73"/>
    </row>
    <row r="75" spans="1:6" s="66" customFormat="1" ht="31" x14ac:dyDescent="0.35">
      <c r="A75" s="68"/>
      <c r="B75" s="74" t="s">
        <v>33</v>
      </c>
      <c r="C75" s="70" t="s">
        <v>5</v>
      </c>
      <c r="D75" s="71">
        <f>D18</f>
        <v>2190</v>
      </c>
      <c r="E75" s="72"/>
      <c r="F75" s="73">
        <f>E75*D75</f>
        <v>0</v>
      </c>
    </row>
    <row r="76" spans="1:6" s="66" customFormat="1" ht="15.5" x14ac:dyDescent="0.35">
      <c r="A76" s="68"/>
      <c r="B76" s="74"/>
      <c r="C76" s="70"/>
      <c r="D76" s="71"/>
      <c r="E76" s="72"/>
      <c r="F76" s="73"/>
    </row>
    <row r="77" spans="1:6" s="66" customFormat="1" ht="15.5" x14ac:dyDescent="0.35">
      <c r="A77" s="68"/>
      <c r="B77" s="74"/>
      <c r="C77" s="70"/>
      <c r="D77" s="71"/>
      <c r="E77" s="72"/>
      <c r="F77" s="73"/>
    </row>
    <row r="78" spans="1:6" s="66" customFormat="1" ht="15.5" x14ac:dyDescent="0.35">
      <c r="A78" s="68"/>
      <c r="B78" s="74"/>
      <c r="C78" s="70"/>
      <c r="D78" s="71"/>
      <c r="E78" s="72"/>
      <c r="F78" s="73">
        <f t="shared" ref="F78:F110" si="0">E78*D78</f>
        <v>0</v>
      </c>
    </row>
    <row r="79" spans="1:6" s="66" customFormat="1" ht="15.5" x14ac:dyDescent="0.35">
      <c r="A79" s="68"/>
      <c r="B79" s="76" t="s">
        <v>22</v>
      </c>
      <c r="C79" s="70"/>
      <c r="D79" s="71"/>
      <c r="E79" s="72"/>
      <c r="F79" s="73">
        <f t="shared" si="0"/>
        <v>0</v>
      </c>
    </row>
    <row r="80" spans="1:6" s="66" customFormat="1" ht="15.5" x14ac:dyDescent="0.35">
      <c r="A80" s="68"/>
      <c r="B80" s="74"/>
      <c r="C80" s="70"/>
      <c r="D80" s="71"/>
      <c r="E80" s="72"/>
      <c r="F80" s="73">
        <f t="shared" si="0"/>
        <v>0</v>
      </c>
    </row>
    <row r="81" spans="1:6" s="66" customFormat="1" ht="15.5" x14ac:dyDescent="0.35">
      <c r="A81" s="68"/>
      <c r="B81" s="74" t="s">
        <v>40</v>
      </c>
      <c r="C81" s="70" t="s">
        <v>36</v>
      </c>
      <c r="D81" s="71">
        <v>1</v>
      </c>
      <c r="E81" s="72"/>
      <c r="F81" s="73">
        <f t="shared" si="0"/>
        <v>0</v>
      </c>
    </row>
    <row r="82" spans="1:6" s="66" customFormat="1" ht="15.5" x14ac:dyDescent="0.35">
      <c r="A82" s="68"/>
      <c r="B82" s="74"/>
      <c r="C82" s="70"/>
      <c r="D82" s="71"/>
      <c r="E82" s="72"/>
      <c r="F82" s="73"/>
    </row>
    <row r="83" spans="1:6" s="66" customFormat="1" ht="15.5" x14ac:dyDescent="0.35">
      <c r="A83" s="68"/>
      <c r="B83" s="74" t="s">
        <v>41</v>
      </c>
      <c r="C83" s="70" t="s">
        <v>42</v>
      </c>
      <c r="D83" s="71">
        <v>2</v>
      </c>
      <c r="E83" s="72"/>
      <c r="F83" s="73">
        <f t="shared" si="0"/>
        <v>0</v>
      </c>
    </row>
    <row r="84" spans="1:6" s="66" customFormat="1" ht="15.5" x14ac:dyDescent="0.35">
      <c r="A84" s="68"/>
      <c r="B84" s="74"/>
      <c r="C84" s="70"/>
      <c r="D84" s="71"/>
      <c r="E84" s="72"/>
      <c r="F84" s="73">
        <f t="shared" si="0"/>
        <v>0</v>
      </c>
    </row>
    <row r="85" spans="1:6" s="66" customFormat="1" ht="15.5" x14ac:dyDescent="0.35">
      <c r="A85" s="68"/>
      <c r="B85" s="74"/>
      <c r="C85" s="70"/>
      <c r="D85" s="71"/>
      <c r="E85" s="72"/>
      <c r="F85" s="73">
        <f t="shared" si="0"/>
        <v>0</v>
      </c>
    </row>
    <row r="86" spans="1:6" s="66" customFormat="1" ht="46.5" x14ac:dyDescent="0.35">
      <c r="A86" s="68"/>
      <c r="B86" s="77" t="s">
        <v>44</v>
      </c>
      <c r="C86" s="70"/>
      <c r="D86" s="71"/>
      <c r="E86" s="72"/>
      <c r="F86" s="73">
        <f t="shared" si="0"/>
        <v>0</v>
      </c>
    </row>
    <row r="87" spans="1:6" s="66" customFormat="1" ht="15.5" x14ac:dyDescent="0.35">
      <c r="A87" s="68"/>
      <c r="B87" s="74"/>
      <c r="C87" s="70"/>
      <c r="D87" s="71"/>
      <c r="E87" s="72"/>
      <c r="F87" s="73">
        <f t="shared" si="0"/>
        <v>0</v>
      </c>
    </row>
    <row r="88" spans="1:6" s="66" customFormat="1" ht="15.5" x14ac:dyDescent="0.35">
      <c r="A88" s="68"/>
      <c r="B88" s="69" t="s">
        <v>45</v>
      </c>
      <c r="C88" s="70"/>
      <c r="D88" s="71"/>
      <c r="E88" s="72"/>
      <c r="F88" s="73">
        <f t="shared" si="0"/>
        <v>0</v>
      </c>
    </row>
    <row r="89" spans="1:6" s="66" customFormat="1" ht="15.5" x14ac:dyDescent="0.35">
      <c r="A89" s="68"/>
      <c r="B89" s="74"/>
      <c r="C89" s="70"/>
      <c r="D89" s="71"/>
      <c r="E89" s="72"/>
      <c r="F89" s="73">
        <f t="shared" si="0"/>
        <v>0</v>
      </c>
    </row>
    <row r="90" spans="1:6" s="66" customFormat="1" ht="31" x14ac:dyDescent="0.35">
      <c r="A90" s="68"/>
      <c r="B90" s="74" t="s">
        <v>55</v>
      </c>
      <c r="C90" s="70" t="s">
        <v>5</v>
      </c>
      <c r="D90" s="71">
        <f>20*20</f>
        <v>400</v>
      </c>
      <c r="E90" s="72"/>
      <c r="F90" s="73">
        <f t="shared" si="0"/>
        <v>0</v>
      </c>
    </row>
    <row r="91" spans="1:6" s="66" customFormat="1" ht="15.5" x14ac:dyDescent="0.35">
      <c r="A91" s="68"/>
      <c r="B91" s="74"/>
      <c r="C91" s="70"/>
      <c r="D91" s="71"/>
      <c r="E91" s="72"/>
      <c r="F91" s="73">
        <f t="shared" si="0"/>
        <v>0</v>
      </c>
    </row>
    <row r="92" spans="1:6" s="66" customFormat="1" ht="15.5" x14ac:dyDescent="0.35">
      <c r="A92" s="68"/>
      <c r="B92" s="74" t="s">
        <v>46</v>
      </c>
      <c r="C92" s="70"/>
      <c r="D92" s="71"/>
      <c r="E92" s="72"/>
      <c r="F92" s="73">
        <f t="shared" si="0"/>
        <v>0</v>
      </c>
    </row>
    <row r="93" spans="1:6" s="66" customFormat="1" ht="15.5" x14ac:dyDescent="0.35">
      <c r="A93" s="68"/>
      <c r="B93" s="74"/>
      <c r="C93" s="70"/>
      <c r="D93" s="71"/>
      <c r="E93" s="72"/>
      <c r="F93" s="73">
        <f t="shared" si="0"/>
        <v>0</v>
      </c>
    </row>
    <row r="94" spans="1:6" s="66" customFormat="1" ht="31" x14ac:dyDescent="0.35">
      <c r="A94" s="68"/>
      <c r="B94" s="74" t="s">
        <v>47</v>
      </c>
      <c r="C94" s="70" t="s">
        <v>6</v>
      </c>
      <c r="D94" s="71">
        <f>0.6*3*20</f>
        <v>36</v>
      </c>
      <c r="E94" s="72"/>
      <c r="F94" s="73">
        <f t="shared" si="0"/>
        <v>0</v>
      </c>
    </row>
    <row r="95" spans="1:6" s="66" customFormat="1" ht="15.5" x14ac:dyDescent="0.35">
      <c r="A95" s="68"/>
      <c r="B95" s="74"/>
      <c r="C95" s="70"/>
      <c r="D95" s="71"/>
      <c r="E95" s="72"/>
      <c r="F95" s="73">
        <f t="shared" si="0"/>
        <v>0</v>
      </c>
    </row>
    <row r="96" spans="1:6" s="66" customFormat="1" ht="15.5" x14ac:dyDescent="0.35">
      <c r="A96" s="68"/>
      <c r="B96" s="74" t="s">
        <v>48</v>
      </c>
      <c r="C96" s="70"/>
      <c r="D96" s="71"/>
      <c r="E96" s="72"/>
      <c r="F96" s="73">
        <f t="shared" si="0"/>
        <v>0</v>
      </c>
    </row>
    <row r="97" spans="1:6" s="66" customFormat="1" ht="15.5" x14ac:dyDescent="0.35">
      <c r="A97" s="68"/>
      <c r="B97" s="74"/>
      <c r="C97" s="70"/>
      <c r="D97" s="71"/>
      <c r="E97" s="72"/>
      <c r="F97" s="73">
        <f t="shared" si="0"/>
        <v>0</v>
      </c>
    </row>
    <row r="98" spans="1:6" s="66" customFormat="1" ht="15.5" x14ac:dyDescent="0.35">
      <c r="A98" s="68"/>
      <c r="B98" s="74" t="s">
        <v>49</v>
      </c>
      <c r="C98" s="70" t="s">
        <v>6</v>
      </c>
      <c r="D98" s="71">
        <f>D94*0.05</f>
        <v>1.8</v>
      </c>
      <c r="E98" s="72"/>
      <c r="F98" s="73">
        <f t="shared" si="0"/>
        <v>0</v>
      </c>
    </row>
    <row r="99" spans="1:6" s="66" customFormat="1" ht="15.5" x14ac:dyDescent="0.35">
      <c r="A99" s="68"/>
      <c r="B99" s="74" t="s">
        <v>50</v>
      </c>
      <c r="C99" s="70" t="s">
        <v>6</v>
      </c>
      <c r="D99" s="71">
        <f>D94*0.05</f>
        <v>1.8</v>
      </c>
      <c r="E99" s="72"/>
      <c r="F99" s="73">
        <f t="shared" si="0"/>
        <v>0</v>
      </c>
    </row>
    <row r="100" spans="1:6" s="66" customFormat="1" ht="15.5" x14ac:dyDescent="0.35">
      <c r="A100" s="68"/>
      <c r="B100" s="74"/>
      <c r="C100" s="70"/>
      <c r="D100" s="71"/>
      <c r="E100" s="72"/>
      <c r="F100" s="73">
        <f t="shared" si="0"/>
        <v>0</v>
      </c>
    </row>
    <row r="101" spans="1:6" s="66" customFormat="1" ht="15.5" x14ac:dyDescent="0.35">
      <c r="A101" s="68"/>
      <c r="B101" s="74" t="s">
        <v>51</v>
      </c>
      <c r="C101" s="70"/>
      <c r="D101" s="71"/>
      <c r="E101" s="72"/>
      <c r="F101" s="73">
        <f t="shared" si="0"/>
        <v>0</v>
      </c>
    </row>
    <row r="102" spans="1:6" s="66" customFormat="1" ht="15.5" x14ac:dyDescent="0.35">
      <c r="A102" s="68"/>
      <c r="B102" s="74"/>
      <c r="C102" s="70"/>
      <c r="D102" s="71"/>
      <c r="E102" s="72"/>
      <c r="F102" s="73">
        <f t="shared" si="0"/>
        <v>0</v>
      </c>
    </row>
    <row r="103" spans="1:6" s="66" customFormat="1" ht="15.5" x14ac:dyDescent="0.35">
      <c r="A103" s="68"/>
      <c r="B103" s="69" t="s">
        <v>52</v>
      </c>
      <c r="C103" s="70"/>
      <c r="D103" s="71"/>
      <c r="E103" s="72"/>
      <c r="F103" s="73">
        <f t="shared" si="0"/>
        <v>0</v>
      </c>
    </row>
    <row r="104" spans="1:6" s="66" customFormat="1" ht="31" x14ac:dyDescent="0.35">
      <c r="A104" s="68"/>
      <c r="B104" s="74" t="s">
        <v>53</v>
      </c>
      <c r="C104" s="70" t="s">
        <v>6</v>
      </c>
      <c r="D104" s="71">
        <f>D90*0.1</f>
        <v>40</v>
      </c>
      <c r="E104" s="72"/>
      <c r="F104" s="73">
        <f t="shared" si="0"/>
        <v>0</v>
      </c>
    </row>
    <row r="105" spans="1:6" s="66" customFormat="1" ht="15.5" x14ac:dyDescent="0.35">
      <c r="A105" s="68"/>
      <c r="B105" s="74"/>
      <c r="C105" s="70"/>
      <c r="D105" s="71"/>
      <c r="E105" s="72"/>
      <c r="F105" s="73">
        <f t="shared" si="0"/>
        <v>0</v>
      </c>
    </row>
    <row r="106" spans="1:6" s="66" customFormat="1" ht="15.5" x14ac:dyDescent="0.35">
      <c r="A106" s="68"/>
      <c r="B106" s="69" t="s">
        <v>54</v>
      </c>
      <c r="C106" s="70"/>
      <c r="D106" s="71"/>
      <c r="E106" s="72"/>
      <c r="F106" s="73">
        <f t="shared" si="0"/>
        <v>0</v>
      </c>
    </row>
    <row r="107" spans="1:6" s="66" customFormat="1" ht="62" x14ac:dyDescent="0.35">
      <c r="A107" s="68"/>
      <c r="B107" s="74" t="s">
        <v>56</v>
      </c>
      <c r="C107" s="70" t="s">
        <v>5</v>
      </c>
      <c r="D107" s="71">
        <f>D90</f>
        <v>400</v>
      </c>
      <c r="E107" s="72"/>
      <c r="F107" s="73">
        <f t="shared" si="0"/>
        <v>0</v>
      </c>
    </row>
    <row r="108" spans="1:6" s="66" customFormat="1" ht="93" x14ac:dyDescent="0.35">
      <c r="A108" s="68"/>
      <c r="B108" s="74" t="s">
        <v>57</v>
      </c>
      <c r="C108" s="70" t="s">
        <v>36</v>
      </c>
      <c r="D108" s="71">
        <v>1</v>
      </c>
      <c r="E108" s="72"/>
      <c r="F108" s="73">
        <f t="shared" si="0"/>
        <v>0</v>
      </c>
    </row>
    <row r="109" spans="1:6" s="66" customFormat="1" ht="15.5" x14ac:dyDescent="0.35">
      <c r="A109" s="68"/>
      <c r="B109" s="74"/>
      <c r="C109" s="70"/>
      <c r="D109" s="71"/>
      <c r="E109" s="72"/>
      <c r="F109" s="73"/>
    </row>
    <row r="110" spans="1:6" s="66" customFormat="1" ht="31" x14ac:dyDescent="0.35">
      <c r="A110" s="68"/>
      <c r="B110" s="74" t="s">
        <v>78</v>
      </c>
      <c r="C110" s="70" t="s">
        <v>36</v>
      </c>
      <c r="D110" s="71">
        <v>1</v>
      </c>
      <c r="E110" s="72">
        <v>80000</v>
      </c>
      <c r="F110" s="73">
        <f t="shared" si="0"/>
        <v>80000</v>
      </c>
    </row>
    <row r="111" spans="1:6" s="66" customFormat="1" ht="15.5" x14ac:dyDescent="0.35">
      <c r="A111" s="68"/>
      <c r="B111" s="74"/>
      <c r="C111" s="70"/>
      <c r="D111" s="71"/>
      <c r="E111" s="72"/>
      <c r="F111" s="73"/>
    </row>
    <row r="112" spans="1:6" s="66" customFormat="1" ht="15.5" x14ac:dyDescent="0.35">
      <c r="A112" s="68"/>
      <c r="B112" s="74"/>
      <c r="C112" s="70"/>
      <c r="D112" s="71"/>
      <c r="E112" s="72"/>
      <c r="F112" s="73"/>
    </row>
    <row r="113" spans="1:6" s="67" customFormat="1" ht="16" thickBot="1" x14ac:dyDescent="0.4">
      <c r="A113" s="78"/>
      <c r="B113" s="79" t="s">
        <v>58</v>
      </c>
      <c r="C113" s="80"/>
      <c r="D113" s="81"/>
      <c r="E113" s="82"/>
      <c r="F113" s="83">
        <f>SUM(F13:F112)</f>
        <v>80000</v>
      </c>
    </row>
    <row r="114" spans="1:6" s="4" customFormat="1" ht="19" thickTop="1" x14ac:dyDescent="0.45">
      <c r="A114" s="1"/>
      <c r="B114" s="5"/>
      <c r="C114" s="3"/>
      <c r="D114" s="9"/>
      <c r="E114" s="8"/>
      <c r="F114"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 </vt:lpstr>
      <vt:lpstr>P&amp;Gs</vt:lpstr>
      <vt:lpstr>ROADWORK, PARKING AREAS AND PAV</vt:lpstr>
      <vt:lpstr>'Summary '!Print_Area</vt:lpstr>
      <vt:lpstr>'Summary '!Print_Titles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Kulani Maringa</dc:creator>
  <cp:lastModifiedBy>Kulani Maringa</cp:lastModifiedBy>
  <dcterms:created xsi:type="dcterms:W3CDTF">2024-08-19T07:45:16Z</dcterms:created>
  <dcterms:modified xsi:type="dcterms:W3CDTF">2026-09-16T08:51:04Z</dcterms:modified>
</cp:coreProperties>
</file>