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playhousecompany-my.sharepoint.com/personal/accountant2_playhousecompany_com/Documents/RFQs/RFQ - HVAC Structural Works/"/>
    </mc:Choice>
  </mc:AlternateContent>
  <xr:revisionPtr revIDLastSave="0" documentId="13_ncr:1_{54E066F7-81C2-495B-850C-F9D0F5AFEEB2}" xr6:coauthVersionLast="47" xr6:coauthVersionMax="47" xr10:uidLastSave="{00000000-0000-0000-0000-000000000000}"/>
  <bookViews>
    <workbookView xWindow="-120" yWindow="-120" windowWidth="29040" windowHeight="15840" tabRatio="885" xr2:uid="{00000000-000D-0000-FFFF-FFFF00000000}"/>
  </bookViews>
  <sheets>
    <sheet name="Tender Summary" sheetId="1" r:id="rId1"/>
    <sheet name="A - Prelims" sheetId="2" r:id="rId2"/>
    <sheet name="B-CORING &amp; ACCESS  " sheetId="3" r:id="rId3"/>
  </sheets>
  <externalReferences>
    <externalReference r:id="rId4"/>
  </externalReferences>
  <definedNames>
    <definedName name="\0">#REF!</definedName>
    <definedName name="\P">#REF!</definedName>
    <definedName name="\Z">#REF!</definedName>
    <definedName name="__SEC1200">#REF!</definedName>
    <definedName name="_1" localSheetId="1" hidden="1">#REF!</definedName>
    <definedName name="_1" localSheetId="0" hidden="1">#REF!</definedName>
    <definedName name="_1" hidden="1">#REF!</definedName>
    <definedName name="_A999900">#REF!</definedName>
    <definedName name="_Fill" localSheetId="1" hidden="1">#REF!</definedName>
    <definedName name="_Fill" localSheetId="0" hidden="1">#REF!</definedName>
    <definedName name="_Fill" hidden="1">#REF!</definedName>
    <definedName name="_xlnm._FilterDatabase" localSheetId="2" hidden="1">'B-CORING &amp; ACCESS  '!$A$1:$A$36</definedName>
    <definedName name="_Order1" hidden="1">255</definedName>
    <definedName name="_Order2" hidden="1">255</definedName>
    <definedName name="_Parse_Out" localSheetId="1" hidden="1">#REF!</definedName>
    <definedName name="_Parse_Out" localSheetId="0" hidden="1">#REF!</definedName>
    <definedName name="_Parse_Out" hidden="1">#REF!</definedName>
    <definedName name="_SEC1200">#REF!</definedName>
    <definedName name="ARCHITEC">#REF!</definedName>
    <definedName name="ccc">#REF!</definedName>
    <definedName name="EEEE">#REF!</definedName>
    <definedName name="Gar" localSheetId="1" hidden="1">[1]PRELIMIN!#REF!</definedName>
    <definedName name="Gar" localSheetId="0" hidden="1">[1]PRELIMIN!#REF!</definedName>
    <definedName name="Gar" hidden="1">[1]PRELIMIN!#REF!</definedName>
    <definedName name="gard" localSheetId="1" hidden="1">[1]PRELIMIN!#REF!</definedName>
    <definedName name="gard" localSheetId="0" hidden="1">[1]PRELIMIN!#REF!</definedName>
    <definedName name="gard" hidden="1">[1]PRELIMIN!#REF!</definedName>
    <definedName name="gmfhmfxm" hidden="1">[1]PRELIMIN!#REF!</definedName>
    <definedName name="j">#REF!</definedName>
    <definedName name="m0">#REF!</definedName>
    <definedName name="m³">#REF!</definedName>
    <definedName name="PAGE1">#REF!</definedName>
    <definedName name="PAGE2">#REF!</definedName>
    <definedName name="PAGE3">#REF!</definedName>
    <definedName name="_xlnm.Print_Area" localSheetId="1">'A - Prelims'!$A$1:$H$24</definedName>
    <definedName name="_xlnm.Print_Area" localSheetId="2">'B-CORING &amp; ACCESS  '!$A$1:$H$34</definedName>
    <definedName name="_xlnm.Print_Area">#REF!</definedName>
    <definedName name="Print_Area_MI">#REF!</definedName>
    <definedName name="print_area2_mi">#REF!</definedName>
    <definedName name="QUANTITY">#REF!</definedName>
    <definedName name="sencount" hidden="1">1</definedName>
    <definedName name="SIGNALS">#REF!</definedName>
    <definedName name="SUBTOTALS">#N/A</definedName>
    <definedName name="SUMMARY">#REF!</definedName>
    <definedName name="Tender">#REF!</definedName>
    <definedName name="TRACKWRK">#REF!</definedName>
    <definedName name="TRANSFER">#N/A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 l="1"/>
  <c r="H11" i="2"/>
  <c r="H12" i="2"/>
  <c r="H13" i="2"/>
  <c r="H14" i="2"/>
  <c r="H17" i="2"/>
  <c r="H18" i="2"/>
  <c r="H11" i="3"/>
  <c r="H12" i="3"/>
  <c r="H13" i="3"/>
  <c r="H14" i="3"/>
  <c r="H15" i="3"/>
  <c r="H16" i="3"/>
  <c r="H17" i="3"/>
  <c r="H18" i="3"/>
  <c r="H19" i="3"/>
  <c r="H20" i="3"/>
  <c r="H21" i="3"/>
  <c r="H22" i="3"/>
  <c r="H23" i="3"/>
  <c r="H24" i="3"/>
  <c r="H25" i="3"/>
  <c r="H26" i="3"/>
  <c r="H27" i="3"/>
  <c r="H28" i="3"/>
  <c r="H29" i="3"/>
  <c r="H30" i="3"/>
  <c r="H31" i="3"/>
  <c r="H32" i="3"/>
  <c r="H33" i="3"/>
  <c r="H34" i="3"/>
  <c r="G15" i="2" l="1"/>
  <c r="H15" i="2" s="1"/>
  <c r="G16" i="2"/>
  <c r="H16" i="2" s="1"/>
  <c r="G19" i="2"/>
  <c r="G21" i="2"/>
  <c r="A1" i="3"/>
  <c r="H10" i="3" l="1"/>
  <c r="H8" i="3"/>
  <c r="H7" i="3"/>
  <c r="H6" i="3"/>
  <c r="H5" i="3"/>
  <c r="H4" i="3"/>
  <c r="H21" i="2"/>
  <c r="H20" i="2"/>
  <c r="H19" i="2"/>
  <c r="H9" i="2"/>
  <c r="H8" i="2"/>
  <c r="E23" i="1" l="1"/>
  <c r="H24" i="2"/>
  <c r="E20" i="1" s="1"/>
  <c r="E54" i="1" l="1"/>
  <c r="E55" i="1"/>
  <c r="E56" i="1" s="1"/>
  <c r="E57" i="1" s="1"/>
  <c r="E58" i="1" l="1"/>
  <c r="E59" i="1" l="1"/>
  <c r="E62" i="1" s="1"/>
</calcChain>
</file>

<file path=xl/sharedStrings.xml><?xml version="1.0" encoding="utf-8"?>
<sst xmlns="http://schemas.openxmlformats.org/spreadsheetml/2006/main" count="145" uniqueCount="90">
  <si>
    <t>:</t>
  </si>
  <si>
    <t xml:space="preserve">   CONTRACT</t>
  </si>
  <si>
    <t xml:space="preserve">CIVIL AND STRUCTURAL WORKS </t>
  </si>
  <si>
    <t xml:space="preserve">   CLIENT</t>
  </si>
  <si>
    <t>SUMMARY  OF  SCHEDULES</t>
  </si>
  <si>
    <t>SCHEDULE</t>
  </si>
  <si>
    <t>DESCRIPTION</t>
  </si>
  <si>
    <t xml:space="preserve"> </t>
  </si>
  <si>
    <t>AMOUNT</t>
  </si>
  <si>
    <t>A</t>
  </si>
  <si>
    <t>PRELIMINARY AND GENERAL</t>
  </si>
  <si>
    <t>B</t>
  </si>
  <si>
    <t>ITEM</t>
  </si>
  <si>
    <t>PAY</t>
  </si>
  <si>
    <t>NO.</t>
  </si>
  <si>
    <t>REF</t>
  </si>
  <si>
    <t>UNIT</t>
  </si>
  <si>
    <t>QTY</t>
  </si>
  <si>
    <t>RATE</t>
  </si>
  <si>
    <t>PRELIMINARY &amp; GENERAL</t>
  </si>
  <si>
    <t>FIXED CHARGE ITEMS</t>
  </si>
  <si>
    <t>Contractual Requirements</t>
  </si>
  <si>
    <t>Sum</t>
  </si>
  <si>
    <t>Construction Site Facilities for the contractor</t>
  </si>
  <si>
    <t>Other Fixed Time Requirements (Itemise)</t>
  </si>
  <si>
    <t>Remove of Site Establishment</t>
  </si>
  <si>
    <t>PAYMENT</t>
  </si>
  <si>
    <t>REFERS</t>
  </si>
  <si>
    <t>1.1.1</t>
  </si>
  <si>
    <t>SECTION B</t>
  </si>
  <si>
    <t>PROJECT NO.</t>
  </si>
  <si>
    <t>1.2a</t>
  </si>
  <si>
    <t>1.3a</t>
  </si>
  <si>
    <t>1.1.5</t>
  </si>
  <si>
    <t>1.1.6</t>
  </si>
  <si>
    <t>1.1.7</t>
  </si>
  <si>
    <t>TOTAL OF SECTION A CARRIED FORWARD TO SUMMARY</t>
  </si>
  <si>
    <t>TOTAL OF SECTION B CARRIED FORWARD TO SUMMARY</t>
  </si>
  <si>
    <t>DOCUMENT NO.</t>
  </si>
  <si>
    <t>SUB TOTAL 1</t>
  </si>
  <si>
    <t>SUB TOTAL 2</t>
  </si>
  <si>
    <t>E</t>
  </si>
  <si>
    <t>PROJECT TOTAL COST</t>
  </si>
  <si>
    <t>SUB TOTAL 3</t>
  </si>
  <si>
    <t>1.1.3</t>
  </si>
  <si>
    <t>1.1.4</t>
  </si>
  <si>
    <t xml:space="preserve">  </t>
  </si>
  <si>
    <t>Engineering fee for Payment cert adjudication, site visits, Shop drawing and design appoval, review of all quality control records, review of concrete cube test results, pull test on shear studs, periodic sign offs to proceed to next phase of project @ 10%</t>
  </si>
  <si>
    <t>1.1a</t>
  </si>
  <si>
    <t xml:space="preserve">The Play House Comapany </t>
  </si>
  <si>
    <t xml:space="preserve">Delamination Repair </t>
  </si>
  <si>
    <t xml:space="preserve">BOQ-S1043 - Costed by UCE </t>
  </si>
  <si>
    <t xml:space="preserve">The Play House Company </t>
  </si>
  <si>
    <t xml:space="preserve">S-1043-Repair and Refurbishment </t>
  </si>
  <si>
    <t>1.1.8</t>
  </si>
  <si>
    <t>BOQ - S 1043-00</t>
  </si>
  <si>
    <t xml:space="preserve">Head office and supervision cost + Site Supervision </t>
  </si>
  <si>
    <t>1.1b</t>
  </si>
  <si>
    <t xml:space="preserve">Construction Program , Health and Safety requirments and Quality control requirements </t>
  </si>
  <si>
    <t xml:space="preserve">1.1c </t>
  </si>
  <si>
    <t>Tools and Equipment + Boards and Signage</t>
  </si>
  <si>
    <t>10% contingency for unforeseen costs incurred</t>
  </si>
  <si>
    <t>All cost rates for the items in the BOQ must be the fully completed, incl. all materials, hardware, consumables, labour, sundries, machinery costs, etc. Branded items shall be equal and approved.</t>
  </si>
  <si>
    <t>For refrigerant piping - Ø150mm</t>
  </si>
  <si>
    <t>No</t>
  </si>
  <si>
    <t xml:space="preserve">Coring - Opening through wall ( 230 Brick ) </t>
  </si>
  <si>
    <t>Coring - Opening through the external fin wall (Max 200mm Thick )</t>
  </si>
  <si>
    <t>For refrigerant piping (1 AC unit) - 150x150mm</t>
  </si>
  <si>
    <t>1,1.2</t>
  </si>
  <si>
    <t>For refrigerant piping (2 AC unit) - 250x150mm</t>
  </si>
  <si>
    <t>For refrigerant piping (3 AC unit) - 350x150mm</t>
  </si>
  <si>
    <t>For main condensate pipe - Ø150mm</t>
  </si>
  <si>
    <t>Paint the ega-tube &amp; metal trunking to suit the wall colour after the HVAC installation.</t>
  </si>
  <si>
    <t>1.1.9</t>
  </si>
  <si>
    <t>Provide bird proofing on the installed ega-tube trunking after the HVAC installation.</t>
  </si>
  <si>
    <t>1.1.10</t>
  </si>
  <si>
    <t>Provide bird proofing on the external AC condensing units after the HVAC installation.</t>
  </si>
  <si>
    <t>1.1.11</t>
  </si>
  <si>
    <t>Provide water proofing repairs around AC-13 mounts/supports (relocated to 5th floor slab). Condenser to be mounted on U-channel sections.</t>
  </si>
  <si>
    <t>1.1.12</t>
  </si>
  <si>
    <t>Other items not included in the foregoing and required by the Contractor are to be listed and priced below.</t>
  </si>
  <si>
    <t xml:space="preserve">Sum </t>
  </si>
  <si>
    <t xml:space="preserve">Provision of Site Specific PPE for contractors + SHE training + induction + safety file +WAH Training </t>
  </si>
  <si>
    <t xml:space="preserve">Make good around the core openings after the HVAC installation and paint the walls. Use an expanded mesh and fill with concrete to match existing opening </t>
  </si>
  <si>
    <t xml:space="preserve">Provide TSP (temporary suspended platform), together with an operator to be available during the HVAC decommissioning, installation and commissioning period. Use TSP and scaffolding to access postions of core drilling </t>
  </si>
  <si>
    <t>VAT AT 15.5%</t>
  </si>
  <si>
    <t xml:space="preserve">1.1.13 </t>
  </si>
  <si>
    <t xml:space="preserve">Perform a risk assessment by scanning prior to any cores to prevent damaging existing rebar or any other strucutral memebers </t>
  </si>
  <si>
    <t xml:space="preserve">Coring and Access </t>
  </si>
  <si>
    <t xml:space="preserve">Strucutral Works for HVAC Coring &amp; Access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</si>
</sst>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R&quot;\ * #,##0.00_ ;_ &quot;R&quot;\ * \-#,##0.00_ ;_ &quot;R&quot;\ * &quot;-&quot;??_ ;_ @_ "/>
    <numFmt numFmtId="164" formatCode="_ [$R-1C09]\ * #,##0.00_ ;_ [$R-1C09]\ * \-#,##0.00_ ;_ [$R-1C09]\ * &quot;-&quot;??_ ;_ @_ "/>
    <numFmt numFmtId="165" formatCode="&quot;R&quot;\ #,##0.00"/>
  </numFmts>
  <fonts count="16" x14ac:knownFonts="1">
    <font>
      <sz val="11"/>
      <color theme="1"/>
      <name val="Calibri"/>
      <family val="2"/>
      <scheme val="minor"/>
    </font>
    <font>
      <sz val="10"/>
      <color indexed="22"/>
      <name val="Arial"/>
      <family val="2"/>
    </font>
    <font>
      <sz val="8"/>
      <color indexed="8"/>
      <name val="Arial"/>
      <family val="2"/>
    </font>
    <font>
      <sz val="8"/>
      <name val="Arial"/>
      <family val="2"/>
    </font>
    <font>
      <b/>
      <sz val="8"/>
      <color indexed="8"/>
      <name val="Arial"/>
      <family val="2"/>
    </font>
    <font>
      <sz val="8"/>
      <color indexed="22"/>
      <name val="Arial"/>
      <family val="2"/>
    </font>
    <font>
      <sz val="10"/>
      <name val="Arial"/>
      <family val="2"/>
    </font>
    <font>
      <b/>
      <sz val="8"/>
      <name val="Arial"/>
      <family val="2"/>
    </font>
    <font>
      <b/>
      <sz val="14"/>
      <name val="Arial"/>
      <family val="2"/>
    </font>
    <font>
      <u/>
      <sz val="8"/>
      <name val="Arial"/>
      <family val="2"/>
    </font>
    <font>
      <b/>
      <u/>
      <sz val="8"/>
      <name val="Arial"/>
      <family val="2"/>
    </font>
    <font>
      <b/>
      <sz val="10"/>
      <name val="Arial"/>
      <family val="2"/>
    </font>
    <font>
      <i/>
      <sz val="8"/>
      <name val="Arial"/>
      <family val="2"/>
    </font>
    <font>
      <i/>
      <sz val="8"/>
      <color indexed="8"/>
      <name val="Arial"/>
      <family val="2"/>
    </font>
    <font>
      <sz val="10"/>
      <color rgb="FFFF0000"/>
      <name val="Arial"/>
      <family val="2"/>
    </font>
    <font>
      <b/>
      <i/>
      <sz val="8"/>
      <color indexed="8"/>
      <name val="Arial"/>
      <family val="2"/>
    </font>
  </fonts>
  <fills count="2">
    <fill>
      <patternFill patternType="none"/>
    </fill>
    <fill>
      <patternFill patternType="gray125"/>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top/>
      <bottom/>
      <diagonal/>
    </border>
    <border>
      <left style="thin">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s>
  <cellStyleXfs count="8">
    <xf numFmtId="0" fontId="0" fillId="0" borderId="0"/>
    <xf numFmtId="0" fontId="1" fillId="0" borderId="0"/>
    <xf numFmtId="4" fontId="1" fillId="0" borderId="0" applyFont="0" applyFill="0" applyBorder="0" applyAlignment="0" applyProtection="0"/>
    <xf numFmtId="0" fontId="1" fillId="0" borderId="0"/>
    <xf numFmtId="0" fontId="1" fillId="0" borderId="0"/>
    <xf numFmtId="0" fontId="6" fillId="0" borderId="0"/>
    <xf numFmtId="44" fontId="1" fillId="0" borderId="0" applyFont="0" applyFill="0" applyBorder="0" applyAlignment="0" applyProtection="0"/>
    <xf numFmtId="0" fontId="1" fillId="0" borderId="0"/>
  </cellStyleXfs>
  <cellXfs count="180">
    <xf numFmtId="0" fontId="0" fillId="0" borderId="0" xfId="0"/>
    <xf numFmtId="0" fontId="8" fillId="0" borderId="21" xfId="1" applyFont="1" applyBorder="1" applyAlignment="1">
      <alignment horizontal="center" vertical="center"/>
    </xf>
    <xf numFmtId="0" fontId="3" fillId="0" borderId="25" xfId="1" applyFont="1" applyBorder="1" applyAlignment="1">
      <alignment horizontal="center" vertical="center"/>
    </xf>
    <xf numFmtId="0" fontId="4" fillId="0" borderId="21" xfId="1" applyFont="1" applyBorder="1" applyAlignment="1">
      <alignment horizontal="center" vertical="center"/>
    </xf>
    <xf numFmtId="0" fontId="7" fillId="0" borderId="25" xfId="1" applyFont="1" applyBorder="1" applyAlignment="1">
      <alignment horizontal="center" vertical="center"/>
    </xf>
    <xf numFmtId="4" fontId="3" fillId="0" borderId="0" xfId="2" applyFont="1" applyFill="1" applyBorder="1" applyAlignment="1">
      <alignment horizontal="center" vertical="center"/>
    </xf>
    <xf numFmtId="4" fontId="3" fillId="0" borderId="26" xfId="2" applyFont="1" applyFill="1" applyBorder="1" applyAlignment="1">
      <alignment horizontal="center" vertical="center"/>
    </xf>
    <xf numFmtId="0" fontId="3" fillId="0" borderId="29" xfId="1" applyFont="1" applyBorder="1" applyAlignment="1">
      <alignment horizontal="center" vertical="center"/>
    </xf>
    <xf numFmtId="0" fontId="2" fillId="0" borderId="30" xfId="1" applyFont="1" applyBorder="1" applyAlignment="1">
      <alignment horizontal="center" vertical="center"/>
    </xf>
    <xf numFmtId="0" fontId="3" fillId="0" borderId="30" xfId="1" applyFont="1" applyBorder="1" applyAlignment="1">
      <alignment horizontal="center" vertical="center"/>
    </xf>
    <xf numFmtId="4" fontId="3" fillId="0" borderId="30" xfId="2" applyFont="1" applyFill="1" applyBorder="1" applyAlignment="1">
      <alignment horizontal="center" vertical="center"/>
    </xf>
    <xf numFmtId="4" fontId="3" fillId="0" borderId="31" xfId="2" applyFont="1" applyFill="1" applyBorder="1" applyAlignment="1">
      <alignment horizontal="center" vertical="center"/>
    </xf>
    <xf numFmtId="0" fontId="3" fillId="0" borderId="32" xfId="1" applyFont="1" applyBorder="1" applyAlignment="1">
      <alignment horizontal="right" vertical="center"/>
    </xf>
    <xf numFmtId="0" fontId="3" fillId="0" borderId="7" xfId="1" applyFont="1" applyBorder="1" applyAlignment="1">
      <alignment horizontal="left" vertical="center"/>
    </xf>
    <xf numFmtId="0" fontId="3" fillId="0" borderId="25" xfId="1" applyFont="1" applyBorder="1" applyAlignment="1">
      <alignment horizontal="left" vertical="center"/>
    </xf>
    <xf numFmtId="0" fontId="3" fillId="0" borderId="12" xfId="1" applyFont="1" applyBorder="1" applyAlignment="1">
      <alignment horizontal="left" vertical="center"/>
    </xf>
    <xf numFmtId="0" fontId="9" fillId="0" borderId="12" xfId="1" quotePrefix="1" applyFont="1" applyBorder="1" applyAlignment="1">
      <alignment horizontal="center" vertical="center"/>
    </xf>
    <xf numFmtId="2" fontId="3" fillId="0" borderId="25" xfId="1" applyNumberFormat="1" applyFont="1" applyBorder="1" applyAlignment="1">
      <alignment horizontal="right" vertical="center"/>
    </xf>
    <xf numFmtId="4" fontId="3" fillId="0" borderId="25" xfId="2" applyFont="1" applyFill="1" applyBorder="1" applyAlignment="1">
      <alignment horizontal="right" vertical="center"/>
    </xf>
    <xf numFmtId="4" fontId="3" fillId="0" borderId="33" xfId="2" applyFont="1" applyFill="1" applyBorder="1" applyAlignment="1">
      <alignment horizontal="right" vertical="center"/>
    </xf>
    <xf numFmtId="0" fontId="3" fillId="0" borderId="0" xfId="1" applyFont="1" applyAlignment="1">
      <alignment horizontal="left" vertical="center"/>
    </xf>
    <xf numFmtId="0" fontId="3" fillId="0" borderId="34" xfId="1" applyFont="1" applyBorder="1" applyAlignment="1">
      <alignment horizontal="left" vertical="center"/>
    </xf>
    <xf numFmtId="0" fontId="10" fillId="0" borderId="12" xfId="1" applyFont="1" applyBorder="1" applyAlignment="1">
      <alignment horizontal="left" vertical="center"/>
    </xf>
    <xf numFmtId="0" fontId="9" fillId="0" borderId="12" xfId="1" applyFont="1" applyBorder="1" applyAlignment="1">
      <alignment horizontal="center" vertical="center"/>
    </xf>
    <xf numFmtId="1" fontId="3" fillId="0" borderId="34" xfId="1" applyNumberFormat="1" applyFont="1" applyBorder="1" applyAlignment="1">
      <alignment horizontal="center" vertical="center"/>
    </xf>
    <xf numFmtId="4" fontId="3" fillId="0" borderId="34" xfId="2" applyFont="1" applyFill="1" applyBorder="1" applyAlignment="1">
      <alignment horizontal="right" vertical="center"/>
    </xf>
    <xf numFmtId="4" fontId="3" fillId="0" borderId="26" xfId="2" quotePrefix="1" applyFont="1" applyFill="1" applyBorder="1" applyAlignment="1">
      <alignment horizontal="right" vertical="center"/>
    </xf>
    <xf numFmtId="0" fontId="3" fillId="0" borderId="12" xfId="1" applyFont="1" applyBorder="1" applyAlignment="1">
      <alignment horizontal="center" vertical="center"/>
    </xf>
    <xf numFmtId="2" fontId="3" fillId="0" borderId="34" xfId="1" applyNumberFormat="1" applyFont="1" applyBorder="1" applyAlignment="1">
      <alignment horizontal="right" vertical="center"/>
    </xf>
    <xf numFmtId="4" fontId="3" fillId="0" borderId="26" xfId="2" applyFont="1" applyFill="1" applyBorder="1" applyAlignment="1">
      <alignment horizontal="right" vertical="center"/>
    </xf>
    <xf numFmtId="0" fontId="7" fillId="0" borderId="12" xfId="1" applyFont="1" applyBorder="1" applyAlignment="1">
      <alignment horizontal="left" vertical="center"/>
    </xf>
    <xf numFmtId="1" fontId="3" fillId="0" borderId="34" xfId="1" quotePrefix="1" applyNumberFormat="1" applyFont="1" applyBorder="1" applyAlignment="1">
      <alignment horizontal="center" vertical="center"/>
    </xf>
    <xf numFmtId="0" fontId="3" fillId="0" borderId="32" xfId="1" quotePrefix="1" applyFont="1" applyBorder="1" applyAlignment="1">
      <alignment horizontal="right" vertical="center"/>
    </xf>
    <xf numFmtId="0" fontId="3" fillId="0" borderId="0" xfId="1" quotePrefix="1" applyFont="1" applyAlignment="1">
      <alignment horizontal="left" vertical="center"/>
    </xf>
    <xf numFmtId="0" fontId="3" fillId="0" borderId="34" xfId="1" quotePrefix="1" applyFont="1" applyBorder="1" applyAlignment="1">
      <alignment horizontal="left" vertical="center"/>
    </xf>
    <xf numFmtId="2" fontId="3" fillId="0" borderId="34" xfId="1" quotePrefix="1" applyNumberFormat="1" applyFont="1" applyBorder="1" applyAlignment="1">
      <alignment horizontal="right" vertical="center"/>
    </xf>
    <xf numFmtId="0" fontId="3" fillId="0" borderId="12" xfId="1" applyFont="1" applyBorder="1" applyAlignment="1">
      <alignment horizontal="left" vertical="center" wrapText="1"/>
    </xf>
    <xf numFmtId="0" fontId="3" fillId="0" borderId="27" xfId="1" applyFont="1" applyBorder="1" applyAlignment="1">
      <alignment horizontal="right" vertical="center"/>
    </xf>
    <xf numFmtId="0" fontId="3" fillId="0" borderId="10" xfId="1" applyFont="1" applyBorder="1" applyAlignment="1">
      <alignment horizontal="left" vertical="center"/>
    </xf>
    <xf numFmtId="0" fontId="3" fillId="0" borderId="29" xfId="1" applyFont="1" applyBorder="1" applyAlignment="1">
      <alignment horizontal="left" vertical="center"/>
    </xf>
    <xf numFmtId="0" fontId="3" fillId="0" borderId="30" xfId="1" applyFont="1" applyBorder="1" applyAlignment="1">
      <alignment horizontal="left" vertical="center"/>
    </xf>
    <xf numFmtId="1" fontId="3" fillId="0" borderId="29" xfId="1" applyNumberFormat="1" applyFont="1" applyBorder="1" applyAlignment="1">
      <alignment horizontal="center" vertical="center"/>
    </xf>
    <xf numFmtId="4" fontId="3" fillId="0" borderId="29" xfId="2" applyFont="1" applyFill="1" applyBorder="1" applyAlignment="1">
      <alignment horizontal="right" vertical="center"/>
    </xf>
    <xf numFmtId="4" fontId="3" fillId="0" borderId="31" xfId="2" applyFont="1" applyFill="1" applyBorder="1" applyAlignment="1">
      <alignment horizontal="right" vertical="center"/>
    </xf>
    <xf numFmtId="4" fontId="3" fillId="0" borderId="35" xfId="2" applyFont="1" applyFill="1" applyBorder="1" applyAlignment="1">
      <alignment horizontal="right" vertical="center"/>
    </xf>
    <xf numFmtId="4" fontId="3" fillId="0" borderId="0" xfId="2" applyFont="1" applyFill="1" applyAlignment="1">
      <alignment horizontal="center" vertical="center"/>
    </xf>
    <xf numFmtId="0" fontId="6" fillId="0" borderId="0" xfId="4" applyFont="1" applyAlignment="1">
      <alignment horizontal="left" vertical="center"/>
    </xf>
    <xf numFmtId="0" fontId="3" fillId="0" borderId="24" xfId="4" applyFont="1" applyBorder="1" applyAlignment="1">
      <alignment horizontal="center" vertical="center"/>
    </xf>
    <xf numFmtId="0" fontId="3" fillId="0" borderId="28" xfId="4" applyFont="1" applyBorder="1" applyAlignment="1">
      <alignment horizontal="center" vertical="center"/>
    </xf>
    <xf numFmtId="49" fontId="3" fillId="0" borderId="32" xfId="4" applyNumberFormat="1" applyFont="1" applyBorder="1" applyAlignment="1">
      <alignment horizontal="right" vertical="center"/>
    </xf>
    <xf numFmtId="0" fontId="3" fillId="0" borderId="0" xfId="4" applyFont="1" applyAlignment="1">
      <alignment horizontal="left" vertical="center"/>
    </xf>
    <xf numFmtId="0" fontId="3" fillId="0" borderId="12" xfId="4" applyFont="1" applyBorder="1" applyAlignment="1">
      <alignment horizontal="left" vertical="center"/>
    </xf>
    <xf numFmtId="0" fontId="9" fillId="0" borderId="12" xfId="4" quotePrefix="1" applyFont="1" applyBorder="1" applyAlignment="1">
      <alignment horizontal="center" vertical="center"/>
    </xf>
    <xf numFmtId="165" fontId="3" fillId="0" borderId="26" xfId="1" applyNumberFormat="1" applyFont="1" applyBorder="1" applyAlignment="1" applyProtection="1">
      <alignment horizontal="right" vertical="center"/>
      <protection locked="0"/>
    </xf>
    <xf numFmtId="0" fontId="3" fillId="0" borderId="34" xfId="4" applyFont="1" applyBorder="1" applyAlignment="1">
      <alignment horizontal="center" vertical="center"/>
    </xf>
    <xf numFmtId="0" fontId="10" fillId="0" borderId="12" xfId="4" applyFont="1" applyBorder="1" applyAlignment="1">
      <alignment horizontal="center" vertical="center"/>
    </xf>
    <xf numFmtId="1" fontId="3" fillId="0" borderId="34" xfId="4" applyNumberFormat="1" applyFont="1" applyBorder="1" applyAlignment="1">
      <alignment horizontal="center" vertical="center"/>
    </xf>
    <xf numFmtId="0" fontId="7" fillId="0" borderId="34" xfId="1" applyFont="1" applyBorder="1" applyAlignment="1">
      <alignment horizontal="center" vertical="center" wrapText="1"/>
    </xf>
    <xf numFmtId="0" fontId="3" fillId="0" borderId="34" xfId="1" applyFont="1" applyBorder="1" applyAlignment="1">
      <alignment horizontal="center" vertical="center" wrapText="1"/>
    </xf>
    <xf numFmtId="0" fontId="6" fillId="0" borderId="0" xfId="4" applyFont="1" applyAlignment="1">
      <alignment horizontal="center" vertical="center"/>
    </xf>
    <xf numFmtId="0" fontId="3" fillId="0" borderId="12" xfId="1" applyFont="1" applyBorder="1" applyAlignment="1">
      <alignment vertical="center" wrapText="1"/>
    </xf>
    <xf numFmtId="0" fontId="3" fillId="0" borderId="12" xfId="4" applyFont="1" applyBorder="1" applyAlignment="1">
      <alignment horizontal="center" vertical="center"/>
    </xf>
    <xf numFmtId="0" fontId="6" fillId="0" borderId="0" xfId="1" applyFont="1" applyAlignment="1">
      <alignment horizontal="center" vertical="center"/>
    </xf>
    <xf numFmtId="44" fontId="6" fillId="0" borderId="0" xfId="6" applyFont="1" applyFill="1" applyAlignment="1" applyProtection="1">
      <alignment horizontal="center" vertical="center"/>
    </xf>
    <xf numFmtId="165" fontId="11" fillId="0" borderId="0" xfId="4" applyNumberFormat="1" applyFont="1" applyAlignment="1">
      <alignment horizontal="left" vertical="center"/>
    </xf>
    <xf numFmtId="0" fontId="11" fillId="0" borderId="0" xfId="4" applyFont="1" applyAlignment="1">
      <alignment horizontal="center" vertical="center"/>
    </xf>
    <xf numFmtId="44" fontId="11" fillId="0" borderId="0" xfId="6" applyFont="1" applyFill="1" applyAlignment="1" applyProtection="1">
      <alignment horizontal="center" vertical="center"/>
    </xf>
    <xf numFmtId="49" fontId="6" fillId="0" borderId="0" xfId="4" applyNumberFormat="1" applyFont="1" applyAlignment="1">
      <alignment horizontal="right" vertical="center"/>
    </xf>
    <xf numFmtId="1" fontId="6" fillId="0" borderId="0" xfId="4" applyNumberFormat="1" applyFont="1" applyAlignment="1">
      <alignment horizontal="center" vertical="center"/>
    </xf>
    <xf numFmtId="165" fontId="3" fillId="0" borderId="0" xfId="4" applyNumberFormat="1" applyFont="1" applyAlignment="1" applyProtection="1">
      <alignment horizontal="center" vertical="center"/>
      <protection locked="0"/>
    </xf>
    <xf numFmtId="165" fontId="3" fillId="0" borderId="34" xfId="4" applyNumberFormat="1" applyFont="1" applyBorder="1" applyAlignment="1" applyProtection="1">
      <alignment horizontal="center" vertical="center"/>
      <protection locked="0"/>
    </xf>
    <xf numFmtId="0" fontId="2" fillId="0" borderId="1" xfId="1" applyFont="1" applyBorder="1" applyAlignment="1">
      <alignment vertical="center"/>
    </xf>
    <xf numFmtId="0" fontId="2" fillId="0" borderId="2" xfId="1" applyFont="1" applyBorder="1" applyAlignment="1">
      <alignment horizontal="center" vertical="center"/>
    </xf>
    <xf numFmtId="0" fontId="2" fillId="0" borderId="2" xfId="1" applyFont="1" applyBorder="1" applyAlignment="1">
      <alignment vertical="center"/>
    </xf>
    <xf numFmtId="44" fontId="2" fillId="0" borderId="3" xfId="1" applyNumberFormat="1" applyFont="1" applyBorder="1" applyAlignment="1">
      <alignment vertical="center"/>
    </xf>
    <xf numFmtId="0" fontId="1" fillId="0" borderId="0" xfId="1" applyAlignment="1">
      <alignment horizontal="center" vertical="center"/>
    </xf>
    <xf numFmtId="0" fontId="2" fillId="0" borderId="4" xfId="1" applyFont="1" applyBorder="1" applyAlignment="1">
      <alignment horizontal="left" vertical="center" indent="1"/>
    </xf>
    <xf numFmtId="0" fontId="2" fillId="0" borderId="0" xfId="1" applyFont="1" applyAlignment="1">
      <alignment horizontal="center" vertical="center"/>
    </xf>
    <xf numFmtId="0" fontId="2" fillId="0" borderId="0" xfId="1" applyFont="1" applyAlignment="1">
      <alignment vertical="center"/>
    </xf>
    <xf numFmtId="44" fontId="2" fillId="0" borderId="5" xfId="1" applyNumberFormat="1" applyFont="1" applyBorder="1" applyAlignment="1">
      <alignment vertical="center"/>
    </xf>
    <xf numFmtId="0" fontId="2" fillId="0" borderId="4" xfId="1" applyFont="1" applyBorder="1" applyAlignment="1">
      <alignment vertical="center"/>
    </xf>
    <xf numFmtId="0" fontId="3" fillId="0" borderId="0" xfId="1" applyFont="1" applyAlignment="1">
      <alignment vertical="center"/>
    </xf>
    <xf numFmtId="0" fontId="2" fillId="0" borderId="4" xfId="1" applyFont="1" applyBorder="1" applyAlignment="1">
      <alignment horizontal="left" vertical="center"/>
    </xf>
    <xf numFmtId="0" fontId="2" fillId="0" borderId="6" xfId="1" applyFont="1" applyBorder="1" applyAlignment="1">
      <alignment vertical="center"/>
    </xf>
    <xf numFmtId="0" fontId="2" fillId="0" borderId="7" xfId="1" applyFont="1" applyBorder="1" applyAlignment="1">
      <alignment horizontal="center" vertical="center"/>
    </xf>
    <xf numFmtId="0" fontId="2" fillId="0" borderId="7" xfId="1" applyFont="1" applyBorder="1" applyAlignment="1">
      <alignment vertical="center"/>
    </xf>
    <xf numFmtId="44" fontId="2" fillId="0" borderId="8" xfId="1" applyNumberFormat="1" applyFont="1" applyBorder="1" applyAlignment="1">
      <alignment vertical="center"/>
    </xf>
    <xf numFmtId="0" fontId="4" fillId="0" borderId="4" xfId="1" applyFont="1" applyBorder="1" applyAlignment="1">
      <alignment vertical="center"/>
    </xf>
    <xf numFmtId="0" fontId="4" fillId="0" borderId="0" xfId="1" applyFont="1" applyAlignment="1">
      <alignment vertical="center"/>
    </xf>
    <xf numFmtId="0" fontId="4" fillId="0" borderId="5"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horizontal="center" vertical="center"/>
    </xf>
    <xf numFmtId="0" fontId="2" fillId="0" borderId="10" xfId="1" applyFont="1" applyBorder="1" applyAlignment="1">
      <alignment vertical="center"/>
    </xf>
    <xf numFmtId="44" fontId="2" fillId="0" borderId="11" xfId="1" applyNumberFormat="1" applyFont="1" applyBorder="1" applyAlignment="1">
      <alignment vertical="center"/>
    </xf>
    <xf numFmtId="0" fontId="5" fillId="0" borderId="12" xfId="1" applyFont="1" applyBorder="1" applyAlignment="1">
      <alignment horizontal="center" vertical="center"/>
    </xf>
    <xf numFmtId="44" fontId="2" fillId="0" borderId="13" xfId="1" applyNumberFormat="1" applyFont="1" applyBorder="1" applyAlignment="1">
      <alignment vertical="center"/>
    </xf>
    <xf numFmtId="0" fontId="2" fillId="0" borderId="4" xfId="1" applyFont="1" applyBorder="1" applyAlignment="1">
      <alignment horizontal="center" vertical="center"/>
    </xf>
    <xf numFmtId="0" fontId="2" fillId="0" borderId="12" xfId="1" applyFont="1" applyBorder="1" applyAlignment="1">
      <alignment horizontal="center" vertical="center"/>
    </xf>
    <xf numFmtId="44" fontId="2" fillId="0" borderId="13" xfId="1" applyNumberFormat="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vertical="center"/>
    </xf>
    <xf numFmtId="0" fontId="2" fillId="0" borderId="15" xfId="1" applyFont="1" applyBorder="1" applyAlignment="1">
      <alignment vertical="center"/>
    </xf>
    <xf numFmtId="44" fontId="2" fillId="0" borderId="17" xfId="1" applyNumberFormat="1" applyFont="1" applyBorder="1" applyAlignment="1">
      <alignment horizontal="right" vertical="center"/>
    </xf>
    <xf numFmtId="0" fontId="2" fillId="0" borderId="12" xfId="1" applyFont="1" applyBorder="1" applyAlignment="1">
      <alignment vertical="center"/>
    </xf>
    <xf numFmtId="44" fontId="2" fillId="0" borderId="13" xfId="1" applyNumberFormat="1" applyFont="1" applyBorder="1" applyAlignment="1" applyProtection="1">
      <alignment horizontal="right" vertical="center"/>
      <protection locked="0"/>
    </xf>
    <xf numFmtId="0" fontId="3" fillId="0" borderId="4" xfId="1" applyFont="1" applyBorder="1" applyAlignment="1">
      <alignment horizontal="center" vertical="center"/>
    </xf>
    <xf numFmtId="0" fontId="3" fillId="0" borderId="0" xfId="1" applyFont="1" applyAlignment="1">
      <alignment horizontal="center" vertical="center"/>
    </xf>
    <xf numFmtId="0" fontId="3" fillId="0" borderId="12" xfId="1" applyFont="1" applyBorder="1" applyAlignment="1">
      <alignment vertical="center"/>
    </xf>
    <xf numFmtId="44" fontId="3" fillId="0" borderId="13" xfId="2" applyNumberFormat="1" applyFont="1" applyFill="1" applyBorder="1" applyAlignment="1" applyProtection="1">
      <alignment horizontal="right" vertical="center"/>
      <protection locked="0"/>
    </xf>
    <xf numFmtId="0" fontId="3" fillId="0" borderId="12" xfId="3" applyFont="1" applyBorder="1" applyAlignment="1">
      <alignment vertical="center"/>
    </xf>
    <xf numFmtId="0" fontId="3" fillId="0" borderId="16" xfId="1" applyFont="1" applyBorder="1" applyAlignment="1">
      <alignment vertical="center"/>
    </xf>
    <xf numFmtId="0" fontId="3" fillId="0" borderId="15" xfId="1" applyFont="1" applyBorder="1" applyAlignment="1">
      <alignment vertical="center"/>
    </xf>
    <xf numFmtId="44" fontId="3" fillId="0" borderId="17" xfId="2" applyNumberFormat="1" applyFont="1" applyFill="1" applyBorder="1" applyAlignment="1" applyProtection="1">
      <alignment horizontal="right" vertical="center"/>
      <protection locked="0"/>
    </xf>
    <xf numFmtId="44" fontId="2" fillId="0" borderId="13" xfId="2" applyNumberFormat="1" applyFont="1" applyFill="1" applyBorder="1" applyAlignment="1" applyProtection="1">
      <alignment horizontal="right" vertical="center"/>
      <protection locked="0"/>
    </xf>
    <xf numFmtId="164" fontId="1" fillId="0" borderId="0" xfId="1" applyNumberFormat="1" applyAlignment="1">
      <alignment horizontal="center" vertical="center"/>
    </xf>
    <xf numFmtId="44" fontId="1" fillId="0" borderId="0" xfId="1" applyNumberFormat="1" applyAlignment="1">
      <alignment horizontal="center" vertical="center"/>
    </xf>
    <xf numFmtId="44" fontId="2" fillId="0" borderId="17" xfId="2" applyNumberFormat="1" applyFont="1" applyFill="1" applyBorder="1" applyAlignment="1" applyProtection="1">
      <alignment horizontal="right" vertical="center"/>
      <protection locked="0"/>
    </xf>
    <xf numFmtId="44" fontId="7" fillId="0" borderId="13" xfId="2" applyNumberFormat="1" applyFont="1" applyFill="1" applyBorder="1" applyAlignment="1" applyProtection="1">
      <alignment horizontal="right" vertical="center"/>
      <protection locked="0"/>
    </xf>
    <xf numFmtId="0" fontId="2" fillId="0" borderId="14" xfId="1" applyFont="1" applyBorder="1" applyAlignment="1">
      <alignment vertical="center"/>
    </xf>
    <xf numFmtId="0" fontId="5" fillId="0" borderId="0" xfId="1" applyFont="1" applyAlignment="1">
      <alignment horizontal="center" vertical="center"/>
    </xf>
    <xf numFmtId="44" fontId="5" fillId="0" borderId="0" xfId="1" applyNumberFormat="1" applyFont="1" applyAlignment="1">
      <alignment horizontal="center" vertical="center"/>
    </xf>
    <xf numFmtId="0" fontId="3" fillId="0" borderId="25" xfId="4" applyFont="1" applyBorder="1" applyAlignment="1">
      <alignment horizontal="center" vertical="center"/>
    </xf>
    <xf numFmtId="1" fontId="3" fillId="0" borderId="25" xfId="4" applyNumberFormat="1" applyFont="1" applyBorder="1" applyAlignment="1">
      <alignment horizontal="center" vertical="center"/>
    </xf>
    <xf numFmtId="165" fontId="3" fillId="0" borderId="25" xfId="4" applyNumberFormat="1" applyFont="1" applyBorder="1" applyAlignment="1" applyProtection="1">
      <alignment horizontal="center" vertical="center"/>
      <protection locked="0"/>
    </xf>
    <xf numFmtId="0" fontId="7" fillId="0" borderId="12" xfId="7" applyFont="1" applyBorder="1" applyAlignment="1">
      <alignment horizontal="left" vertical="center"/>
    </xf>
    <xf numFmtId="0" fontId="3" fillId="0" borderId="12" xfId="7" applyFont="1" applyBorder="1" applyAlignment="1">
      <alignment horizontal="left" vertical="center"/>
    </xf>
    <xf numFmtId="0" fontId="3" fillId="0" borderId="12" xfId="7" applyFont="1" applyBorder="1" applyAlignment="1">
      <alignment horizontal="center" vertical="center"/>
    </xf>
    <xf numFmtId="0" fontId="3" fillId="0" borderId="12" xfId="7" applyFont="1" applyBorder="1" applyAlignment="1">
      <alignment horizontal="left" vertical="center" wrapText="1"/>
    </xf>
    <xf numFmtId="0" fontId="7" fillId="0" borderId="21" xfId="4" applyFont="1" applyBorder="1" applyAlignment="1">
      <alignment horizontal="center" vertical="center"/>
    </xf>
    <xf numFmtId="0" fontId="3" fillId="0" borderId="30" xfId="4" applyFont="1" applyBorder="1" applyAlignment="1">
      <alignment horizontal="center" vertical="center"/>
    </xf>
    <xf numFmtId="0" fontId="3" fillId="0" borderId="0" xfId="1" applyFont="1" applyAlignment="1">
      <alignment vertical="center" wrapText="1"/>
    </xf>
    <xf numFmtId="0" fontId="13" fillId="0" borderId="0" xfId="1" applyFont="1" applyAlignment="1">
      <alignment vertical="center"/>
    </xf>
    <xf numFmtId="0" fontId="4" fillId="0" borderId="0" xfId="1" applyFont="1" applyAlignment="1">
      <alignment horizontal="right" vertical="center"/>
    </xf>
    <xf numFmtId="0" fontId="7" fillId="0" borderId="21" xfId="1" applyFont="1" applyBorder="1" applyAlignment="1">
      <alignment horizontal="center" vertical="center"/>
    </xf>
    <xf numFmtId="165" fontId="3" fillId="0" borderId="0" xfId="1" applyNumberFormat="1" applyFont="1" applyAlignment="1">
      <alignment horizontal="center" vertical="center"/>
    </xf>
    <xf numFmtId="165" fontId="3" fillId="0" borderId="0" xfId="1" applyNumberFormat="1" applyFont="1" applyAlignment="1">
      <alignment vertical="center"/>
    </xf>
    <xf numFmtId="0" fontId="14" fillId="0" borderId="0" xfId="4" applyFont="1" applyAlignment="1">
      <alignment horizontal="left" vertical="center"/>
    </xf>
    <xf numFmtId="0" fontId="14" fillId="0" borderId="0" xfId="4" applyFont="1" applyAlignment="1">
      <alignment horizontal="center" vertical="center"/>
    </xf>
    <xf numFmtId="4" fontId="3" fillId="0" borderId="0" xfId="1" applyNumberFormat="1" applyFont="1" applyAlignment="1">
      <alignment horizontal="center" vertical="center"/>
    </xf>
    <xf numFmtId="44" fontId="15" fillId="0" borderId="13" xfId="2" applyNumberFormat="1" applyFont="1" applyFill="1" applyBorder="1" applyAlignment="1" applyProtection="1">
      <alignment horizontal="right" vertical="center"/>
      <protection locked="0"/>
    </xf>
    <xf numFmtId="165" fontId="3" fillId="0" borderId="26" xfId="1" applyNumberFormat="1" applyFont="1" applyBorder="1" applyAlignment="1" applyProtection="1">
      <alignment horizontal="center" vertical="center"/>
      <protection locked="0"/>
    </xf>
    <xf numFmtId="0" fontId="13" fillId="0" borderId="12" xfId="1" applyFont="1" applyBorder="1" applyAlignment="1">
      <alignment horizontal="right" vertical="center"/>
    </xf>
    <xf numFmtId="0" fontId="2" fillId="0" borderId="40" xfId="1" applyFont="1" applyBorder="1" applyAlignment="1">
      <alignment vertical="center"/>
    </xf>
    <xf numFmtId="0" fontId="12" fillId="0" borderId="12" xfId="1" applyFont="1" applyBorder="1" applyAlignment="1">
      <alignment horizontal="right" vertical="center" wrapText="1"/>
    </xf>
    <xf numFmtId="0" fontId="10" fillId="0" borderId="12" xfId="1" applyFont="1" applyBorder="1" applyAlignment="1">
      <alignment horizontal="left" vertical="center" wrapText="1"/>
    </xf>
    <xf numFmtId="0" fontId="4" fillId="0" borderId="0" xfId="1" applyFont="1" applyAlignment="1">
      <alignment horizontal="center" vertical="center"/>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9" xfId="1" applyFont="1" applyBorder="1" applyAlignment="1">
      <alignment horizontal="center" vertical="center"/>
    </xf>
    <xf numFmtId="0" fontId="7" fillId="0" borderId="22"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7" fillId="0" borderId="18" xfId="1" applyFont="1" applyBorder="1" applyAlignment="1">
      <alignment horizontal="right" vertical="center"/>
    </xf>
    <xf numFmtId="0" fontId="7" fillId="0" borderId="19" xfId="1" applyFont="1" applyBorder="1" applyAlignment="1">
      <alignment horizontal="right" vertical="center"/>
    </xf>
    <xf numFmtId="0" fontId="7" fillId="0" borderId="20" xfId="1" applyFont="1" applyBorder="1" applyAlignment="1">
      <alignment horizontal="right" vertical="center"/>
    </xf>
    <xf numFmtId="165" fontId="3" fillId="0" borderId="33" xfId="4" applyNumberFormat="1" applyFont="1" applyBorder="1" applyAlignment="1" applyProtection="1">
      <alignment horizontal="center" vertical="center" wrapText="1"/>
      <protection locked="0"/>
    </xf>
    <xf numFmtId="165" fontId="3" fillId="0" borderId="31" xfId="4" applyNumberFormat="1" applyFont="1" applyBorder="1" applyAlignment="1" applyProtection="1">
      <alignment horizontal="center" vertical="center" wrapText="1"/>
      <protection locked="0"/>
    </xf>
    <xf numFmtId="49" fontId="3" fillId="0" borderId="27" xfId="4" applyNumberFormat="1" applyFont="1" applyBorder="1" applyAlignment="1">
      <alignment horizontal="center" vertical="center"/>
    </xf>
    <xf numFmtId="49" fontId="3" fillId="0" borderId="28" xfId="4" applyNumberFormat="1" applyFont="1" applyBorder="1" applyAlignment="1">
      <alignment horizontal="center" vertical="center"/>
    </xf>
    <xf numFmtId="165" fontId="11" fillId="0" borderId="36" xfId="4" applyNumberFormat="1" applyFont="1" applyBorder="1" applyAlignment="1">
      <alignment horizontal="center" vertical="center"/>
    </xf>
    <xf numFmtId="165" fontId="11" fillId="0" borderId="19" xfId="4" applyNumberFormat="1" applyFont="1" applyBorder="1" applyAlignment="1">
      <alignment horizontal="center" vertical="center"/>
    </xf>
    <xf numFmtId="165" fontId="11" fillId="0" borderId="22" xfId="4" applyNumberFormat="1" applyFont="1" applyBorder="1" applyAlignment="1">
      <alignment horizontal="center" vertical="center"/>
    </xf>
    <xf numFmtId="0" fontId="7" fillId="0" borderId="37" xfId="4" applyFont="1" applyBorder="1" applyAlignment="1">
      <alignment horizontal="right" vertical="center"/>
    </xf>
    <xf numFmtId="0" fontId="7" fillId="0" borderId="39" xfId="4" applyFont="1" applyBorder="1" applyAlignment="1">
      <alignment horizontal="right" vertical="center"/>
    </xf>
    <xf numFmtId="0" fontId="7" fillId="0" borderId="38" xfId="4" applyFont="1" applyBorder="1" applyAlignment="1">
      <alignment horizontal="right" vertical="center"/>
    </xf>
    <xf numFmtId="0" fontId="7" fillId="0" borderId="18" xfId="4" applyFont="1" applyBorder="1" applyAlignment="1">
      <alignment horizontal="center" vertical="center" wrapText="1"/>
    </xf>
    <xf numFmtId="0" fontId="7" fillId="0" borderId="19" xfId="4" applyFont="1" applyBorder="1" applyAlignment="1">
      <alignment horizontal="center" vertical="center" wrapText="1"/>
    </xf>
    <xf numFmtId="0" fontId="7" fillId="0" borderId="20" xfId="4" applyFont="1" applyBorder="1" applyAlignment="1">
      <alignment horizontal="center" vertical="center" wrapText="1"/>
    </xf>
    <xf numFmtId="49" fontId="3" fillId="0" borderId="23" xfId="4" applyNumberFormat="1" applyFont="1" applyBorder="1" applyAlignment="1">
      <alignment horizontal="center" vertical="center"/>
    </xf>
    <xf numFmtId="49" fontId="3" fillId="0" borderId="24" xfId="4" applyNumberFormat="1" applyFont="1" applyBorder="1" applyAlignment="1">
      <alignment horizontal="center" vertical="center"/>
    </xf>
    <xf numFmtId="0" fontId="3" fillId="0" borderId="25" xfId="4" applyFont="1" applyBorder="1" applyAlignment="1">
      <alignment horizontal="center" vertical="center"/>
    </xf>
    <xf numFmtId="0" fontId="3" fillId="0" borderId="29" xfId="4" applyFont="1" applyBorder="1" applyAlignment="1">
      <alignment horizontal="center" vertical="center"/>
    </xf>
    <xf numFmtId="1" fontId="3" fillId="0" borderId="25" xfId="4" applyNumberFormat="1" applyFont="1" applyBorder="1" applyAlignment="1">
      <alignment horizontal="center" vertical="center"/>
    </xf>
    <xf numFmtId="1" fontId="3" fillId="0" borderId="29" xfId="4" applyNumberFormat="1" applyFont="1" applyBorder="1" applyAlignment="1">
      <alignment horizontal="center" vertical="center"/>
    </xf>
    <xf numFmtId="165" fontId="3" fillId="0" borderId="25" xfId="4" applyNumberFormat="1" applyFont="1" applyBorder="1" applyAlignment="1" applyProtection="1">
      <alignment horizontal="center" vertical="center"/>
      <protection locked="0"/>
    </xf>
    <xf numFmtId="165" fontId="3" fillId="0" borderId="29" xfId="4" applyNumberFormat="1" applyFont="1" applyBorder="1" applyAlignment="1" applyProtection="1">
      <alignment horizontal="center" vertical="center"/>
      <protection locked="0"/>
    </xf>
  </cellXfs>
  <cellStyles count="8">
    <cellStyle name="Comma 2 2" xfId="2" xr:uid="{00000000-0005-0000-0000-000000000000}"/>
    <cellStyle name="Currency 4" xfId="6" xr:uid="{00000000-0005-0000-0000-000001000000}"/>
    <cellStyle name="Normal" xfId="0" builtinId="0"/>
    <cellStyle name="Normal 2 2" xfId="1" xr:uid="{00000000-0005-0000-0000-000003000000}"/>
    <cellStyle name="Normal 2 2 2" xfId="4" xr:uid="{00000000-0005-0000-0000-000004000000}"/>
    <cellStyle name="Normal 3" xfId="3" xr:uid="{00000000-0005-0000-0000-000005000000}"/>
    <cellStyle name="Normal 4" xfId="5" xr:uid="{00000000-0005-0000-0000-000006000000}"/>
    <cellStyle name="Normal 9 2" xfId="7" xr:uid="{00000000-0005-0000-0000-00000700000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johannesburg\JOBS\CL95-20\CERT\TAMA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69"/>
  <sheetViews>
    <sheetView tabSelected="1" view="pageLayout" zoomScaleNormal="100" zoomScaleSheetLayoutView="100" workbookViewId="0">
      <selection activeCell="C6" sqref="C6"/>
    </sheetView>
  </sheetViews>
  <sheetFormatPr defaultColWidth="9.140625" defaultRowHeight="12" customHeight="1" x14ac:dyDescent="0.25"/>
  <cols>
    <col min="1" max="1" width="14.5703125" style="75" customWidth="1"/>
    <col min="2" max="2" width="1.42578125" style="75" customWidth="1"/>
    <col min="3" max="3" width="45" style="75" customWidth="1"/>
    <col min="4" max="4" width="1.42578125" style="75" bestFit="1" customWidth="1"/>
    <col min="5" max="5" width="32.140625" style="116" customWidth="1"/>
    <col min="6" max="7" width="9.140625" style="75"/>
    <col min="8" max="8" width="14.85546875" style="75" bestFit="1" customWidth="1"/>
    <col min="9" max="9" width="12.140625" style="75" bestFit="1" customWidth="1"/>
    <col min="10" max="10" width="13.42578125" style="75" bestFit="1" customWidth="1"/>
    <col min="11" max="16384" width="9.140625" style="75"/>
  </cols>
  <sheetData>
    <row r="1" spans="1:5" ht="12.75" x14ac:dyDescent="0.25">
      <c r="A1" s="71"/>
      <c r="B1" s="72"/>
      <c r="C1" s="73"/>
      <c r="D1" s="73"/>
      <c r="E1" s="74"/>
    </row>
    <row r="2" spans="1:5" ht="13.5" customHeight="1" x14ac:dyDescent="0.25">
      <c r="A2" s="76" t="s">
        <v>30</v>
      </c>
      <c r="B2" s="77" t="s">
        <v>0</v>
      </c>
      <c r="C2" s="81" t="s">
        <v>53</v>
      </c>
      <c r="D2" s="78"/>
      <c r="E2" s="79"/>
    </row>
    <row r="3" spans="1:5" ht="13.5" customHeight="1" x14ac:dyDescent="0.25">
      <c r="A3" s="76" t="s">
        <v>38</v>
      </c>
      <c r="B3" s="77" t="s">
        <v>0</v>
      </c>
      <c r="C3" s="81" t="s">
        <v>51</v>
      </c>
      <c r="D3" s="78"/>
      <c r="E3" s="79"/>
    </row>
    <row r="4" spans="1:5" ht="12" customHeight="1" x14ac:dyDescent="0.25">
      <c r="A4" s="80"/>
      <c r="B4" s="77"/>
      <c r="C4" s="81"/>
      <c r="D4" s="78"/>
      <c r="E4" s="79"/>
    </row>
    <row r="5" spans="1:5" ht="12" customHeight="1" x14ac:dyDescent="0.25">
      <c r="A5" s="80" t="s">
        <v>1</v>
      </c>
      <c r="B5" s="77" t="s">
        <v>0</v>
      </c>
      <c r="C5" s="81" t="s">
        <v>2</v>
      </c>
      <c r="D5" s="78"/>
      <c r="E5" s="79"/>
    </row>
    <row r="6" spans="1:5" ht="24.6" customHeight="1" x14ac:dyDescent="0.25">
      <c r="A6" s="80"/>
      <c r="B6" s="77"/>
      <c r="C6" s="131" t="s">
        <v>89</v>
      </c>
      <c r="D6" s="78"/>
      <c r="E6" s="79"/>
    </row>
    <row r="7" spans="1:5" ht="12" customHeight="1" x14ac:dyDescent="0.25">
      <c r="A7" s="80"/>
      <c r="B7" s="77"/>
      <c r="C7" s="81"/>
      <c r="D7" s="78"/>
      <c r="E7" s="79"/>
    </row>
    <row r="8" spans="1:5" ht="12" customHeight="1" x14ac:dyDescent="0.25">
      <c r="A8" s="80"/>
      <c r="B8" s="77"/>
      <c r="C8" s="81"/>
      <c r="D8" s="78"/>
      <c r="E8" s="79"/>
    </row>
    <row r="9" spans="1:5" ht="12" customHeight="1" x14ac:dyDescent="0.25">
      <c r="A9" s="82" t="s">
        <v>3</v>
      </c>
      <c r="B9" s="77" t="s">
        <v>0</v>
      </c>
      <c r="C9" s="81" t="s">
        <v>49</v>
      </c>
      <c r="D9" s="78"/>
      <c r="E9" s="79"/>
    </row>
    <row r="10" spans="1:5" ht="12" customHeight="1" x14ac:dyDescent="0.25">
      <c r="A10" s="80"/>
      <c r="B10" s="77"/>
      <c r="C10" s="78"/>
      <c r="D10" s="78"/>
      <c r="E10" s="79"/>
    </row>
    <row r="11" spans="1:5" ht="12" customHeight="1" thickBot="1" x14ac:dyDescent="0.3">
      <c r="A11" s="80"/>
      <c r="B11" s="77"/>
      <c r="C11" s="78"/>
      <c r="D11" s="78"/>
      <c r="E11" s="79"/>
    </row>
    <row r="12" spans="1:5" ht="12" customHeight="1" thickTop="1" x14ac:dyDescent="0.25">
      <c r="A12" s="83"/>
      <c r="B12" s="84"/>
      <c r="C12" s="85"/>
      <c r="D12" s="85"/>
      <c r="E12" s="86"/>
    </row>
    <row r="13" spans="1:5" ht="12" customHeight="1" x14ac:dyDescent="0.25">
      <c r="A13" s="87"/>
      <c r="B13" s="88"/>
      <c r="C13" s="146" t="s">
        <v>4</v>
      </c>
      <c r="D13" s="146"/>
      <c r="E13" s="89"/>
    </row>
    <row r="14" spans="1:5" ht="12" customHeight="1" thickBot="1" x14ac:dyDescent="0.3">
      <c r="A14" s="90"/>
      <c r="B14" s="91"/>
      <c r="C14" s="92"/>
      <c r="D14" s="92"/>
      <c r="E14" s="93"/>
    </row>
    <row r="15" spans="1:5" ht="12" customHeight="1" thickTop="1" x14ac:dyDescent="0.25">
      <c r="A15" s="83"/>
      <c r="B15" s="77"/>
      <c r="C15" s="94"/>
      <c r="D15" s="78"/>
      <c r="E15" s="95"/>
    </row>
    <row r="16" spans="1:5" ht="12" customHeight="1" x14ac:dyDescent="0.25">
      <c r="A16" s="96" t="s">
        <v>5</v>
      </c>
      <c r="B16" s="77"/>
      <c r="C16" s="97" t="s">
        <v>6</v>
      </c>
      <c r="D16" s="77" t="s">
        <v>7</v>
      </c>
      <c r="E16" s="98" t="s">
        <v>8</v>
      </c>
    </row>
    <row r="17" spans="1:5" ht="12" customHeight="1" x14ac:dyDescent="0.25">
      <c r="A17" s="99"/>
      <c r="B17" s="100"/>
      <c r="C17" s="101"/>
      <c r="D17" s="102"/>
      <c r="E17" s="103"/>
    </row>
    <row r="18" spans="1:5" ht="12" customHeight="1" x14ac:dyDescent="0.25">
      <c r="A18" s="96"/>
      <c r="B18" s="77"/>
      <c r="C18" s="104"/>
      <c r="D18" s="78"/>
      <c r="E18" s="105"/>
    </row>
    <row r="19" spans="1:5" ht="12" customHeight="1" x14ac:dyDescent="0.25">
      <c r="A19" s="96"/>
      <c r="B19" s="77"/>
      <c r="C19" s="104"/>
      <c r="D19" s="78"/>
      <c r="E19" s="105"/>
    </row>
    <row r="20" spans="1:5" s="62" customFormat="1" ht="12" customHeight="1" x14ac:dyDescent="0.25">
      <c r="A20" s="106" t="s">
        <v>9</v>
      </c>
      <c r="B20" s="107"/>
      <c r="C20" s="108" t="s">
        <v>10</v>
      </c>
      <c r="D20" s="81"/>
      <c r="E20" s="109">
        <f>'A - Prelims'!H24</f>
        <v>0</v>
      </c>
    </row>
    <row r="21" spans="1:5" s="62" customFormat="1" ht="12" customHeight="1" x14ac:dyDescent="0.25">
      <c r="A21" s="106"/>
      <c r="B21" s="107"/>
      <c r="C21" s="108"/>
      <c r="D21" s="81"/>
      <c r="E21" s="109"/>
    </row>
    <row r="22" spans="1:5" s="62" customFormat="1" ht="12" customHeight="1" x14ac:dyDescent="0.25">
      <c r="A22" s="106"/>
      <c r="B22" s="107"/>
      <c r="C22" s="108"/>
      <c r="D22" s="81"/>
      <c r="E22" s="109"/>
    </row>
    <row r="23" spans="1:5" s="62" customFormat="1" ht="12" customHeight="1" x14ac:dyDescent="0.25">
      <c r="A23" s="106" t="s">
        <v>11</v>
      </c>
      <c r="B23" s="107"/>
      <c r="C23" s="108" t="s">
        <v>88</v>
      </c>
      <c r="D23" s="81"/>
      <c r="E23" s="109">
        <f>'B-CORING &amp; ACCESS  '!H34</f>
        <v>0</v>
      </c>
    </row>
    <row r="24" spans="1:5" ht="12" customHeight="1" x14ac:dyDescent="0.25">
      <c r="A24" s="96"/>
      <c r="B24" s="77"/>
      <c r="C24" s="108"/>
      <c r="D24" s="81"/>
      <c r="E24" s="109"/>
    </row>
    <row r="25" spans="1:5" ht="12" customHeight="1" x14ac:dyDescent="0.25">
      <c r="A25" s="96"/>
      <c r="B25" s="77"/>
      <c r="C25" s="108"/>
      <c r="D25" s="81"/>
      <c r="E25" s="109"/>
    </row>
    <row r="26" spans="1:5" ht="12" customHeight="1" x14ac:dyDescent="0.25">
      <c r="A26" s="96"/>
      <c r="B26" s="77"/>
      <c r="C26" s="108"/>
      <c r="D26" s="81"/>
      <c r="E26" s="109"/>
    </row>
    <row r="27" spans="1:5" ht="12" customHeight="1" x14ac:dyDescent="0.25">
      <c r="A27" s="96"/>
      <c r="B27" s="77"/>
      <c r="C27" s="108"/>
      <c r="D27" s="81"/>
      <c r="E27" s="109"/>
    </row>
    <row r="28" spans="1:5" ht="12" customHeight="1" x14ac:dyDescent="0.25">
      <c r="A28" s="96"/>
      <c r="B28" s="77"/>
      <c r="C28" s="108"/>
      <c r="D28" s="81"/>
      <c r="E28" s="109"/>
    </row>
    <row r="29" spans="1:5" ht="12" customHeight="1" x14ac:dyDescent="0.25">
      <c r="A29" s="96"/>
      <c r="B29" s="77"/>
      <c r="C29" s="108"/>
      <c r="D29" s="81"/>
      <c r="E29" s="109"/>
    </row>
    <row r="30" spans="1:5" ht="12" customHeight="1" x14ac:dyDescent="0.25">
      <c r="A30" s="96"/>
      <c r="B30" s="77"/>
      <c r="C30" s="108"/>
      <c r="D30" s="81"/>
      <c r="E30" s="109"/>
    </row>
    <row r="31" spans="1:5" ht="12" customHeight="1" x14ac:dyDescent="0.25">
      <c r="A31" s="96"/>
      <c r="B31" s="77"/>
      <c r="C31" s="108"/>
      <c r="D31" s="81"/>
      <c r="E31" s="109"/>
    </row>
    <row r="32" spans="1:5" ht="12" customHeight="1" x14ac:dyDescent="0.25">
      <c r="A32" s="96"/>
      <c r="B32" s="77"/>
      <c r="C32" s="108"/>
      <c r="D32" s="81"/>
      <c r="E32" s="109"/>
    </row>
    <row r="33" spans="1:5" ht="12" customHeight="1" x14ac:dyDescent="0.25">
      <c r="A33" s="96"/>
      <c r="B33" s="77"/>
      <c r="C33" s="108"/>
      <c r="D33" s="81"/>
      <c r="E33" s="109"/>
    </row>
    <row r="34" spans="1:5" ht="12" customHeight="1" x14ac:dyDescent="0.25">
      <c r="A34" s="96"/>
      <c r="B34" s="77"/>
      <c r="C34" s="108"/>
      <c r="D34" s="81"/>
      <c r="E34" s="109"/>
    </row>
    <row r="35" spans="1:5" ht="12" customHeight="1" x14ac:dyDescent="0.25">
      <c r="A35" s="96"/>
      <c r="B35" s="77"/>
      <c r="C35" s="108"/>
      <c r="D35" s="81"/>
      <c r="E35" s="109"/>
    </row>
    <row r="36" spans="1:5" ht="12" customHeight="1" x14ac:dyDescent="0.25">
      <c r="A36" s="96"/>
      <c r="B36" s="77"/>
      <c r="C36" s="108"/>
      <c r="D36" s="81"/>
      <c r="E36" s="109"/>
    </row>
    <row r="37" spans="1:5" ht="12" customHeight="1" x14ac:dyDescent="0.25">
      <c r="A37" s="96"/>
      <c r="B37" s="77"/>
      <c r="C37" s="110"/>
      <c r="D37" s="81"/>
      <c r="E37" s="109"/>
    </row>
    <row r="38" spans="1:5" ht="12" customHeight="1" x14ac:dyDescent="0.25">
      <c r="A38" s="96"/>
      <c r="B38" s="77"/>
      <c r="C38" s="110"/>
      <c r="D38" s="81"/>
      <c r="E38" s="109"/>
    </row>
    <row r="39" spans="1:5" ht="12" customHeight="1" x14ac:dyDescent="0.25">
      <c r="A39" s="96"/>
      <c r="B39" s="77"/>
      <c r="C39" s="110"/>
      <c r="D39" s="81"/>
      <c r="E39" s="109"/>
    </row>
    <row r="40" spans="1:5" ht="12" customHeight="1" x14ac:dyDescent="0.25">
      <c r="A40" s="96"/>
      <c r="B40" s="77"/>
      <c r="C40" s="110"/>
      <c r="D40" s="81"/>
      <c r="E40" s="109"/>
    </row>
    <row r="41" spans="1:5" ht="12" customHeight="1" x14ac:dyDescent="0.25">
      <c r="A41" s="96"/>
      <c r="B41" s="77"/>
      <c r="C41" s="110"/>
      <c r="D41" s="81"/>
      <c r="E41" s="109"/>
    </row>
    <row r="42" spans="1:5" ht="12" customHeight="1" x14ac:dyDescent="0.25">
      <c r="A42" s="96"/>
      <c r="B42" s="77"/>
      <c r="C42" s="110"/>
      <c r="D42" s="81"/>
      <c r="E42" s="109"/>
    </row>
    <row r="43" spans="1:5" ht="12" customHeight="1" x14ac:dyDescent="0.25">
      <c r="A43" s="96"/>
      <c r="B43" s="77"/>
      <c r="C43" s="110"/>
      <c r="D43" s="81"/>
      <c r="E43" s="109"/>
    </row>
    <row r="44" spans="1:5" ht="12" customHeight="1" x14ac:dyDescent="0.25">
      <c r="A44" s="96"/>
      <c r="B44" s="77"/>
      <c r="C44" s="110"/>
      <c r="D44" s="81"/>
      <c r="E44" s="109"/>
    </row>
    <row r="45" spans="1:5" ht="12" customHeight="1" x14ac:dyDescent="0.25">
      <c r="A45" s="96"/>
      <c r="B45" s="77"/>
      <c r="C45" s="110"/>
      <c r="D45" s="81"/>
      <c r="E45" s="109"/>
    </row>
    <row r="46" spans="1:5" ht="12" customHeight="1" x14ac:dyDescent="0.25">
      <c r="A46" s="96"/>
      <c r="B46" s="77"/>
      <c r="C46" s="110"/>
      <c r="D46" s="81"/>
      <c r="E46" s="109"/>
    </row>
    <row r="47" spans="1:5" ht="12" customHeight="1" x14ac:dyDescent="0.25">
      <c r="A47" s="96"/>
      <c r="B47" s="77"/>
      <c r="C47" s="110"/>
      <c r="D47" s="81"/>
      <c r="E47" s="109"/>
    </row>
    <row r="48" spans="1:5" ht="12" customHeight="1" x14ac:dyDescent="0.25">
      <c r="A48" s="96"/>
      <c r="B48" s="77"/>
      <c r="C48" s="110"/>
      <c r="D48" s="81"/>
      <c r="E48" s="109"/>
    </row>
    <row r="49" spans="1:10" ht="12" customHeight="1" x14ac:dyDescent="0.25">
      <c r="A49" s="96"/>
      <c r="B49" s="77"/>
      <c r="C49" s="110"/>
      <c r="D49" s="81"/>
      <c r="E49" s="109"/>
    </row>
    <row r="50" spans="1:10" ht="12" customHeight="1" x14ac:dyDescent="0.25">
      <c r="A50" s="96"/>
      <c r="B50" s="77"/>
      <c r="C50" s="110"/>
      <c r="D50" s="81"/>
      <c r="E50" s="109"/>
    </row>
    <row r="51" spans="1:10" ht="12" customHeight="1" x14ac:dyDescent="0.25">
      <c r="A51" s="96"/>
      <c r="B51" s="77"/>
      <c r="C51" s="108"/>
      <c r="D51" s="81"/>
      <c r="E51" s="109"/>
    </row>
    <row r="52" spans="1:10" ht="12" customHeight="1" x14ac:dyDescent="0.25">
      <c r="A52" s="99"/>
      <c r="B52" s="100"/>
      <c r="C52" s="111"/>
      <c r="D52" s="112"/>
      <c r="E52" s="113"/>
    </row>
    <row r="53" spans="1:10" ht="12" customHeight="1" x14ac:dyDescent="0.25">
      <c r="A53" s="96"/>
      <c r="B53" s="77"/>
      <c r="C53" s="143"/>
      <c r="D53" s="78"/>
      <c r="E53" s="114"/>
    </row>
    <row r="54" spans="1:10" ht="12" customHeight="1" x14ac:dyDescent="0.25">
      <c r="A54" s="96"/>
      <c r="B54" s="77"/>
      <c r="C54" s="142" t="s">
        <v>39</v>
      </c>
      <c r="D54" s="78"/>
      <c r="E54" s="118">
        <f>SUM(E18:E52)</f>
        <v>0</v>
      </c>
      <c r="H54" s="115"/>
      <c r="I54" s="116"/>
      <c r="J54" s="116"/>
    </row>
    <row r="55" spans="1:10" ht="56.25" x14ac:dyDescent="0.25">
      <c r="A55" s="96" t="s">
        <v>46</v>
      </c>
      <c r="B55" s="77"/>
      <c r="C55" s="60" t="s">
        <v>47</v>
      </c>
      <c r="D55" s="78"/>
      <c r="E55" s="114">
        <f>(E54*0.1)</f>
        <v>0</v>
      </c>
    </row>
    <row r="56" spans="1:10" ht="12.75" x14ac:dyDescent="0.25">
      <c r="A56" s="96"/>
      <c r="B56" s="77"/>
      <c r="C56" s="144" t="s">
        <v>40</v>
      </c>
      <c r="D56" s="132"/>
      <c r="E56" s="140">
        <f>SUM(E54:E55)</f>
        <v>0</v>
      </c>
    </row>
    <row r="57" spans="1:10" ht="12.75" x14ac:dyDescent="0.25">
      <c r="A57" s="96" t="s">
        <v>41</v>
      </c>
      <c r="B57" s="77"/>
      <c r="C57" s="60" t="s">
        <v>61</v>
      </c>
      <c r="D57" s="78"/>
      <c r="E57" s="114">
        <f>0.1*E56</f>
        <v>0</v>
      </c>
    </row>
    <row r="58" spans="1:10" ht="12.75" x14ac:dyDescent="0.25">
      <c r="A58" s="96"/>
      <c r="B58" s="77"/>
      <c r="C58" s="144" t="s">
        <v>43</v>
      </c>
      <c r="D58" s="132"/>
      <c r="E58" s="140">
        <f>SUM(E56:E57)</f>
        <v>0</v>
      </c>
    </row>
    <row r="59" spans="1:10" ht="12" customHeight="1" x14ac:dyDescent="0.25">
      <c r="A59" s="96"/>
      <c r="B59" s="77"/>
      <c r="C59" s="104" t="s">
        <v>85</v>
      </c>
      <c r="D59" s="78"/>
      <c r="E59" s="109">
        <f>E58*0.155</f>
        <v>0</v>
      </c>
    </row>
    <row r="60" spans="1:10" ht="12" customHeight="1" x14ac:dyDescent="0.25">
      <c r="A60" s="99"/>
      <c r="B60" s="100"/>
      <c r="C60" s="101"/>
      <c r="D60" s="102"/>
      <c r="E60" s="117"/>
    </row>
    <row r="61" spans="1:10" ht="12" customHeight="1" x14ac:dyDescent="0.25">
      <c r="A61" s="96"/>
      <c r="B61" s="77"/>
      <c r="C61" s="78"/>
      <c r="D61" s="78"/>
      <c r="E61" s="114"/>
    </row>
    <row r="62" spans="1:10" ht="12" customHeight="1" x14ac:dyDescent="0.25">
      <c r="A62" s="80"/>
      <c r="B62" s="77"/>
      <c r="C62" s="133" t="s">
        <v>42</v>
      </c>
      <c r="D62" s="88"/>
      <c r="E62" s="118">
        <f>E58+E59</f>
        <v>0</v>
      </c>
    </row>
    <row r="63" spans="1:10" ht="12" customHeight="1" x14ac:dyDescent="0.25">
      <c r="A63" s="119"/>
      <c r="B63" s="100"/>
      <c r="C63" s="102"/>
      <c r="D63" s="102"/>
      <c r="E63" s="117"/>
    </row>
    <row r="64" spans="1:10" ht="12" customHeight="1" x14ac:dyDescent="0.25">
      <c r="A64" s="120"/>
      <c r="B64" s="120"/>
      <c r="C64" s="120"/>
      <c r="D64" s="120"/>
      <c r="E64" s="121"/>
    </row>
    <row r="65" spans="1:5" ht="12" customHeight="1" x14ac:dyDescent="0.25">
      <c r="A65" s="120"/>
      <c r="B65" s="120"/>
      <c r="C65" s="120"/>
      <c r="D65" s="120"/>
      <c r="E65" s="121"/>
    </row>
    <row r="66" spans="1:5" ht="12" customHeight="1" x14ac:dyDescent="0.25">
      <c r="A66" s="120"/>
      <c r="B66" s="120"/>
      <c r="C66" s="120"/>
      <c r="D66" s="120"/>
      <c r="E66" s="121"/>
    </row>
    <row r="67" spans="1:5" ht="12" customHeight="1" x14ac:dyDescent="0.25">
      <c r="A67" s="120"/>
      <c r="B67" s="120"/>
      <c r="C67" s="120"/>
      <c r="D67" s="120"/>
      <c r="E67" s="121"/>
    </row>
    <row r="68" spans="1:5" ht="12" customHeight="1" x14ac:dyDescent="0.25">
      <c r="A68" s="120"/>
      <c r="B68" s="120"/>
      <c r="C68" s="120"/>
      <c r="D68" s="120"/>
      <c r="E68" s="121"/>
    </row>
    <row r="69" spans="1:5" ht="12" customHeight="1" x14ac:dyDescent="0.25">
      <c r="A69" s="120"/>
      <c r="B69" s="120"/>
      <c r="C69" s="120"/>
      <c r="D69" s="120"/>
      <c r="E69" s="121"/>
    </row>
  </sheetData>
  <sheetProtection selectLockedCells="1"/>
  <mergeCells count="1">
    <mergeCell ref="C13:D13"/>
  </mergeCells>
  <conditionalFormatting sqref="E1:E1048576">
    <cfRule type="cellIs" dxfId="3" priority="1" operator="equal">
      <formula>0</formula>
    </cfRule>
  </conditionalFormatting>
  <printOptions horizontalCentered="1"/>
  <pageMargins left="0.39370078740157483" right="0.39370078740157483" top="0.47244094488188981" bottom="0.62992125984251968" header="0.19685039370078741" footer="0.19685039370078741"/>
  <pageSetup paperSize="9" scale="96" orientation="portrait" r:id="rId1"/>
  <headerFooter alignWithMargins="0">
    <oddHeader>&amp;R&amp;8SCHEDULE OF QUANTITIES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25"/>
  <sheetViews>
    <sheetView view="pageLayout" topLeftCell="A4" zoomScaleNormal="75" zoomScaleSheetLayoutView="120" workbookViewId="0">
      <selection activeCell="H17" sqref="H17"/>
    </sheetView>
  </sheetViews>
  <sheetFormatPr defaultColWidth="9.140625" defaultRowHeight="12" customHeight="1" x14ac:dyDescent="0.25"/>
  <cols>
    <col min="1" max="1" width="3.42578125" style="81" customWidth="1"/>
    <col min="2" max="2" width="3.5703125" style="81" customWidth="1"/>
    <col min="3" max="3" width="8.140625" style="81" customWidth="1"/>
    <col min="4" max="4" width="43.5703125" style="107" bestFit="1" customWidth="1"/>
    <col min="5" max="5" width="6.5703125" style="107" customWidth="1"/>
    <col min="6" max="6" width="8.42578125" style="107" customWidth="1"/>
    <col min="7" max="7" width="10.5703125" style="45" customWidth="1"/>
    <col min="8" max="8" width="12.5703125" style="45" customWidth="1"/>
    <col min="9" max="9" width="12" style="135" bestFit="1" customWidth="1"/>
    <col min="10" max="10" width="20.42578125" style="107" bestFit="1" customWidth="1"/>
    <col min="11" max="11" width="11.5703125" style="107" customWidth="1"/>
    <col min="12" max="16384" width="9.140625" style="107"/>
  </cols>
  <sheetData>
    <row r="1" spans="1:10" ht="36.75" customHeight="1" thickTop="1" thickBot="1" x14ac:dyDescent="0.3">
      <c r="A1" s="147" t="s">
        <v>55</v>
      </c>
      <c r="B1" s="148"/>
      <c r="C1" s="149"/>
      <c r="D1" s="134" t="s">
        <v>52</v>
      </c>
      <c r="E1" s="150"/>
      <c r="F1" s="150"/>
      <c r="G1" s="150"/>
      <c r="H1" s="151"/>
    </row>
    <row r="2" spans="1:10" ht="13.5" customHeight="1" thickTop="1" x14ac:dyDescent="0.25">
      <c r="A2" s="152" t="s">
        <v>12</v>
      </c>
      <c r="B2" s="153"/>
      <c r="C2" s="2" t="s">
        <v>13</v>
      </c>
      <c r="D2" s="3" t="s">
        <v>89</v>
      </c>
      <c r="E2" s="4"/>
      <c r="F2" s="2"/>
      <c r="G2" s="5"/>
      <c r="H2" s="6"/>
    </row>
    <row r="3" spans="1:10" ht="13.5" customHeight="1" thickBot="1" x14ac:dyDescent="0.3">
      <c r="A3" s="154" t="s">
        <v>14</v>
      </c>
      <c r="B3" s="155"/>
      <c r="C3" s="7" t="s">
        <v>15</v>
      </c>
      <c r="D3" s="8" t="s">
        <v>6</v>
      </c>
      <c r="E3" s="9" t="s">
        <v>16</v>
      </c>
      <c r="F3" s="9" t="s">
        <v>17</v>
      </c>
      <c r="G3" s="10" t="s">
        <v>18</v>
      </c>
      <c r="H3" s="11" t="s">
        <v>8</v>
      </c>
    </row>
    <row r="4" spans="1:10" ht="12" customHeight="1" thickTop="1" x14ac:dyDescent="0.25">
      <c r="A4" s="12"/>
      <c r="B4" s="13"/>
      <c r="C4" s="14"/>
      <c r="D4" s="15"/>
      <c r="E4" s="16"/>
      <c r="F4" s="17"/>
      <c r="G4" s="18"/>
      <c r="H4" s="19"/>
    </row>
    <row r="5" spans="1:10" ht="12" customHeight="1" x14ac:dyDescent="0.25">
      <c r="A5" s="12"/>
      <c r="B5" s="20"/>
      <c r="C5" s="21"/>
      <c r="D5" s="22" t="s">
        <v>19</v>
      </c>
      <c r="E5" s="23"/>
      <c r="F5" s="24"/>
      <c r="G5" s="25"/>
      <c r="H5" s="26"/>
    </row>
    <row r="6" spans="1:10" ht="11.25" x14ac:dyDescent="0.25">
      <c r="A6" s="12"/>
      <c r="B6" s="20"/>
      <c r="C6" s="21"/>
      <c r="D6" s="22"/>
      <c r="E6" s="23"/>
      <c r="F6" s="24"/>
      <c r="G6" s="25"/>
      <c r="H6" s="26"/>
    </row>
    <row r="7" spans="1:10" ht="12" customHeight="1" x14ac:dyDescent="0.25">
      <c r="A7" s="12"/>
      <c r="B7" s="20" t="s">
        <v>9</v>
      </c>
      <c r="C7" s="21">
        <v>1</v>
      </c>
      <c r="D7" s="30" t="s">
        <v>20</v>
      </c>
      <c r="E7" s="27"/>
      <c r="F7" s="24"/>
      <c r="G7" s="25"/>
      <c r="H7" s="29"/>
    </row>
    <row r="8" spans="1:10" ht="12" customHeight="1" x14ac:dyDescent="0.25">
      <c r="A8" s="32"/>
      <c r="B8" s="33"/>
      <c r="C8" s="34"/>
      <c r="D8" s="15"/>
      <c r="E8" s="27"/>
      <c r="F8" s="24"/>
      <c r="G8" s="25"/>
      <c r="H8" s="29">
        <f t="shared" ref="H8:H21" si="0">+F8*G8</f>
        <v>0</v>
      </c>
      <c r="J8" s="139"/>
    </row>
    <row r="9" spans="1:10" ht="12" customHeight="1" x14ac:dyDescent="0.25">
      <c r="A9" s="12"/>
      <c r="B9" s="20" t="s">
        <v>9</v>
      </c>
      <c r="C9" s="21">
        <v>1.1000000000000001</v>
      </c>
      <c r="D9" s="125" t="s">
        <v>21</v>
      </c>
      <c r="E9" s="27"/>
      <c r="F9" s="31"/>
      <c r="G9" s="25"/>
      <c r="H9" s="29">
        <f t="shared" si="0"/>
        <v>0</v>
      </c>
    </row>
    <row r="10" spans="1:10" ht="12" customHeight="1" x14ac:dyDescent="0.25">
      <c r="A10" s="12"/>
      <c r="B10" s="20" t="s">
        <v>9</v>
      </c>
      <c r="C10" s="21" t="s">
        <v>48</v>
      </c>
      <c r="D10" s="126" t="s">
        <v>56</v>
      </c>
      <c r="E10" s="27" t="s">
        <v>22</v>
      </c>
      <c r="F10" s="35">
        <v>1</v>
      </c>
      <c r="G10" s="25"/>
      <c r="H10" s="29">
        <f>F10*G10</f>
        <v>0</v>
      </c>
    </row>
    <row r="11" spans="1:10" ht="12" customHeight="1" x14ac:dyDescent="0.25">
      <c r="A11" s="12"/>
      <c r="B11" s="20"/>
      <c r="C11" s="21"/>
      <c r="D11" s="126"/>
      <c r="E11" s="27"/>
      <c r="F11" s="35"/>
      <c r="G11" s="25"/>
      <c r="H11" s="29">
        <f t="shared" ref="H11:H18" si="1">F11*G11</f>
        <v>0</v>
      </c>
    </row>
    <row r="12" spans="1:10" ht="28.35" customHeight="1" x14ac:dyDescent="0.25">
      <c r="A12" s="12"/>
      <c r="B12" s="20" t="s">
        <v>9</v>
      </c>
      <c r="C12" s="21" t="s">
        <v>57</v>
      </c>
      <c r="D12" s="128" t="s">
        <v>58</v>
      </c>
      <c r="E12" s="27" t="s">
        <v>22</v>
      </c>
      <c r="F12" s="35">
        <v>1</v>
      </c>
      <c r="G12" s="25"/>
      <c r="H12" s="29">
        <f t="shared" si="1"/>
        <v>0</v>
      </c>
    </row>
    <row r="13" spans="1:10" ht="12" customHeight="1" x14ac:dyDescent="0.25">
      <c r="A13" s="12"/>
      <c r="B13" s="20"/>
      <c r="C13" s="21"/>
      <c r="D13" s="126"/>
      <c r="E13" s="27"/>
      <c r="F13" s="35"/>
      <c r="G13" s="25"/>
      <c r="H13" s="29">
        <f t="shared" si="1"/>
        <v>0</v>
      </c>
    </row>
    <row r="14" spans="1:10" ht="25.7" customHeight="1" x14ac:dyDescent="0.25">
      <c r="A14" s="12"/>
      <c r="B14" s="20" t="s">
        <v>9</v>
      </c>
      <c r="C14" s="21" t="s">
        <v>59</v>
      </c>
      <c r="D14" s="128" t="s">
        <v>82</v>
      </c>
      <c r="E14" s="27" t="s">
        <v>22</v>
      </c>
      <c r="F14" s="35">
        <v>1</v>
      </c>
      <c r="G14" s="25"/>
      <c r="H14" s="29">
        <f t="shared" si="1"/>
        <v>0</v>
      </c>
    </row>
    <row r="15" spans="1:10" ht="12" customHeight="1" x14ac:dyDescent="0.25">
      <c r="A15" s="12"/>
      <c r="B15" s="20"/>
      <c r="C15" s="21"/>
      <c r="D15" s="15"/>
      <c r="E15" s="27"/>
      <c r="F15" s="35"/>
      <c r="G15" s="25">
        <f t="shared" ref="G15:G21" si="2">I15*3</f>
        <v>0</v>
      </c>
      <c r="H15" s="29">
        <f t="shared" si="1"/>
        <v>0</v>
      </c>
    </row>
    <row r="16" spans="1:10" ht="12" customHeight="1" x14ac:dyDescent="0.25">
      <c r="A16" s="12"/>
      <c r="B16" s="20" t="s">
        <v>9</v>
      </c>
      <c r="C16" s="21">
        <v>1.2</v>
      </c>
      <c r="D16" s="125" t="s">
        <v>23</v>
      </c>
      <c r="E16" s="27"/>
      <c r="F16" s="28"/>
      <c r="G16" s="25">
        <f t="shared" si="2"/>
        <v>0</v>
      </c>
      <c r="H16" s="29">
        <f t="shared" si="1"/>
        <v>0</v>
      </c>
    </row>
    <row r="17" spans="1:9" ht="12" customHeight="1" x14ac:dyDescent="0.25">
      <c r="A17" s="12"/>
      <c r="B17" s="20" t="s">
        <v>9</v>
      </c>
      <c r="C17" s="21" t="s">
        <v>31</v>
      </c>
      <c r="D17" s="126" t="s">
        <v>60</v>
      </c>
      <c r="E17" s="27" t="s">
        <v>22</v>
      </c>
      <c r="F17" s="28">
        <v>1</v>
      </c>
      <c r="G17" s="25"/>
      <c r="H17" s="29">
        <f t="shared" si="1"/>
        <v>0</v>
      </c>
    </row>
    <row r="18" spans="1:9" ht="12" customHeight="1" x14ac:dyDescent="0.25">
      <c r="A18" s="12"/>
      <c r="B18" s="20"/>
      <c r="C18" s="21"/>
      <c r="D18" s="126"/>
      <c r="E18" s="27"/>
      <c r="F18" s="28"/>
      <c r="G18" s="25"/>
      <c r="H18" s="29">
        <f t="shared" si="1"/>
        <v>0</v>
      </c>
    </row>
    <row r="19" spans="1:9" ht="12" customHeight="1" x14ac:dyDescent="0.25">
      <c r="A19" s="12"/>
      <c r="B19" s="20" t="s">
        <v>9</v>
      </c>
      <c r="C19" s="21">
        <v>1.3</v>
      </c>
      <c r="D19" s="125" t="s">
        <v>24</v>
      </c>
      <c r="E19" s="27"/>
      <c r="F19" s="28"/>
      <c r="G19" s="25">
        <f t="shared" si="2"/>
        <v>0</v>
      </c>
      <c r="H19" s="29">
        <f t="shared" si="0"/>
        <v>0</v>
      </c>
    </row>
    <row r="20" spans="1:9" ht="12" customHeight="1" x14ac:dyDescent="0.25">
      <c r="A20" s="12"/>
      <c r="B20" s="20" t="s">
        <v>9</v>
      </c>
      <c r="C20" s="21" t="s">
        <v>32</v>
      </c>
      <c r="D20" s="126" t="s">
        <v>25</v>
      </c>
      <c r="E20" s="27" t="s">
        <v>22</v>
      </c>
      <c r="F20" s="28">
        <v>1</v>
      </c>
      <c r="G20" s="25"/>
      <c r="H20" s="29">
        <f t="shared" si="0"/>
        <v>0</v>
      </c>
    </row>
    <row r="21" spans="1:9" ht="12" customHeight="1" x14ac:dyDescent="0.25">
      <c r="A21" s="12"/>
      <c r="B21" s="20"/>
      <c r="C21" s="21"/>
      <c r="D21" s="15"/>
      <c r="E21" s="27"/>
      <c r="F21" s="28"/>
      <c r="G21" s="25">
        <f t="shared" si="2"/>
        <v>0</v>
      </c>
      <c r="H21" s="29">
        <f t="shared" si="0"/>
        <v>0</v>
      </c>
    </row>
    <row r="22" spans="1:9" ht="12" customHeight="1" x14ac:dyDescent="0.25">
      <c r="A22" s="12"/>
      <c r="B22" s="20"/>
      <c r="C22" s="21"/>
      <c r="D22" s="125"/>
      <c r="E22" s="127"/>
      <c r="F22" s="28"/>
      <c r="G22" s="25"/>
      <c r="H22" s="29"/>
    </row>
    <row r="23" spans="1:9" ht="12" customHeight="1" thickBot="1" x14ac:dyDescent="0.3">
      <c r="A23" s="37"/>
      <c r="B23" s="38"/>
      <c r="C23" s="39"/>
      <c r="D23" s="40"/>
      <c r="E23" s="9"/>
      <c r="F23" s="41"/>
      <c r="G23" s="42"/>
      <c r="H23" s="43"/>
    </row>
    <row r="24" spans="1:9" ht="12" customHeight="1" thickTop="1" thickBot="1" x14ac:dyDescent="0.3">
      <c r="A24" s="156" t="s">
        <v>36</v>
      </c>
      <c r="B24" s="157"/>
      <c r="C24" s="157"/>
      <c r="D24" s="157"/>
      <c r="E24" s="157"/>
      <c r="F24" s="157"/>
      <c r="G24" s="158"/>
      <c r="H24" s="44">
        <f>SUM(H4:H23)</f>
        <v>0</v>
      </c>
    </row>
    <row r="25" spans="1:9" s="81" customFormat="1" ht="12" customHeight="1" thickTop="1" x14ac:dyDescent="0.25">
      <c r="D25" s="107"/>
      <c r="E25" s="107"/>
      <c r="F25" s="107"/>
      <c r="G25" s="45"/>
      <c r="H25" s="45"/>
      <c r="I25" s="136"/>
    </row>
  </sheetData>
  <protectedRanges>
    <protectedRange sqref="F10:F22" name="Range1_1" securityDescriptor="O:WDG:WDD:(A;;CC;;;WD)"/>
  </protectedRanges>
  <mergeCells count="5">
    <mergeCell ref="A1:C1"/>
    <mergeCell ref="E1:H1"/>
    <mergeCell ref="A2:B2"/>
    <mergeCell ref="A3:B3"/>
    <mergeCell ref="A24:G24"/>
  </mergeCells>
  <conditionalFormatting sqref="G2:H23">
    <cfRule type="cellIs" dxfId="2" priority="1" operator="equal">
      <formula>0</formula>
    </cfRule>
  </conditionalFormatting>
  <conditionalFormatting sqref="H24 G25:H1048576">
    <cfRule type="cellIs" dxfId="1" priority="5" operator="equal">
      <formula>0</formula>
    </cfRule>
  </conditionalFormatting>
  <printOptions horizontalCentered="1"/>
  <pageMargins left="0.39370078740157483" right="0.39370078740157483" top="0.47244094488188981" bottom="0.62992125984251968" header="0.19685039370078741" footer="0.19685039370078741"/>
  <pageSetup paperSize="9" scale="93" fitToHeight="0" orientation="portrait" r:id="rId1"/>
  <headerFooter alignWithMargins="0">
    <oddHeader>&amp;R&amp;8SCHEDULE OF QUANTITIES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36"/>
  <sheetViews>
    <sheetView view="pageLayout" topLeftCell="A21" zoomScaleNormal="100" zoomScaleSheetLayoutView="120" workbookViewId="0">
      <selection activeCell="C37" sqref="C37"/>
    </sheetView>
  </sheetViews>
  <sheetFormatPr defaultColWidth="9.140625" defaultRowHeight="12" customHeight="1" x14ac:dyDescent="0.25"/>
  <cols>
    <col min="1" max="1" width="2.5703125" style="67" customWidth="1"/>
    <col min="2" max="2" width="5.42578125" style="46" customWidth="1"/>
    <col min="3" max="3" width="7.5703125" style="59" customWidth="1"/>
    <col min="4" max="4" width="43.5703125" style="59" customWidth="1"/>
    <col min="5" max="5" width="6.140625" style="59" customWidth="1"/>
    <col min="6" max="6" width="8.42578125" style="68" customWidth="1"/>
    <col min="7" max="7" width="10.5703125" style="69" customWidth="1"/>
    <col min="8" max="8" width="12.5703125" style="69" customWidth="1"/>
    <col min="9" max="9" width="15.42578125" style="46" customWidth="1"/>
    <col min="10" max="10" width="13.5703125" style="59" customWidth="1"/>
    <col min="11" max="11" width="13.42578125" style="59" bestFit="1" customWidth="1"/>
    <col min="12" max="16384" width="9.140625" style="59"/>
  </cols>
  <sheetData>
    <row r="1" spans="1:10" ht="36.75" customHeight="1" thickTop="1" thickBot="1" x14ac:dyDescent="0.3">
      <c r="A1" s="169" t="str">
        <f>'A - Prelims'!A1:C1</f>
        <v>BOQ - S 1043-00</v>
      </c>
      <c r="B1" s="170"/>
      <c r="C1" s="171"/>
      <c r="D1" s="1" t="s">
        <v>52</v>
      </c>
      <c r="E1" s="163"/>
      <c r="F1" s="164"/>
      <c r="G1" s="164"/>
      <c r="H1" s="165"/>
      <c r="J1" s="46"/>
    </row>
    <row r="2" spans="1:10" ht="13.5" customHeight="1" thickTop="1" x14ac:dyDescent="0.25">
      <c r="A2" s="172" t="s">
        <v>12</v>
      </c>
      <c r="B2" s="173"/>
      <c r="C2" s="47" t="s">
        <v>26</v>
      </c>
      <c r="D2" s="129" t="s">
        <v>89</v>
      </c>
      <c r="E2" s="174" t="s">
        <v>16</v>
      </c>
      <c r="F2" s="176" t="s">
        <v>17</v>
      </c>
      <c r="G2" s="178" t="s">
        <v>18</v>
      </c>
      <c r="H2" s="159" t="s">
        <v>8</v>
      </c>
      <c r="J2" s="46"/>
    </row>
    <row r="3" spans="1:10" ht="13.5" customHeight="1" thickBot="1" x14ac:dyDescent="0.3">
      <c r="A3" s="161" t="s">
        <v>14</v>
      </c>
      <c r="B3" s="162"/>
      <c r="C3" s="48" t="s">
        <v>27</v>
      </c>
      <c r="D3" s="130" t="s">
        <v>6</v>
      </c>
      <c r="E3" s="175"/>
      <c r="F3" s="177"/>
      <c r="G3" s="179"/>
      <c r="H3" s="160"/>
      <c r="J3" s="46"/>
    </row>
    <row r="4" spans="1:10" ht="12" customHeight="1" thickTop="1" x14ac:dyDescent="0.25">
      <c r="A4" s="49"/>
      <c r="B4" s="50"/>
      <c r="C4" s="122"/>
      <c r="D4" s="51"/>
      <c r="E4" s="52"/>
      <c r="F4" s="123"/>
      <c r="G4" s="124"/>
      <c r="H4" s="53">
        <f t="shared" ref="H4:H34" si="0">$F4*G4</f>
        <v>0</v>
      </c>
      <c r="J4" s="46"/>
    </row>
    <row r="5" spans="1:10" ht="12" customHeight="1" x14ac:dyDescent="0.25">
      <c r="A5" s="49"/>
      <c r="B5" s="50"/>
      <c r="C5" s="54"/>
      <c r="D5" s="55" t="s">
        <v>29</v>
      </c>
      <c r="E5" s="52"/>
      <c r="F5" s="56"/>
      <c r="G5" s="70"/>
      <c r="H5" s="53">
        <f t="shared" si="0"/>
        <v>0</v>
      </c>
    </row>
    <row r="6" spans="1:10" ht="12" customHeight="1" x14ac:dyDescent="0.25">
      <c r="A6" s="49"/>
      <c r="B6" s="50"/>
      <c r="C6" s="54"/>
      <c r="D6" s="55" t="s">
        <v>50</v>
      </c>
      <c r="E6" s="52"/>
      <c r="F6" s="56"/>
      <c r="G6" s="70"/>
      <c r="H6" s="53">
        <f t="shared" si="0"/>
        <v>0</v>
      </c>
    </row>
    <row r="7" spans="1:10" ht="12" customHeight="1" x14ac:dyDescent="0.25">
      <c r="A7" s="49"/>
      <c r="B7" s="50"/>
      <c r="C7" s="54"/>
      <c r="D7" s="55"/>
      <c r="E7" s="52"/>
      <c r="F7" s="56"/>
      <c r="G7" s="70"/>
      <c r="H7" s="53">
        <f t="shared" si="0"/>
        <v>0</v>
      </c>
    </row>
    <row r="8" spans="1:10" ht="45" x14ac:dyDescent="0.25">
      <c r="A8" s="49" t="s">
        <v>11</v>
      </c>
      <c r="B8" s="20">
        <v>1</v>
      </c>
      <c r="C8" s="57"/>
      <c r="D8" s="36" t="s">
        <v>62</v>
      </c>
      <c r="E8" s="61"/>
      <c r="F8" s="24"/>
      <c r="G8" s="70"/>
      <c r="H8" s="141">
        <f t="shared" si="0"/>
        <v>0</v>
      </c>
    </row>
    <row r="9" spans="1:10" ht="12.75" x14ac:dyDescent="0.25">
      <c r="A9" s="49"/>
      <c r="B9" s="20"/>
      <c r="C9" s="57"/>
      <c r="D9" s="22"/>
      <c r="E9" s="23"/>
      <c r="F9" s="24"/>
      <c r="G9" s="70"/>
      <c r="H9" s="53"/>
    </row>
    <row r="10" spans="1:10" ht="12.75" x14ac:dyDescent="0.25">
      <c r="A10" s="49" t="s">
        <v>11</v>
      </c>
      <c r="B10" s="20">
        <v>1.1000000000000001</v>
      </c>
      <c r="C10" s="58"/>
      <c r="D10" s="22" t="s">
        <v>65</v>
      </c>
      <c r="E10" s="23"/>
      <c r="F10" s="24"/>
      <c r="G10" s="70"/>
      <c r="H10" s="53">
        <f t="shared" si="0"/>
        <v>0</v>
      </c>
    </row>
    <row r="11" spans="1:10" ht="12.75" x14ac:dyDescent="0.25">
      <c r="A11" s="49" t="s">
        <v>11</v>
      </c>
      <c r="B11" s="20" t="s">
        <v>28</v>
      </c>
      <c r="C11" s="58"/>
      <c r="D11" s="15" t="s">
        <v>63</v>
      </c>
      <c r="E11" s="23" t="s">
        <v>64</v>
      </c>
      <c r="F11" s="24">
        <v>25</v>
      </c>
      <c r="G11" s="70"/>
      <c r="H11" s="53">
        <f t="shared" si="0"/>
        <v>0</v>
      </c>
    </row>
    <row r="12" spans="1:10" ht="12.75" x14ac:dyDescent="0.25">
      <c r="A12" s="49"/>
      <c r="B12" s="20"/>
      <c r="C12" s="58"/>
      <c r="D12" s="60"/>
      <c r="E12" s="27"/>
      <c r="F12" s="24"/>
      <c r="G12" s="70"/>
      <c r="H12" s="53">
        <f t="shared" si="0"/>
        <v>0</v>
      </c>
    </row>
    <row r="13" spans="1:10" ht="22.5" x14ac:dyDescent="0.25">
      <c r="A13" s="49"/>
      <c r="B13" s="20"/>
      <c r="C13" s="58"/>
      <c r="D13" s="145" t="s">
        <v>66</v>
      </c>
      <c r="E13" s="61"/>
      <c r="F13" s="56"/>
      <c r="G13" s="70"/>
      <c r="H13" s="53">
        <f t="shared" si="0"/>
        <v>0</v>
      </c>
    </row>
    <row r="14" spans="1:10" ht="12.75" x14ac:dyDescent="0.25">
      <c r="A14" s="49" t="s">
        <v>11</v>
      </c>
      <c r="B14" s="20" t="s">
        <v>68</v>
      </c>
      <c r="C14" s="58"/>
      <c r="D14" s="36" t="s">
        <v>67</v>
      </c>
      <c r="E14" s="61" t="s">
        <v>64</v>
      </c>
      <c r="F14" s="56">
        <v>10</v>
      </c>
      <c r="G14" s="70"/>
      <c r="H14" s="53">
        <f t="shared" si="0"/>
        <v>0</v>
      </c>
    </row>
    <row r="15" spans="1:10" ht="12.75" x14ac:dyDescent="0.25">
      <c r="A15" s="49" t="s">
        <v>11</v>
      </c>
      <c r="B15" s="20" t="s">
        <v>44</v>
      </c>
      <c r="C15" s="58"/>
      <c r="D15" s="36" t="s">
        <v>69</v>
      </c>
      <c r="E15" s="61" t="s">
        <v>64</v>
      </c>
      <c r="F15" s="56">
        <v>10</v>
      </c>
      <c r="G15" s="70"/>
      <c r="H15" s="53">
        <f t="shared" si="0"/>
        <v>0</v>
      </c>
    </row>
    <row r="16" spans="1:10" ht="12.75" x14ac:dyDescent="0.25">
      <c r="A16" s="49" t="s">
        <v>11</v>
      </c>
      <c r="B16" s="20" t="s">
        <v>45</v>
      </c>
      <c r="C16" s="58"/>
      <c r="D16" s="36" t="s">
        <v>70</v>
      </c>
      <c r="E16" s="61" t="s">
        <v>64</v>
      </c>
      <c r="F16" s="56">
        <v>10</v>
      </c>
      <c r="G16" s="70"/>
      <c r="H16" s="53">
        <f t="shared" si="0"/>
        <v>0</v>
      </c>
    </row>
    <row r="17" spans="1:9" ht="12.75" x14ac:dyDescent="0.25">
      <c r="A17" s="49" t="s">
        <v>11</v>
      </c>
      <c r="B17" s="20" t="s">
        <v>33</v>
      </c>
      <c r="C17" s="58"/>
      <c r="D17" s="36" t="s">
        <v>71</v>
      </c>
      <c r="E17" s="27" t="s">
        <v>64</v>
      </c>
      <c r="F17" s="56">
        <v>25</v>
      </c>
      <c r="G17" s="70"/>
      <c r="H17" s="53">
        <f t="shared" si="0"/>
        <v>0</v>
      </c>
    </row>
    <row r="18" spans="1:9" ht="12.75" x14ac:dyDescent="0.25">
      <c r="A18" s="49"/>
      <c r="B18" s="20"/>
      <c r="C18" s="58"/>
      <c r="D18" s="36"/>
      <c r="E18" s="27"/>
      <c r="F18" s="56"/>
      <c r="G18" s="70"/>
      <c r="H18" s="53">
        <f t="shared" si="0"/>
        <v>0</v>
      </c>
    </row>
    <row r="19" spans="1:9" s="138" customFormat="1" ht="45" x14ac:dyDescent="0.25">
      <c r="A19" s="49" t="s">
        <v>11</v>
      </c>
      <c r="B19" s="20" t="s">
        <v>34</v>
      </c>
      <c r="C19" s="58"/>
      <c r="D19" s="36" t="s">
        <v>84</v>
      </c>
      <c r="E19" s="61" t="s">
        <v>22</v>
      </c>
      <c r="F19" s="56">
        <v>1</v>
      </c>
      <c r="G19" s="70"/>
      <c r="H19" s="53">
        <f t="shared" si="0"/>
        <v>0</v>
      </c>
      <c r="I19" s="137"/>
    </row>
    <row r="20" spans="1:9" ht="12.75" x14ac:dyDescent="0.25">
      <c r="A20" s="49"/>
      <c r="B20" s="20"/>
      <c r="C20" s="58"/>
      <c r="D20" s="36"/>
      <c r="E20" s="61"/>
      <c r="F20" s="56"/>
      <c r="G20" s="70"/>
      <c r="H20" s="53">
        <f t="shared" si="0"/>
        <v>0</v>
      </c>
    </row>
    <row r="21" spans="1:9" ht="33.75" x14ac:dyDescent="0.25">
      <c r="A21" s="49" t="s">
        <v>11</v>
      </c>
      <c r="B21" s="20" t="s">
        <v>35</v>
      </c>
      <c r="C21" s="58"/>
      <c r="D21" s="36" t="s">
        <v>83</v>
      </c>
      <c r="E21" s="61" t="s">
        <v>22</v>
      </c>
      <c r="F21" s="56">
        <v>1</v>
      </c>
      <c r="G21" s="70"/>
      <c r="H21" s="53">
        <f t="shared" si="0"/>
        <v>0</v>
      </c>
    </row>
    <row r="22" spans="1:9" ht="12.75" x14ac:dyDescent="0.25">
      <c r="A22" s="49"/>
      <c r="B22" s="20"/>
      <c r="C22" s="58"/>
      <c r="D22" s="36"/>
      <c r="E22" s="61"/>
      <c r="F22" s="56"/>
      <c r="G22" s="70"/>
      <c r="H22" s="53">
        <f t="shared" si="0"/>
        <v>0</v>
      </c>
    </row>
    <row r="23" spans="1:9" ht="22.5" x14ac:dyDescent="0.25">
      <c r="A23" s="49" t="s">
        <v>11</v>
      </c>
      <c r="B23" s="20" t="s">
        <v>54</v>
      </c>
      <c r="C23" s="58"/>
      <c r="D23" s="36" t="s">
        <v>72</v>
      </c>
      <c r="E23" s="61" t="s">
        <v>22</v>
      </c>
      <c r="F23" s="56">
        <v>1</v>
      </c>
      <c r="G23" s="70"/>
      <c r="H23" s="53">
        <f t="shared" si="0"/>
        <v>0</v>
      </c>
    </row>
    <row r="24" spans="1:9" ht="12.75" x14ac:dyDescent="0.25">
      <c r="A24" s="49"/>
      <c r="B24" s="20"/>
      <c r="C24" s="58"/>
      <c r="D24" s="36" t="s">
        <v>46</v>
      </c>
      <c r="E24" s="61"/>
      <c r="F24" s="56"/>
      <c r="G24" s="70"/>
      <c r="H24" s="53">
        <f t="shared" si="0"/>
        <v>0</v>
      </c>
    </row>
    <row r="25" spans="1:9" ht="22.5" x14ac:dyDescent="0.25">
      <c r="A25" s="49" t="s">
        <v>11</v>
      </c>
      <c r="B25" s="20" t="s">
        <v>73</v>
      </c>
      <c r="C25" s="58"/>
      <c r="D25" s="36" t="s">
        <v>74</v>
      </c>
      <c r="E25" s="61" t="s">
        <v>22</v>
      </c>
      <c r="F25" s="56">
        <v>1</v>
      </c>
      <c r="G25" s="70"/>
      <c r="H25" s="53">
        <f t="shared" si="0"/>
        <v>0</v>
      </c>
    </row>
    <row r="26" spans="1:9" ht="12.75" x14ac:dyDescent="0.25">
      <c r="A26" s="49"/>
      <c r="B26" s="20"/>
      <c r="C26" s="58"/>
      <c r="D26" s="36"/>
      <c r="E26" s="61"/>
      <c r="F26" s="56"/>
      <c r="G26" s="70"/>
      <c r="H26" s="53">
        <f t="shared" si="0"/>
        <v>0</v>
      </c>
    </row>
    <row r="27" spans="1:9" ht="22.5" x14ac:dyDescent="0.25">
      <c r="A27" s="49" t="s">
        <v>11</v>
      </c>
      <c r="B27" s="20" t="s">
        <v>75</v>
      </c>
      <c r="C27" s="58"/>
      <c r="D27" s="36" t="s">
        <v>76</v>
      </c>
      <c r="E27" s="61" t="s">
        <v>22</v>
      </c>
      <c r="F27" s="56">
        <v>1</v>
      </c>
      <c r="G27" s="70"/>
      <c r="H27" s="53">
        <f t="shared" si="0"/>
        <v>0</v>
      </c>
    </row>
    <row r="28" spans="1:9" ht="12.75" x14ac:dyDescent="0.25">
      <c r="A28" s="49"/>
      <c r="B28" s="20"/>
      <c r="C28" s="58"/>
      <c r="D28" s="36"/>
      <c r="E28" s="61"/>
      <c r="F28" s="56"/>
      <c r="G28" s="70"/>
      <c r="H28" s="53">
        <f t="shared" si="0"/>
        <v>0</v>
      </c>
    </row>
    <row r="29" spans="1:9" ht="33.75" x14ac:dyDescent="0.25">
      <c r="A29" s="49" t="s">
        <v>11</v>
      </c>
      <c r="B29" s="20" t="s">
        <v>77</v>
      </c>
      <c r="C29" s="58"/>
      <c r="D29" s="36" t="s">
        <v>78</v>
      </c>
      <c r="E29" s="61" t="s">
        <v>22</v>
      </c>
      <c r="F29" s="56">
        <v>1</v>
      </c>
      <c r="G29" s="70"/>
      <c r="H29" s="53">
        <f t="shared" si="0"/>
        <v>0</v>
      </c>
    </row>
    <row r="30" spans="1:9" ht="12.75" x14ac:dyDescent="0.25">
      <c r="A30" s="49"/>
      <c r="B30" s="20"/>
      <c r="C30" s="58"/>
      <c r="D30" s="36"/>
      <c r="E30" s="61"/>
      <c r="F30" s="56"/>
      <c r="G30" s="70"/>
      <c r="H30" s="53">
        <f t="shared" si="0"/>
        <v>0</v>
      </c>
    </row>
    <row r="31" spans="1:9" ht="22.5" x14ac:dyDescent="0.25">
      <c r="A31" s="49" t="s">
        <v>11</v>
      </c>
      <c r="B31" s="20" t="s">
        <v>79</v>
      </c>
      <c r="C31" s="58"/>
      <c r="D31" s="36" t="s">
        <v>80</v>
      </c>
      <c r="E31" s="61" t="s">
        <v>81</v>
      </c>
      <c r="F31" s="56">
        <v>1</v>
      </c>
      <c r="G31" s="70"/>
      <c r="H31" s="53">
        <f t="shared" si="0"/>
        <v>0</v>
      </c>
    </row>
    <row r="32" spans="1:9" ht="12.75" x14ac:dyDescent="0.25">
      <c r="A32" s="49"/>
      <c r="B32" s="20"/>
      <c r="C32" s="58"/>
      <c r="D32" s="36"/>
      <c r="E32" s="61"/>
      <c r="F32" s="56"/>
      <c r="G32" s="70"/>
      <c r="H32" s="53">
        <f t="shared" si="0"/>
        <v>0</v>
      </c>
    </row>
    <row r="33" spans="1:12" ht="33.75" x14ac:dyDescent="0.25">
      <c r="A33" s="49" t="s">
        <v>11</v>
      </c>
      <c r="B33" s="20" t="s">
        <v>86</v>
      </c>
      <c r="C33" s="58"/>
      <c r="D33" s="36" t="s">
        <v>87</v>
      </c>
      <c r="E33" s="61" t="s">
        <v>64</v>
      </c>
      <c r="F33" s="56">
        <v>80</v>
      </c>
      <c r="G33" s="70"/>
      <c r="H33" s="53">
        <f t="shared" si="0"/>
        <v>0</v>
      </c>
    </row>
    <row r="34" spans="1:12" s="65" customFormat="1" ht="12" customHeight="1" thickBot="1" x14ac:dyDescent="0.3">
      <c r="A34" s="166" t="s">
        <v>37</v>
      </c>
      <c r="B34" s="167"/>
      <c r="C34" s="167"/>
      <c r="D34" s="167"/>
      <c r="E34" s="167"/>
      <c r="F34" s="167"/>
      <c r="G34" s="168"/>
      <c r="H34" s="53">
        <f t="shared" si="0"/>
        <v>0</v>
      </c>
      <c r="I34" s="64"/>
      <c r="K34" s="66"/>
    </row>
    <row r="35" spans="1:12" ht="12" customHeight="1" thickTop="1" x14ac:dyDescent="0.25">
      <c r="K35" s="63"/>
      <c r="L35" s="46"/>
    </row>
    <row r="36" spans="1:12" ht="12" customHeight="1" x14ac:dyDescent="0.25">
      <c r="D36" s="46"/>
    </row>
  </sheetData>
  <mergeCells count="9">
    <mergeCell ref="H2:H3"/>
    <mergeCell ref="A3:B3"/>
    <mergeCell ref="E1:H1"/>
    <mergeCell ref="A34:G34"/>
    <mergeCell ref="A1:C1"/>
    <mergeCell ref="A2:B2"/>
    <mergeCell ref="E2:E3"/>
    <mergeCell ref="F2:F3"/>
    <mergeCell ref="G2:G3"/>
  </mergeCells>
  <conditionalFormatting sqref="H4:H34">
    <cfRule type="cellIs" dxfId="0" priority="10" operator="equal">
      <formula>0</formula>
    </cfRule>
  </conditionalFormatting>
  <printOptions horizontalCentered="1"/>
  <pageMargins left="0.39370078740157483" right="0.39370078740157483" top="0.47244094488188981" bottom="0.62992125984251968" header="0.19685039370078741" footer="0.19685039370078741"/>
  <pageSetup paperSize="9" scale="93" fitToHeight="0" orientation="portrait" r:id="rId1"/>
  <headerFooter alignWithMargins="0">
    <oddHeader>&amp;R&amp;8SCHEDULE OF QUANTITIES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5B62D5D7BDAE439E6BF66815AFA5BD" ma:contentTypeVersion="12" ma:contentTypeDescription="Create a new document." ma:contentTypeScope="" ma:versionID="2ab6d8de8a047004da8a5e01ec03773d">
  <xsd:schema xmlns:xsd="http://www.w3.org/2001/XMLSchema" xmlns:xs="http://www.w3.org/2001/XMLSchema" xmlns:p="http://schemas.microsoft.com/office/2006/metadata/properties" xmlns:ns2="ec313930-fe40-46dc-8381-3367f7706757" xmlns:ns3="853709cb-a546-41d9-a9cc-ce9a6b59f40c" targetNamespace="http://schemas.microsoft.com/office/2006/metadata/properties" ma:root="true" ma:fieldsID="90c2f8e4078740352936c794882c0343" ns2:_="" ns3:_="">
    <xsd:import namespace="ec313930-fe40-46dc-8381-3367f7706757"/>
    <xsd:import namespace="853709cb-a546-41d9-a9cc-ce9a6b59f4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13930-fe40-46dc-8381-3367f7706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3709cb-a546-41d9-a9cc-ce9a6b59f4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12F9C3-D74E-4C59-B1A1-D68D1E5CF80E}">
  <ds:schemaRefs>
    <ds:schemaRef ds:uri="http://schemas.openxmlformats.org/package/2006/metadata/core-properties"/>
    <ds:schemaRef ds:uri="http://purl.org/dc/elements/1.1/"/>
    <ds:schemaRef ds:uri="http://purl.org/dc/terms/"/>
    <ds:schemaRef ds:uri="http://purl.org/dc/dcmitype/"/>
    <ds:schemaRef ds:uri="853709cb-a546-41d9-a9cc-ce9a6b59f40c"/>
    <ds:schemaRef ds:uri="http://www.w3.org/XML/1998/namespace"/>
    <ds:schemaRef ds:uri="http://schemas.microsoft.com/office/2006/documentManagement/types"/>
    <ds:schemaRef ds:uri="http://schemas.microsoft.com/office/infopath/2007/PartnerControls"/>
    <ds:schemaRef ds:uri="ec313930-fe40-46dc-8381-3367f7706757"/>
    <ds:schemaRef ds:uri="http://schemas.microsoft.com/office/2006/metadata/properties"/>
  </ds:schemaRefs>
</ds:datastoreItem>
</file>

<file path=customXml/itemProps2.xml><?xml version="1.0" encoding="utf-8"?>
<ds:datastoreItem xmlns:ds="http://schemas.openxmlformats.org/officeDocument/2006/customXml" ds:itemID="{76634431-0833-4ED4-B205-311E147D1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13930-fe40-46dc-8381-3367f7706757"/>
    <ds:schemaRef ds:uri="853709cb-a546-41d9-a9cc-ce9a6b59f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0C8562-BD30-4A84-9528-1F5109D3AD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Tender Summary</vt:lpstr>
      <vt:lpstr>A - Prelims</vt:lpstr>
      <vt:lpstr>B-CORING &amp; ACCESS  </vt:lpstr>
      <vt:lpstr>'A - Prelims'!Print_Area</vt:lpstr>
      <vt:lpstr>'B-CORING &amp; ACCESS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Yaavna Moodley</dc:creator>
  <cp:lastModifiedBy>Accountant2</cp:lastModifiedBy>
  <cp:lastPrinted>2024-09-26T10:21:51Z</cp:lastPrinted>
  <dcterms:created xsi:type="dcterms:W3CDTF">2020-04-03T08:47:18Z</dcterms:created>
  <dcterms:modified xsi:type="dcterms:W3CDTF">2025-04-22T11:25:50Z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0x010100C35B62D5D7BDAE439E6BF66815AFA5BD</vt:lpwstr>
  </property>
</Properties>
</file>