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itholel\OneDrive - Sentech SOC\Desktop\Evaluations\ISSUED - 2025\RFX 60000002758 - Nasrec Boardroom\RFQ\"/>
    </mc:Choice>
  </mc:AlternateContent>
  <xr:revisionPtr revIDLastSave="0" documentId="8_{ADC7F136-8B98-4FF2-9A48-034228C9C1B0}" xr6:coauthVersionLast="47" xr6:coauthVersionMax="47" xr10:uidLastSave="{00000000-0000-0000-0000-000000000000}"/>
  <bookViews>
    <workbookView xWindow="-110" yWindow="-110" windowWidth="19420" windowHeight="10300" xr2:uid="{5E0271E6-B934-49DD-B877-76F3FFFA8FED}"/>
  </bookViews>
  <sheets>
    <sheet name="Boardroom BOQ" sheetId="2" r:id="rId1"/>
    <sheet name="Schedule of Items" sheetId="1" r:id="rId2"/>
  </sheets>
  <definedNames>
    <definedName name="_xlnm.Print_Area" localSheetId="0">'Boardroom BOQ'!$A$1:$F$79</definedName>
    <definedName name="_xlnm.Print_Area" localSheetId="1">'Schedule of Items'!$A$1:$H$40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C27" i="2" s="1"/>
  <c r="L19" i="1" l="1"/>
  <c r="K19" i="1"/>
  <c r="L9" i="1"/>
  <c r="K9" i="1"/>
  <c r="M19" i="1" l="1"/>
  <c r="N19" i="1" s="1"/>
  <c r="M9" i="1"/>
  <c r="N9" i="1" s="1"/>
  <c r="N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</futureMetadata>
  <valueMetadata count="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</valueMetadata>
</metadata>
</file>

<file path=xl/sharedStrings.xml><?xml version="1.0" encoding="utf-8"?>
<sst xmlns="http://schemas.openxmlformats.org/spreadsheetml/2006/main" count="351" uniqueCount="244">
  <si>
    <t>SENTECH - BILL OF QUANTITIES</t>
  </si>
  <si>
    <t>PROJECT:</t>
  </si>
  <si>
    <t>SENTECH</t>
  </si>
  <si>
    <t>LOCATION:</t>
  </si>
  <si>
    <t>NASREC</t>
  </si>
  <si>
    <t>CO - ORDINATOR(S):</t>
  </si>
  <si>
    <t>INTERIOR ARCHITECT:</t>
  </si>
  <si>
    <t>DATE:</t>
  </si>
  <si>
    <t>1. DEMOLITION &amp; STRIP-OUT WORKS</t>
  </si>
  <si>
    <t>ITEM NUMBER</t>
  </si>
  <si>
    <t>DESCRIPTION OF WORKS</t>
  </si>
  <si>
    <t>UNIT</t>
  </si>
  <si>
    <t>QUANTITY</t>
  </si>
  <si>
    <t>RATE (EXCL. 15% VAT)</t>
  </si>
  <si>
    <t>AMOUNT</t>
  </si>
  <si>
    <t>1.1</t>
  </si>
  <si>
    <t>Remove existing ceiling &amp; cornices</t>
  </si>
  <si>
    <t>m²</t>
  </si>
  <si>
    <t>1.2</t>
  </si>
  <si>
    <t>Strip existing wall finishes</t>
  </si>
  <si>
    <t>1.3</t>
  </si>
  <si>
    <t>Remove existing floor finish</t>
  </si>
  <si>
    <t>1.4</t>
  </si>
  <si>
    <t>Remove light fittings, plugs, connectors</t>
  </si>
  <si>
    <t>Item</t>
  </si>
  <si>
    <t>1.5</t>
  </si>
  <si>
    <t>Remove existing furniture (if any)</t>
  </si>
  <si>
    <t>1.6</t>
  </si>
  <si>
    <t>Remove  Existing Door</t>
  </si>
  <si>
    <t>1.7</t>
  </si>
  <si>
    <t>Remove Existing Aircon</t>
  </si>
  <si>
    <t>2. CEILING &amp; BULKHEAD WORKS</t>
  </si>
  <si>
    <t>2.1</t>
  </si>
  <si>
    <t>Supply &amp; install custom gypsum bulkhead</t>
  </si>
  <si>
    <t>m</t>
  </si>
  <si>
    <t>2.2</t>
  </si>
  <si>
    <t>Supply &amp; install vinyl ceiling finish (flat)</t>
  </si>
  <si>
    <t>3. WALL FINISHES</t>
  </si>
  <si>
    <t>3.1</t>
  </si>
  <si>
    <t>Patching &amp; wall prep</t>
  </si>
  <si>
    <t>3.2</t>
  </si>
  <si>
    <t>Paint walls (2 coats, premium quality)</t>
  </si>
  <si>
    <t>3.3</t>
  </si>
  <si>
    <t>Supply &amp; install decorative/acoustic Wall Panels &amp; Mirrors</t>
  </si>
  <si>
    <t>3.4</t>
  </si>
  <si>
    <t>Supply &amp; Install of Custom Wallpaper</t>
  </si>
  <si>
    <t>3.5</t>
  </si>
  <si>
    <t>Supply &amp; Install of New Door</t>
  </si>
  <si>
    <t>3.6</t>
  </si>
  <si>
    <t>Supply and Install of New Decals</t>
  </si>
  <si>
    <t>4. FLOORING</t>
  </si>
  <si>
    <t>4.1</t>
  </si>
  <si>
    <t>Substrate prep/screed (if required)</t>
  </si>
  <si>
    <t>4.2</t>
  </si>
  <si>
    <t>Supply &amp; install vinyl flooring</t>
  </si>
  <si>
    <t>4.3</t>
  </si>
  <si>
    <t>Supply &amp; install matching skirting</t>
  </si>
  <si>
    <t>4.4</t>
  </si>
  <si>
    <t>Small Excavations for data/TV point &amp; Interactive Screen &amp; Soundbar</t>
  </si>
  <si>
    <t>5. ELECTRICAL &amp; LIGHTING</t>
  </si>
  <si>
    <t>5.1</t>
  </si>
  <si>
    <t>Install new light fittings (incl. wiring)</t>
  </si>
  <si>
    <t>5.2</t>
  </si>
  <si>
    <t>Install LED strip lighting (incl. wiring))</t>
  </si>
  <si>
    <t>5.3</t>
  </si>
  <si>
    <t>Install corporate connector (HDMI, USB, LAN)</t>
  </si>
  <si>
    <t>5.4</t>
  </si>
  <si>
    <t>Install new plugs and switches</t>
  </si>
  <si>
    <t>Point</t>
  </si>
  <si>
    <t>5.5</t>
  </si>
  <si>
    <t>Install data/TV point &amp; bracket for Interactive Screen &amp; Soundbar</t>
  </si>
  <si>
    <t>5.6</t>
  </si>
  <si>
    <t>Supply &amp; Install New Aircon Unit (Wall Mount)</t>
  </si>
  <si>
    <t>6. JOINERY WORKS</t>
  </si>
  <si>
    <t>6.1</t>
  </si>
  <si>
    <t>Design, fabricate &amp; install boardroom table</t>
  </si>
  <si>
    <t>6.2</t>
  </si>
  <si>
    <t>Design, fabricate &amp; install custom server</t>
  </si>
  <si>
    <t>6.3</t>
  </si>
  <si>
    <t>Additional storage/cabinetry (if applicable)</t>
  </si>
  <si>
    <t>7. FURNITURE &amp; STYLING</t>
  </si>
  <si>
    <t>7.1</t>
  </si>
  <si>
    <t>Supply Boardroom Chairs</t>
  </si>
  <si>
    <t>7.2</t>
  </si>
  <si>
    <t>Supply &amp; mount wall-mounted TV</t>
  </si>
  <si>
    <t>7.3</t>
  </si>
  <si>
    <t>Styling items (plants, décor)</t>
  </si>
  <si>
    <t>Lot</t>
  </si>
  <si>
    <t>1</t>
  </si>
  <si>
    <t>7.4</t>
  </si>
  <si>
    <t>Supply Custom Server</t>
  </si>
  <si>
    <t>7.5</t>
  </si>
  <si>
    <t>Supply Custom Sized  Carpet</t>
  </si>
  <si>
    <t>7.6</t>
  </si>
  <si>
    <t>Supply &amp; Install Custom Curtaining (Blinds)</t>
  </si>
  <si>
    <t>7.7</t>
  </si>
  <si>
    <t>Supply &amp; Install Custom Curtaining (Sheer)</t>
  </si>
  <si>
    <t xml:space="preserve"> </t>
  </si>
  <si>
    <t>7.8</t>
  </si>
  <si>
    <t>Supply and Mount Glass Whiteboard with Pen Holder</t>
  </si>
  <si>
    <t>7.9</t>
  </si>
  <si>
    <t>Supply and Mount Bauhaus Wall Art</t>
  </si>
  <si>
    <t>7.10</t>
  </si>
  <si>
    <t>Supply and Install Aluminium (Glass) Door</t>
  </si>
  <si>
    <t>8. FINAL WORKS &amp; CLEAN-UP</t>
  </si>
  <si>
    <t>8.1</t>
  </si>
  <si>
    <t>Final clean and polish</t>
  </si>
  <si>
    <t>8.2</t>
  </si>
  <si>
    <t>Waste removal/disposal</t>
  </si>
  <si>
    <t>8.3</t>
  </si>
  <si>
    <t>Snag list &amp; touch-ups</t>
  </si>
  <si>
    <t>SUMMARY</t>
  </si>
  <si>
    <t>INFORMATION</t>
  </si>
  <si>
    <t>Subtotal (Works Total)</t>
  </si>
  <si>
    <t>Contingency (10%)</t>
  </si>
  <si>
    <t>Total Incl. Contingency</t>
  </si>
  <si>
    <t>VAT (15%)</t>
  </si>
  <si>
    <t>Grand Total Incl. VAT</t>
  </si>
  <si>
    <t>farai@gleinteriors.com, gale@gleinteriors.com</t>
  </si>
  <si>
    <t>khuthadzo@gleinteriors.com</t>
  </si>
  <si>
    <t>Document: 1 OF 1</t>
  </si>
  <si>
    <t>ROOM BALANCE</t>
  </si>
  <si>
    <t>SUPPLIER</t>
  </si>
  <si>
    <t>DESCRIPTION</t>
  </si>
  <si>
    <t>IMAGE</t>
  </si>
  <si>
    <t>DIMENSIONS</t>
  </si>
  <si>
    <t>FABRIC/MATERIAL</t>
  </si>
  <si>
    <t>TRADE PRICE</t>
  </si>
  <si>
    <t>MARK UP</t>
  </si>
  <si>
    <t>PRICE</t>
  </si>
  <si>
    <t>FINAL PRICE</t>
  </si>
  <si>
    <t>QUOTATION PRICE</t>
  </si>
  <si>
    <t>DESIGN SYNDICATE</t>
  </si>
  <si>
    <t>SEN - 001</t>
  </si>
  <si>
    <t xml:space="preserve">WALLPAPER - ELECTRIC BLUE GEOMETRIC TECH MOTIF </t>
  </si>
  <si>
    <t>NON WOVEN FABRIC, LINEN/GRAPHITE FEEL</t>
  </si>
  <si>
    <t>SPECIFIED UNITS</t>
  </si>
  <si>
    <t>STATUS DESIGN</t>
  </si>
  <si>
    <t>SEN - 002</t>
  </si>
  <si>
    <t>WALL PANELING:1. WOOD PANELLING  - EGGER GREY-BEIGE GLADSTONE OAK OR SIMILAR, 2. BLACK MDF - SEMI GLOSS, 3. WHITE SEMI GLOSS</t>
  </si>
  <si>
    <t>MDF, STAINED WOOD</t>
  </si>
  <si>
    <t>SEN - 003</t>
  </si>
  <si>
    <t>MIRROR - SMOKED LIGHT GREY</t>
  </si>
  <si>
    <t>GLASS, SMOKED LIGHT GREY</t>
  </si>
  <si>
    <t>SPAZIO/DIRECT LIGHTING</t>
  </si>
  <si>
    <t>SEN - 004</t>
  </si>
  <si>
    <t>LED STRIP WITH RECESSED PROFILE - 50 X 32 (ANODISED ALUMINIUM PROFILE - 2M LENGTHS)</t>
  </si>
  <si>
    <t>2M - STANDARD LENGTH</t>
  </si>
  <si>
    <t>ALUMINIUM, HDP DIFFUSER</t>
  </si>
  <si>
    <t>SEN - 005</t>
  </si>
  <si>
    <t>20W - 120 LED P/M - 24V &amp;  ADDITIONAL DRIVERS (PROCURE)</t>
  </si>
  <si>
    <t>5M - STANDARD LENGTH</t>
  </si>
  <si>
    <t>PRINTED CIRCUIT BOARD, ADHESIVE BACK</t>
  </si>
  <si>
    <t>CUSTOM PRINT - PRINTHOUSE</t>
  </si>
  <si>
    <t>SEN - 006</t>
  </si>
  <si>
    <t>WALL ART - BAUHAUS MINIMAL GEOMETRIC SHAPE</t>
  </si>
  <si>
    <t>-</t>
  </si>
  <si>
    <t>GLASS, WOOD/MDF/HDP FRAME - BLACK</t>
  </si>
  <si>
    <t>IMPORT</t>
  </si>
  <si>
    <t>SEN - 007</t>
  </si>
  <si>
    <t>DIVERGENCE 54 1/2"W BRONZE INDOOR/OUTDOOR PENDENT LIGHT</t>
  </si>
  <si>
    <t>W - 1400, H - 705, CANOPY W - 140, HANGING H 1100 - 1400</t>
  </si>
  <si>
    <t>GLASS, POWDERCOAT STEEL</t>
  </si>
  <si>
    <t>SEN - 008</t>
  </si>
  <si>
    <t>BULKHEAD INSTALL WITH DOWNLIGHTS</t>
  </si>
  <si>
    <t>STEEL, GLASS, HDP</t>
  </si>
  <si>
    <t>HIRSCHS</t>
  </si>
  <si>
    <t>SEN - 009</t>
  </si>
  <si>
    <t>65"</t>
  </si>
  <si>
    <t>GLASS, HDP, ALUMINIUM</t>
  </si>
  <si>
    <t>LOGITECH</t>
  </si>
  <si>
    <t>SEN - 010</t>
  </si>
  <si>
    <t>RALLY BAR</t>
  </si>
  <si>
    <t>910 X 164 X 130,5</t>
  </si>
  <si>
    <t>HDP, ALUMINIUM, GLASS</t>
  </si>
  <si>
    <t>LINKQAGE</t>
  </si>
  <si>
    <t>SEN - 011</t>
  </si>
  <si>
    <t>TABLETOP POWER STRIP BOX/CORPORATE CONNECTOR - MULTIMEDIA RECESSED STRIP SOCKET TABLE POWER HUB</t>
  </si>
  <si>
    <t>HDP, METAL, FIBRE</t>
  </si>
  <si>
    <t>INTEROPT</t>
  </si>
  <si>
    <t>SEN - 012</t>
  </si>
  <si>
    <t>EKON BOARDROOM/MEETING TABLE</t>
  </si>
  <si>
    <t>2700 X 1200</t>
  </si>
  <si>
    <t>MDF, STEEL</t>
  </si>
  <si>
    <t>CUSTOM</t>
  </si>
  <si>
    <t>SEN - 013</t>
  </si>
  <si>
    <t>JULIET OFFICE CHAIR</t>
  </si>
  <si>
    <t>800 - 890 X 660 X 620</t>
  </si>
  <si>
    <t>POWDERCOAT STEEL BLACK BASE, LINEN/BOUCLE, HDF</t>
  </si>
  <si>
    <t>PARROT</t>
  </si>
  <si>
    <t>SEN - 014</t>
  </si>
  <si>
    <t>MAGNETIC GLASS BOARD - WHITE</t>
  </si>
  <si>
    <t>2500 X 1200</t>
  </si>
  <si>
    <t>GLASS, MIRROR</t>
  </si>
  <si>
    <t>BELGOTEX</t>
  </si>
  <si>
    <t>SEN - 015</t>
  </si>
  <si>
    <t>DESTINATION - RUSTIC GRAIN IN MIGHTY MEAD RUG</t>
  </si>
  <si>
    <t>3000 X 3500</t>
  </si>
  <si>
    <t>OVERLOCKED POLYPROPYLINE</t>
  </si>
  <si>
    <t>SEN - 016</t>
  </si>
  <si>
    <t>MOBIMEX X2 - DANTE BONUCCELLI SIDEBOARD</t>
  </si>
  <si>
    <t>1500 X 650</t>
  </si>
  <si>
    <t>MDF, SPECIFIED COLOUR</t>
  </si>
  <si>
    <t>IMPALA</t>
  </si>
  <si>
    <t>SEN - 017</t>
  </si>
  <si>
    <t>FIG/FIDDLE LEAF PLANT WITH POT PLANT - 1 METER</t>
  </si>
  <si>
    <t>EARTH, HDP</t>
  </si>
  <si>
    <t>HHH DÉCOR</t>
  </si>
  <si>
    <t>SEN - 018</t>
  </si>
  <si>
    <t>SHEER CURTAINING</t>
  </si>
  <si>
    <t>5300 X 3000</t>
  </si>
  <si>
    <t>SHEER VOILE. STEEL FOR RAIL</t>
  </si>
  <si>
    <t>SEN - 019</t>
  </si>
  <si>
    <t>FABRC ROLLER BLIND - WHITE</t>
  </si>
  <si>
    <t>2650 X 3000</t>
  </si>
  <si>
    <t>SHEER VOILE. STEEL, HDP</t>
  </si>
  <si>
    <t>AVA</t>
  </si>
  <si>
    <t>SEN - 020</t>
  </si>
  <si>
    <t>DÉCOR ACCESSORIES - FOR SIDEBOARD</t>
  </si>
  <si>
    <t>VARIOUS - SMALL &amp; MEDIUM</t>
  </si>
  <si>
    <t>CERAMIC</t>
  </si>
  <si>
    <t>UBS</t>
  </si>
  <si>
    <t>SEN - 021</t>
  </si>
  <si>
    <t>CEILING WORKS - GYPSYM BOARD WITH WHITE PAINT</t>
  </si>
  <si>
    <t>GYPSYM, PAINT</t>
  </si>
  <si>
    <t>AZURA</t>
  </si>
  <si>
    <t>SEN - 022</t>
  </si>
  <si>
    <t>CEILING WORKS - WOOD PANELING AND APPLICATION</t>
  </si>
  <si>
    <t>VINYL</t>
  </si>
  <si>
    <t>SEN - 023</t>
  </si>
  <si>
    <t>FLOORING  - VINYL FLOORING</t>
  </si>
  <si>
    <t>SEN - 024</t>
  </si>
  <si>
    <t>ELECTRICAL - SOCKET WITH C-TYPE, 2 PIN AND 3 PIN PLUG</t>
  </si>
  <si>
    <t>120 X 120 X 4</t>
  </si>
  <si>
    <t>HDP, METAL</t>
  </si>
  <si>
    <t>SEN - 025</t>
  </si>
  <si>
    <t>120 X 90 X 4</t>
  </si>
  <si>
    <t>SEN - 026</t>
  </si>
  <si>
    <t>WALL MOUNTED AIRCON</t>
  </si>
  <si>
    <t>SEN - 027</t>
  </si>
  <si>
    <t>ALUMINIUM GLASS DOOR - FROSTED GLASS</t>
  </si>
  <si>
    <t>Nasre Boardroom Upgrade</t>
  </si>
  <si>
    <t>Nasrec</t>
  </si>
  <si>
    <t>QA65Q60DAKXXA + TV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</si>
</sst>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[$-F800]dddd\,\ mmmm\ dd\,\ yyyy"/>
    <numFmt numFmtId="165" formatCode="_-[$R-1C09]* #,##0.00_-;\-[$R-1C09]* #,##0.00_-;_-[$R-1C09]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Black"/>
      <family val="2"/>
    </font>
    <font>
      <b/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9" xfId="0" applyFont="1" applyBorder="1" applyAlignment="1">
      <alignment horizontal="left" wrapText="1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9" xfId="0" quotePrefix="1" applyFont="1" applyBorder="1" applyAlignment="1">
      <alignment horizontal="left" wrapText="1"/>
    </xf>
    <xf numFmtId="0" fontId="8" fillId="0" borderId="14" xfId="2" applyFont="1" applyBorder="1" applyAlignment="1"/>
    <xf numFmtId="0" fontId="8" fillId="0" borderId="15" xfId="2" applyFont="1" applyBorder="1" applyAlignment="1"/>
    <xf numFmtId="0" fontId="8" fillId="0" borderId="0" xfId="2" applyFont="1" applyBorder="1" applyAlignment="1"/>
    <xf numFmtId="164" fontId="4" fillId="0" borderId="16" xfId="0" applyNumberFormat="1" applyFont="1" applyBorder="1" applyAlignment="1">
      <alignment horizontal="left" wrapText="1"/>
    </xf>
    <xf numFmtId="164" fontId="4" fillId="0" borderId="0" xfId="0" applyNumberFormat="1" applyFont="1"/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164" fontId="4" fillId="0" borderId="21" xfId="0" applyNumberFormat="1" applyFont="1" applyBorder="1"/>
    <xf numFmtId="164" fontId="4" fillId="0" borderId="23" xfId="0" applyNumberFormat="1" applyFont="1" applyBorder="1"/>
    <xf numFmtId="0" fontId="0" fillId="0" borderId="0" xfId="0" applyAlignment="1">
      <alignment horizontal="center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left"/>
    </xf>
    <xf numFmtId="0" fontId="9" fillId="2" borderId="25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left"/>
    </xf>
    <xf numFmtId="165" fontId="2" fillId="2" borderId="27" xfId="0" applyNumberFormat="1" applyFont="1" applyFill="1" applyBorder="1"/>
    <xf numFmtId="165" fontId="2" fillId="2" borderId="27" xfId="0" applyNumberFormat="1" applyFont="1" applyFill="1" applyBorder="1" applyAlignment="1">
      <alignment horizontal="left"/>
    </xf>
    <xf numFmtId="0" fontId="2" fillId="3" borderId="0" xfId="0" applyFont="1" applyFill="1"/>
    <xf numFmtId="0" fontId="2" fillId="2" borderId="28" xfId="0" applyFont="1" applyFill="1" applyBorder="1"/>
    <xf numFmtId="0" fontId="2" fillId="2" borderId="29" xfId="0" applyFont="1" applyFill="1" applyBorder="1" applyAlignment="1">
      <alignment wrapText="1"/>
    </xf>
    <xf numFmtId="0" fontId="2" fillId="2" borderId="29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horizontal="left"/>
    </xf>
    <xf numFmtId="165" fontId="2" fillId="3" borderId="27" xfId="0" applyNumberFormat="1" applyFont="1" applyFill="1" applyBorder="1"/>
    <xf numFmtId="0" fontId="10" fillId="0" borderId="27" xfId="0" applyFont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10" fillId="0" borderId="27" xfId="1" applyFont="1" applyFill="1" applyBorder="1" applyAlignment="1">
      <alignment horizontal="left" vertical="center"/>
    </xf>
    <xf numFmtId="44" fontId="10" fillId="0" borderId="27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center" vertical="center" wrapText="1"/>
    </xf>
    <xf numFmtId="44" fontId="10" fillId="0" borderId="0" xfId="1" applyFont="1" applyFill="1" applyBorder="1" applyAlignment="1">
      <alignment horizontal="left" vertical="center"/>
    </xf>
    <xf numFmtId="44" fontId="10" fillId="0" borderId="0" xfId="0" applyNumberFormat="1" applyFont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9" fillId="0" borderId="5" xfId="0" applyFont="1" applyBorder="1"/>
    <xf numFmtId="0" fontId="9" fillId="0" borderId="13" xfId="0" applyFont="1" applyBorder="1"/>
    <xf numFmtId="0" fontId="9" fillId="0" borderId="13" xfId="0" applyFont="1" applyBorder="1" applyAlignment="1">
      <alignment vertical="center"/>
    </xf>
    <xf numFmtId="164" fontId="9" fillId="0" borderId="20" xfId="0" applyNumberFormat="1" applyFont="1" applyBorder="1"/>
    <xf numFmtId="0" fontId="9" fillId="2" borderId="26" xfId="0" applyFont="1" applyFill="1" applyBorder="1" applyAlignment="1">
      <alignment horizontal="left"/>
    </xf>
    <xf numFmtId="0" fontId="3" fillId="0" borderId="0" xfId="0" applyFont="1"/>
    <xf numFmtId="0" fontId="9" fillId="0" borderId="27" xfId="0" quotePrefix="1" applyFont="1" applyBorder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27" xfId="0" applyBorder="1"/>
    <xf numFmtId="0" fontId="4" fillId="0" borderId="27" xfId="0" applyFont="1" applyBorder="1"/>
    <xf numFmtId="0" fontId="0" fillId="0" borderId="27" xfId="0" applyBorder="1" applyAlignment="1">
      <alignment horizontal="center"/>
    </xf>
    <xf numFmtId="0" fontId="2" fillId="0" borderId="0" xfId="0" applyFont="1"/>
    <xf numFmtId="0" fontId="2" fillId="2" borderId="27" xfId="0" applyFont="1" applyFill="1" applyBorder="1"/>
    <xf numFmtId="0" fontId="13" fillId="2" borderId="27" xfId="0" applyFont="1" applyFill="1" applyBorder="1"/>
    <xf numFmtId="0" fontId="0" fillId="0" borderId="0" xfId="0" applyAlignment="1">
      <alignment horizont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</cellXfs>
  <cellStyles count="3">
    <cellStyle name="Currency" xfId="1" builtinId="4"/>
    <cellStyle name="Hyperlink 2" xfId="2" xr:uid="{1C74901A-2650-49AB-B3C0-7AC5740AD5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" name="AutoShape 2" descr="k-light Pendant Chrome DL-KLCH-9305/CH">
          <a:extLst>
            <a:ext uri="{FF2B5EF4-FFF2-40B4-BE49-F238E27FC236}">
              <a16:creationId xmlns:a16="http://schemas.microsoft.com/office/drawing/2014/main" id="{8C00C1ED-8D49-4939-8223-1A3E063BEBB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59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1">
    <v>11</v>
    <v>5</v>
    <v>Ekon Boardroom / Meeting Table</v>
  </rv>
  <rv s="0">
    <v>12</v>
    <v>5</v>
  </rv>
  <rv s="0">
    <v>13</v>
    <v>5</v>
  </rv>
  <rv s="0">
    <v>14</v>
    <v>5</v>
  </rv>
  <rv s="0">
    <v>15</v>
    <v>5</v>
  </rv>
  <rv s="1">
    <v>16</v>
    <v>5</v>
    <v>HouzeComfort Artificial Ficus Iyrata Indoor and Outdoor Pot Plant thumbnail</v>
  </rv>
  <rv s="0">
    <v>17</v>
    <v>5</v>
  </rv>
  <rv s="0">
    <v>18</v>
    <v>5</v>
  </rv>
  <rv s="1">
    <v>19</v>
    <v>5</v>
    <v>Thumbnail</v>
  </rv>
  <rv s="0">
    <v>20</v>
    <v>5</v>
  </rv>
  <rv s="0">
    <v>21</v>
    <v>5</v>
  </rv>
  <rv s="0">
    <v>22</v>
    <v>5</v>
  </rv>
  <rv s="1">
    <v>23</v>
    <v>5</v>
    <v>MONO SOCKET NEW USB A C 4X4 MAG</v>
  </rv>
  <rv s="1">
    <v>24</v>
    <v>5</v>
    <v>switch 3 l dim press + 1w 2x4 m/mag</v>
  </rv>
  <rv s="0">
    <v>25</v>
    <v>5</v>
  </rv>
  <rv s="0">
    <v>26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huthadzo@gleinteri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5F55-06C8-44FC-8BCA-1AB2C30BF939}">
  <sheetPr>
    <pageSetUpPr fitToPage="1"/>
  </sheetPr>
  <dimension ref="A1:N79"/>
  <sheetViews>
    <sheetView tabSelected="1" view="pageBreakPreview" zoomScale="60" zoomScaleNormal="80" workbookViewId="0">
      <selection activeCell="F7" sqref="F7"/>
    </sheetView>
  </sheetViews>
  <sheetFormatPr defaultRowHeight="14.5" x14ac:dyDescent="0.35"/>
  <cols>
    <col min="1" max="1" width="35.26953125" customWidth="1"/>
    <col min="2" max="2" width="57.453125" customWidth="1"/>
    <col min="3" max="3" width="26.54296875" style="27" customWidth="1"/>
    <col min="4" max="4" width="29.26953125" customWidth="1"/>
    <col min="5" max="6" width="33.26953125" customWidth="1"/>
  </cols>
  <sheetData>
    <row r="1" spans="1:14" ht="13.9" customHeight="1" x14ac:dyDescent="0.35">
      <c r="A1" s="75"/>
      <c r="B1" s="78" t="s">
        <v>0</v>
      </c>
      <c r="C1" s="81" t="s">
        <v>1</v>
      </c>
      <c r="D1" s="82"/>
      <c r="E1" s="1" t="s">
        <v>2</v>
      </c>
      <c r="F1" s="58"/>
      <c r="H1" s="2"/>
      <c r="I1" s="7"/>
      <c r="N1" s="2"/>
    </row>
    <row r="2" spans="1:14" ht="13.9" customHeight="1" x14ac:dyDescent="0.35">
      <c r="A2" s="76"/>
      <c r="B2" s="79"/>
      <c r="C2" s="83" t="s">
        <v>3</v>
      </c>
      <c r="D2" s="84"/>
      <c r="E2" s="8" t="s">
        <v>4</v>
      </c>
      <c r="F2" s="59"/>
      <c r="H2" s="2"/>
      <c r="I2" s="7"/>
      <c r="N2" s="2"/>
    </row>
    <row r="3" spans="1:14" ht="13.9" customHeight="1" x14ac:dyDescent="0.35">
      <c r="A3" s="76"/>
      <c r="B3" s="79"/>
      <c r="C3" s="83" t="s">
        <v>5</v>
      </c>
      <c r="D3" s="84"/>
      <c r="E3" s="13"/>
      <c r="F3" s="60"/>
      <c r="H3" s="14"/>
      <c r="I3" s="2"/>
      <c r="N3" s="2"/>
    </row>
    <row r="4" spans="1:14" ht="13.9" customHeight="1" x14ac:dyDescent="0.35">
      <c r="A4" s="76"/>
      <c r="B4" s="79"/>
      <c r="C4" s="83" t="s">
        <v>6</v>
      </c>
      <c r="D4" s="84"/>
      <c r="E4" s="17"/>
      <c r="F4" s="59"/>
      <c r="H4" s="2"/>
      <c r="I4" s="20"/>
      <c r="N4" s="2"/>
    </row>
    <row r="5" spans="1:14" ht="13.9" customHeight="1" thickBot="1" x14ac:dyDescent="0.4">
      <c r="A5" s="77"/>
      <c r="B5" s="80"/>
      <c r="C5" s="85" t="s">
        <v>7</v>
      </c>
      <c r="D5" s="86"/>
      <c r="E5" s="21"/>
      <c r="F5" s="61"/>
      <c r="H5" s="22"/>
      <c r="I5" s="22"/>
      <c r="N5" s="2"/>
    </row>
    <row r="6" spans="1:14" x14ac:dyDescent="0.35">
      <c r="C6" s="74"/>
      <c r="D6" s="74"/>
      <c r="E6" s="74"/>
      <c r="F6" s="74"/>
      <c r="G6" s="74"/>
      <c r="H6" s="74"/>
      <c r="I6" s="74"/>
      <c r="J6" s="74"/>
      <c r="K6" s="74"/>
      <c r="N6" s="2"/>
    </row>
    <row r="7" spans="1:14" x14ac:dyDescent="0.35">
      <c r="A7" s="65" t="s">
        <v>8</v>
      </c>
      <c r="B7" s="65"/>
      <c r="C7" s="66"/>
      <c r="D7" s="65"/>
      <c r="E7" s="65"/>
      <c r="F7" s="65"/>
    </row>
    <row r="8" spans="1:14" x14ac:dyDescent="0.35">
      <c r="A8" s="65" t="s">
        <v>9</v>
      </c>
      <c r="B8" s="65" t="s">
        <v>10</v>
      </c>
      <c r="C8" s="67" t="s">
        <v>11</v>
      </c>
      <c r="D8" s="65" t="s">
        <v>12</v>
      </c>
      <c r="E8" s="65" t="s">
        <v>13</v>
      </c>
      <c r="F8" s="65" t="s">
        <v>14</v>
      </c>
    </row>
    <row r="9" spans="1:14" x14ac:dyDescent="0.35">
      <c r="A9" s="69" t="s">
        <v>15</v>
      </c>
      <c r="B9" s="68" t="s">
        <v>16</v>
      </c>
      <c r="C9" s="70" t="s">
        <v>17</v>
      </c>
      <c r="D9" s="68"/>
      <c r="E9" s="68"/>
      <c r="F9" s="68"/>
    </row>
    <row r="10" spans="1:14" x14ac:dyDescent="0.35">
      <c r="A10" s="69" t="s">
        <v>18</v>
      </c>
      <c r="B10" s="68" t="s">
        <v>19</v>
      </c>
      <c r="C10" s="70" t="s">
        <v>17</v>
      </c>
      <c r="D10" s="68"/>
      <c r="E10" s="68"/>
      <c r="F10" s="68"/>
    </row>
    <row r="11" spans="1:14" x14ac:dyDescent="0.35">
      <c r="A11" s="69" t="s">
        <v>20</v>
      </c>
      <c r="B11" s="68" t="s">
        <v>21</v>
      </c>
      <c r="C11" s="70" t="s">
        <v>17</v>
      </c>
      <c r="D11" s="68"/>
      <c r="E11" s="68"/>
      <c r="F11" s="68"/>
    </row>
    <row r="12" spans="1:14" x14ac:dyDescent="0.35">
      <c r="A12" s="69" t="s">
        <v>22</v>
      </c>
      <c r="B12" s="68" t="s">
        <v>23</v>
      </c>
      <c r="C12" s="70" t="s">
        <v>24</v>
      </c>
      <c r="D12" s="68"/>
      <c r="E12" s="68"/>
      <c r="F12" s="68"/>
    </row>
    <row r="13" spans="1:14" x14ac:dyDescent="0.35">
      <c r="A13" s="69" t="s">
        <v>25</v>
      </c>
      <c r="B13" s="68" t="s">
        <v>26</v>
      </c>
      <c r="C13" s="70" t="s">
        <v>24</v>
      </c>
      <c r="D13" s="68"/>
      <c r="E13" s="68"/>
      <c r="F13" s="68"/>
    </row>
    <row r="14" spans="1:14" x14ac:dyDescent="0.35">
      <c r="A14" s="69" t="s">
        <v>27</v>
      </c>
      <c r="B14" s="68" t="s">
        <v>28</v>
      </c>
      <c r="C14" s="70" t="s">
        <v>24</v>
      </c>
      <c r="D14" s="68"/>
      <c r="E14" s="68"/>
      <c r="F14" s="68"/>
    </row>
    <row r="15" spans="1:14" x14ac:dyDescent="0.35">
      <c r="A15" s="69" t="s">
        <v>29</v>
      </c>
      <c r="B15" s="68" t="s">
        <v>30</v>
      </c>
      <c r="C15" s="70" t="s">
        <v>24</v>
      </c>
      <c r="D15" s="68"/>
      <c r="E15" s="68"/>
      <c r="F15" s="68"/>
    </row>
    <row r="17" spans="1:6" x14ac:dyDescent="0.35">
      <c r="A17" s="65" t="s">
        <v>31</v>
      </c>
      <c r="B17" s="65"/>
      <c r="C17" s="66"/>
      <c r="D17" s="65"/>
      <c r="E17" s="65"/>
      <c r="F17" s="65"/>
    </row>
    <row r="18" spans="1:6" x14ac:dyDescent="0.35">
      <c r="A18" s="65" t="s">
        <v>9</v>
      </c>
      <c r="B18" s="65" t="s">
        <v>10</v>
      </c>
      <c r="C18" s="67" t="s">
        <v>11</v>
      </c>
      <c r="D18" s="65" t="s">
        <v>12</v>
      </c>
      <c r="E18" s="65" t="s">
        <v>13</v>
      </c>
      <c r="F18" s="65" t="s">
        <v>14</v>
      </c>
    </row>
    <row r="19" spans="1:6" x14ac:dyDescent="0.35">
      <c r="A19" s="69" t="s">
        <v>32</v>
      </c>
      <c r="B19" s="68" t="s">
        <v>33</v>
      </c>
      <c r="C19" s="70" t="s">
        <v>34</v>
      </c>
      <c r="D19" s="68"/>
      <c r="E19" s="68"/>
      <c r="F19" s="68"/>
    </row>
    <row r="20" spans="1:6" x14ac:dyDescent="0.35">
      <c r="A20" s="69" t="s">
        <v>35</v>
      </c>
      <c r="B20" s="68" t="s">
        <v>36</v>
      </c>
      <c r="C20" s="70" t="s">
        <v>17</v>
      </c>
      <c r="D20" s="68"/>
      <c r="E20" s="68"/>
      <c r="F20" s="68"/>
    </row>
    <row r="22" spans="1:6" x14ac:dyDescent="0.35">
      <c r="A22" s="65" t="s">
        <v>37</v>
      </c>
      <c r="B22" s="65"/>
      <c r="C22" s="66"/>
      <c r="D22" s="65"/>
      <c r="E22" s="65"/>
      <c r="F22" s="65"/>
    </row>
    <row r="23" spans="1:6" x14ac:dyDescent="0.35">
      <c r="A23" s="65" t="s">
        <v>9</v>
      </c>
      <c r="B23" s="65" t="s">
        <v>10</v>
      </c>
      <c r="C23" s="67" t="s">
        <v>11</v>
      </c>
      <c r="D23" s="65" t="s">
        <v>12</v>
      </c>
      <c r="E23" s="65" t="s">
        <v>13</v>
      </c>
      <c r="F23" s="65" t="s">
        <v>14</v>
      </c>
    </row>
    <row r="24" spans="1:6" x14ac:dyDescent="0.35">
      <c r="A24" s="69" t="s">
        <v>38</v>
      </c>
      <c r="B24" s="68" t="s">
        <v>39</v>
      </c>
      <c r="C24" s="70" t="s">
        <v>17</v>
      </c>
      <c r="D24" s="68"/>
      <c r="E24" s="68"/>
      <c r="F24" s="68"/>
    </row>
    <row r="25" spans="1:6" x14ac:dyDescent="0.35">
      <c r="A25" s="69" t="s">
        <v>40</v>
      </c>
      <c r="B25" s="68" t="s">
        <v>41</v>
      </c>
      <c r="C25" s="70" t="s">
        <v>17</v>
      </c>
      <c r="D25" s="68"/>
      <c r="E25" s="68"/>
      <c r="F25" s="68"/>
    </row>
    <row r="26" spans="1:6" x14ac:dyDescent="0.35">
      <c r="A26" s="69" t="s">
        <v>42</v>
      </c>
      <c r="B26" s="68" t="s">
        <v>43</v>
      </c>
      <c r="C26" s="70" t="str">
        <f>C25</f>
        <v>m²</v>
      </c>
      <c r="D26" s="68"/>
      <c r="E26" s="68"/>
      <c r="F26" s="68"/>
    </row>
    <row r="27" spans="1:6" x14ac:dyDescent="0.35">
      <c r="A27" s="69" t="s">
        <v>44</v>
      </c>
      <c r="B27" s="68" t="s">
        <v>45</v>
      </c>
      <c r="C27" s="70" t="str">
        <f>C26</f>
        <v>m²</v>
      </c>
      <c r="D27" s="68"/>
      <c r="E27" s="68"/>
      <c r="F27" s="68"/>
    </row>
    <row r="28" spans="1:6" x14ac:dyDescent="0.35">
      <c r="A28" s="69" t="s">
        <v>46</v>
      </c>
      <c r="B28" s="68" t="s">
        <v>47</v>
      </c>
      <c r="C28" s="70" t="s">
        <v>24</v>
      </c>
      <c r="D28" s="68"/>
      <c r="E28" s="68"/>
      <c r="F28" s="68"/>
    </row>
    <row r="29" spans="1:6" x14ac:dyDescent="0.35">
      <c r="A29" s="69" t="s">
        <v>48</v>
      </c>
      <c r="B29" s="68" t="s">
        <v>49</v>
      </c>
      <c r="C29" s="70" t="s">
        <v>24</v>
      </c>
      <c r="D29" s="68"/>
      <c r="E29" s="68"/>
      <c r="F29" s="68"/>
    </row>
    <row r="31" spans="1:6" x14ac:dyDescent="0.35">
      <c r="A31" s="65" t="s">
        <v>50</v>
      </c>
      <c r="B31" s="65"/>
      <c r="C31" s="66"/>
      <c r="D31" s="65"/>
      <c r="E31" s="65"/>
      <c r="F31" s="65"/>
    </row>
    <row r="32" spans="1:6" x14ac:dyDescent="0.35">
      <c r="A32" s="65" t="s">
        <v>9</v>
      </c>
      <c r="B32" s="65" t="s">
        <v>10</v>
      </c>
      <c r="C32" s="67" t="s">
        <v>11</v>
      </c>
      <c r="D32" s="65" t="s">
        <v>12</v>
      </c>
      <c r="E32" s="65" t="s">
        <v>13</v>
      </c>
      <c r="F32" s="65" t="s">
        <v>14</v>
      </c>
    </row>
    <row r="33" spans="1:6" x14ac:dyDescent="0.35">
      <c r="A33" s="69" t="s">
        <v>51</v>
      </c>
      <c r="B33" s="68" t="s">
        <v>52</v>
      </c>
      <c r="C33" s="70" t="s">
        <v>17</v>
      </c>
      <c r="D33" s="68"/>
      <c r="E33" s="68"/>
      <c r="F33" s="68"/>
    </row>
    <row r="34" spans="1:6" x14ac:dyDescent="0.35">
      <c r="A34" s="69" t="s">
        <v>53</v>
      </c>
      <c r="B34" s="68" t="s">
        <v>54</v>
      </c>
      <c r="C34" s="70" t="s">
        <v>17</v>
      </c>
      <c r="D34" s="68"/>
      <c r="E34" s="68"/>
      <c r="F34" s="68"/>
    </row>
    <row r="35" spans="1:6" x14ac:dyDescent="0.35">
      <c r="A35" s="69" t="s">
        <v>55</v>
      </c>
      <c r="B35" s="68" t="s">
        <v>56</v>
      </c>
      <c r="C35" s="70" t="s">
        <v>34</v>
      </c>
      <c r="D35" s="68"/>
      <c r="E35" s="68"/>
      <c r="F35" s="68"/>
    </row>
    <row r="36" spans="1:6" x14ac:dyDescent="0.35">
      <c r="A36" s="69" t="s">
        <v>57</v>
      </c>
      <c r="B36" s="68" t="s">
        <v>58</v>
      </c>
      <c r="C36" s="70" t="s">
        <v>34</v>
      </c>
      <c r="D36" s="68"/>
      <c r="E36" s="68"/>
      <c r="F36" s="68"/>
    </row>
    <row r="38" spans="1:6" x14ac:dyDescent="0.35">
      <c r="A38" s="65" t="s">
        <v>59</v>
      </c>
      <c r="B38" s="65"/>
      <c r="C38" s="66"/>
      <c r="D38" s="65"/>
      <c r="E38" s="65"/>
      <c r="F38" s="65"/>
    </row>
    <row r="39" spans="1:6" x14ac:dyDescent="0.35">
      <c r="A39" s="65" t="s">
        <v>9</v>
      </c>
      <c r="B39" s="65" t="s">
        <v>10</v>
      </c>
      <c r="C39" s="67" t="s">
        <v>11</v>
      </c>
      <c r="D39" s="65" t="s">
        <v>12</v>
      </c>
      <c r="E39" s="65" t="s">
        <v>13</v>
      </c>
      <c r="F39" s="65" t="s">
        <v>14</v>
      </c>
    </row>
    <row r="40" spans="1:6" x14ac:dyDescent="0.35">
      <c r="A40" s="69" t="s">
        <v>60</v>
      </c>
      <c r="B40" s="68" t="s">
        <v>61</v>
      </c>
      <c r="C40" s="70" t="s">
        <v>24</v>
      </c>
      <c r="D40" s="68"/>
      <c r="E40" s="68"/>
      <c r="F40" s="68"/>
    </row>
    <row r="41" spans="1:6" x14ac:dyDescent="0.35">
      <c r="A41" s="69" t="s">
        <v>62</v>
      </c>
      <c r="B41" s="68" t="s">
        <v>63</v>
      </c>
      <c r="C41" s="70" t="s">
        <v>34</v>
      </c>
      <c r="D41" s="68"/>
      <c r="E41" s="68"/>
      <c r="F41" s="68"/>
    </row>
    <row r="42" spans="1:6" x14ac:dyDescent="0.35">
      <c r="A42" s="69" t="s">
        <v>64</v>
      </c>
      <c r="B42" s="68" t="s">
        <v>65</v>
      </c>
      <c r="C42" s="70" t="s">
        <v>24</v>
      </c>
      <c r="D42" s="68"/>
      <c r="E42" s="68"/>
      <c r="F42" s="68"/>
    </row>
    <row r="43" spans="1:6" x14ac:dyDescent="0.35">
      <c r="A43" s="69" t="s">
        <v>66</v>
      </c>
      <c r="B43" s="68" t="s">
        <v>67</v>
      </c>
      <c r="C43" s="70" t="s">
        <v>68</v>
      </c>
      <c r="D43" s="68"/>
      <c r="E43" s="68"/>
      <c r="F43" s="68"/>
    </row>
    <row r="44" spans="1:6" x14ac:dyDescent="0.35">
      <c r="A44" s="69" t="s">
        <v>69</v>
      </c>
      <c r="B44" s="68" t="s">
        <v>70</v>
      </c>
      <c r="C44" s="70" t="s">
        <v>24</v>
      </c>
      <c r="D44" s="68"/>
      <c r="E44" s="68"/>
      <c r="F44" s="68"/>
    </row>
    <row r="45" spans="1:6" x14ac:dyDescent="0.35">
      <c r="A45" s="69" t="s">
        <v>71</v>
      </c>
      <c r="B45" s="68" t="s">
        <v>72</v>
      </c>
      <c r="C45" s="70" t="s">
        <v>24</v>
      </c>
      <c r="D45" s="68"/>
      <c r="E45" s="68"/>
      <c r="F45" s="68"/>
    </row>
    <row r="46" spans="1:6" x14ac:dyDescent="0.35">
      <c r="A46" s="2"/>
    </row>
    <row r="48" spans="1:6" x14ac:dyDescent="0.35">
      <c r="A48" s="65" t="s">
        <v>73</v>
      </c>
      <c r="B48" s="65"/>
      <c r="C48" s="66"/>
      <c r="D48" s="65"/>
      <c r="E48" s="65"/>
      <c r="F48" s="65"/>
    </row>
    <row r="49" spans="1:13" x14ac:dyDescent="0.35">
      <c r="A49" s="65" t="s">
        <v>9</v>
      </c>
      <c r="B49" s="65" t="s">
        <v>10</v>
      </c>
      <c r="C49" s="67" t="s">
        <v>11</v>
      </c>
      <c r="D49" s="65" t="s">
        <v>12</v>
      </c>
      <c r="E49" s="65" t="s">
        <v>13</v>
      </c>
      <c r="F49" s="65" t="s">
        <v>14</v>
      </c>
    </row>
    <row r="50" spans="1:13" x14ac:dyDescent="0.35">
      <c r="A50" s="69" t="s">
        <v>74</v>
      </c>
      <c r="B50" s="68" t="s">
        <v>75</v>
      </c>
      <c r="C50" s="70" t="s">
        <v>24</v>
      </c>
      <c r="D50" s="68"/>
      <c r="E50" s="68"/>
      <c r="F50" s="68"/>
    </row>
    <row r="51" spans="1:13" x14ac:dyDescent="0.35">
      <c r="A51" s="69" t="s">
        <v>76</v>
      </c>
      <c r="B51" s="68" t="s">
        <v>77</v>
      </c>
      <c r="C51" s="70" t="s">
        <v>24</v>
      </c>
      <c r="D51" s="68"/>
      <c r="E51" s="68"/>
      <c r="F51" s="68"/>
    </row>
    <row r="52" spans="1:13" x14ac:dyDescent="0.35">
      <c r="A52" s="69" t="s">
        <v>78</v>
      </c>
      <c r="B52" s="68" t="s">
        <v>79</v>
      </c>
      <c r="C52" s="70" t="s">
        <v>24</v>
      </c>
      <c r="D52" s="68"/>
      <c r="E52" s="68"/>
      <c r="F52" s="68"/>
    </row>
    <row r="54" spans="1:13" x14ac:dyDescent="0.35">
      <c r="A54" s="65" t="s">
        <v>80</v>
      </c>
      <c r="B54" s="65"/>
      <c r="C54" s="66"/>
      <c r="D54" s="65"/>
      <c r="E54" s="65"/>
      <c r="F54" s="65"/>
    </row>
    <row r="55" spans="1:13" x14ac:dyDescent="0.35">
      <c r="A55" s="65" t="s">
        <v>9</v>
      </c>
      <c r="B55" s="65" t="s">
        <v>10</v>
      </c>
      <c r="C55" s="67" t="s">
        <v>11</v>
      </c>
      <c r="D55" s="65" t="s">
        <v>12</v>
      </c>
      <c r="E55" s="65" t="s">
        <v>13</v>
      </c>
      <c r="F55" s="65" t="s">
        <v>14</v>
      </c>
    </row>
    <row r="56" spans="1:13" x14ac:dyDescent="0.35">
      <c r="A56" s="69" t="s">
        <v>81</v>
      </c>
      <c r="B56" s="68" t="s">
        <v>82</v>
      </c>
      <c r="C56" s="70" t="s">
        <v>24</v>
      </c>
      <c r="D56" s="68"/>
      <c r="E56" s="68"/>
      <c r="F56" s="68"/>
    </row>
    <row r="57" spans="1:13" x14ac:dyDescent="0.35">
      <c r="A57" s="69" t="s">
        <v>83</v>
      </c>
      <c r="B57" s="68" t="s">
        <v>84</v>
      </c>
      <c r="C57" s="70" t="s">
        <v>24</v>
      </c>
      <c r="D57" s="68"/>
      <c r="E57" s="68"/>
      <c r="F57" s="68"/>
    </row>
    <row r="58" spans="1:13" x14ac:dyDescent="0.35">
      <c r="A58" s="69" t="s">
        <v>85</v>
      </c>
      <c r="B58" s="68" t="s">
        <v>86</v>
      </c>
      <c r="C58" s="70" t="s">
        <v>87</v>
      </c>
      <c r="D58" s="68" t="s">
        <v>88</v>
      </c>
      <c r="E58" s="68"/>
      <c r="F58" s="68"/>
    </row>
    <row r="59" spans="1:13" x14ac:dyDescent="0.35">
      <c r="A59" s="69" t="s">
        <v>89</v>
      </c>
      <c r="B59" s="68" t="s">
        <v>90</v>
      </c>
      <c r="C59" s="70" t="s">
        <v>24</v>
      </c>
      <c r="D59" s="68"/>
      <c r="E59" s="68"/>
      <c r="F59" s="68"/>
    </row>
    <row r="60" spans="1:13" x14ac:dyDescent="0.35">
      <c r="A60" s="69" t="s">
        <v>91</v>
      </c>
      <c r="B60" s="68" t="s">
        <v>92</v>
      </c>
      <c r="C60" s="70" t="s">
        <v>24</v>
      </c>
      <c r="D60" s="68"/>
      <c r="E60" s="68"/>
      <c r="F60" s="68"/>
    </row>
    <row r="61" spans="1:13" x14ac:dyDescent="0.35">
      <c r="A61" s="69" t="s">
        <v>93</v>
      </c>
      <c r="B61" s="68" t="s">
        <v>94</v>
      </c>
      <c r="C61" s="70" t="s">
        <v>24</v>
      </c>
      <c r="D61" s="68"/>
      <c r="E61" s="68"/>
      <c r="F61" s="68"/>
    </row>
    <row r="62" spans="1:13" x14ac:dyDescent="0.35">
      <c r="A62" s="69" t="s">
        <v>95</v>
      </c>
      <c r="B62" s="68" t="s">
        <v>96</v>
      </c>
      <c r="C62" s="70" t="s">
        <v>24</v>
      </c>
      <c r="D62" s="68"/>
      <c r="E62" s="68"/>
      <c r="F62" s="68"/>
      <c r="M62" t="s">
        <v>97</v>
      </c>
    </row>
    <row r="63" spans="1:13" x14ac:dyDescent="0.35">
      <c r="A63" s="69" t="s">
        <v>98</v>
      </c>
      <c r="B63" s="68" t="s">
        <v>99</v>
      </c>
      <c r="C63" s="70" t="s">
        <v>24</v>
      </c>
      <c r="D63" s="68"/>
      <c r="E63" s="68"/>
      <c r="F63" s="68"/>
    </row>
    <row r="64" spans="1:13" x14ac:dyDescent="0.35">
      <c r="A64" s="69" t="s">
        <v>100</v>
      </c>
      <c r="B64" s="68" t="s">
        <v>101</v>
      </c>
      <c r="C64" s="70" t="s">
        <v>24</v>
      </c>
      <c r="D64" s="68"/>
      <c r="E64" s="68"/>
      <c r="F64" s="68"/>
    </row>
    <row r="65" spans="1:6" x14ac:dyDescent="0.35">
      <c r="A65" s="69" t="s">
        <v>102</v>
      </c>
      <c r="B65" s="68" t="s">
        <v>103</v>
      </c>
      <c r="C65" s="70" t="s">
        <v>24</v>
      </c>
      <c r="D65" s="68"/>
      <c r="E65" s="68"/>
      <c r="F65" s="68"/>
    </row>
    <row r="66" spans="1:6" x14ac:dyDescent="0.35">
      <c r="A66" s="2"/>
    </row>
    <row r="67" spans="1:6" x14ac:dyDescent="0.35">
      <c r="A67" s="65" t="s">
        <v>104</v>
      </c>
      <c r="B67" s="65"/>
      <c r="C67" s="66"/>
      <c r="D67" s="65"/>
      <c r="E67" s="65"/>
      <c r="F67" s="65"/>
    </row>
    <row r="68" spans="1:6" x14ac:dyDescent="0.35">
      <c r="A68" s="65" t="s">
        <v>9</v>
      </c>
      <c r="B68" s="65" t="s">
        <v>10</v>
      </c>
      <c r="C68" s="67" t="s">
        <v>11</v>
      </c>
      <c r="D68" s="65" t="s">
        <v>12</v>
      </c>
      <c r="E68" s="65" t="s">
        <v>13</v>
      </c>
      <c r="F68" s="65" t="s">
        <v>14</v>
      </c>
    </row>
    <row r="69" spans="1:6" x14ac:dyDescent="0.35">
      <c r="A69" s="69" t="s">
        <v>105</v>
      </c>
      <c r="B69" s="68" t="s">
        <v>106</v>
      </c>
      <c r="C69" s="70" t="s">
        <v>87</v>
      </c>
      <c r="D69" s="68" t="s">
        <v>88</v>
      </c>
      <c r="E69" s="68"/>
      <c r="F69" s="68"/>
    </row>
    <row r="70" spans="1:6" x14ac:dyDescent="0.35">
      <c r="A70" s="69" t="s">
        <v>107</v>
      </c>
      <c r="B70" s="68" t="s">
        <v>108</v>
      </c>
      <c r="C70" s="70" t="s">
        <v>87</v>
      </c>
      <c r="D70" s="68" t="s">
        <v>88</v>
      </c>
      <c r="E70" s="68"/>
      <c r="F70" s="68"/>
    </row>
    <row r="71" spans="1:6" x14ac:dyDescent="0.35">
      <c r="A71" s="69" t="s">
        <v>109</v>
      </c>
      <c r="B71" s="68" t="s">
        <v>110</v>
      </c>
      <c r="C71" s="70" t="s">
        <v>87</v>
      </c>
      <c r="D71" s="68" t="s">
        <v>88</v>
      </c>
      <c r="E71" s="68"/>
      <c r="F71" s="68"/>
    </row>
    <row r="73" spans="1:6" x14ac:dyDescent="0.35">
      <c r="D73" s="72" t="s">
        <v>111</v>
      </c>
      <c r="E73" s="72"/>
      <c r="F73" s="72"/>
    </row>
    <row r="74" spans="1:6" x14ac:dyDescent="0.35">
      <c r="A74" s="71"/>
      <c r="D74" s="72" t="s">
        <v>112</v>
      </c>
      <c r="E74" s="72" t="s">
        <v>14</v>
      </c>
      <c r="F74" s="73"/>
    </row>
    <row r="75" spans="1:6" x14ac:dyDescent="0.35">
      <c r="D75" s="69" t="s">
        <v>113</v>
      </c>
      <c r="E75" s="87"/>
      <c r="F75" s="87"/>
    </row>
    <row r="76" spans="1:6" x14ac:dyDescent="0.35">
      <c r="D76" s="69" t="s">
        <v>114</v>
      </c>
      <c r="E76" s="87"/>
      <c r="F76" s="87"/>
    </row>
    <row r="77" spans="1:6" x14ac:dyDescent="0.35">
      <c r="D77" s="69" t="s">
        <v>115</v>
      </c>
      <c r="E77" s="87"/>
      <c r="F77" s="87"/>
    </row>
    <row r="78" spans="1:6" x14ac:dyDescent="0.35">
      <c r="D78" s="69" t="s">
        <v>116</v>
      </c>
      <c r="E78" s="87"/>
      <c r="F78" s="87"/>
    </row>
    <row r="79" spans="1:6" x14ac:dyDescent="0.35">
      <c r="D79" s="69" t="s">
        <v>117</v>
      </c>
      <c r="E79" s="87"/>
      <c r="F79" s="87"/>
    </row>
  </sheetData>
  <mergeCells count="13">
    <mergeCell ref="E79:F79"/>
    <mergeCell ref="E75:F75"/>
    <mergeCell ref="E76:F76"/>
    <mergeCell ref="E77:F77"/>
    <mergeCell ref="E78:F78"/>
    <mergeCell ref="C6:K6"/>
    <mergeCell ref="A1:A5"/>
    <mergeCell ref="B1:B5"/>
    <mergeCell ref="C1:D1"/>
    <mergeCell ref="C2:D2"/>
    <mergeCell ref="C3:D3"/>
    <mergeCell ref="C4:D4"/>
    <mergeCell ref="C5:D5"/>
  </mergeCells>
  <phoneticPr fontId="12" type="noConversion"/>
  <pageMargins left="0.75" right="0.75" top="1" bottom="1" header="0.5" footer="0.5"/>
  <pageSetup paperSize="8" scale="57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8E47-88B2-4DCD-8B55-B236BA7BCB36}">
  <sheetPr>
    <pageSetUpPr fitToPage="1"/>
  </sheetPr>
  <dimension ref="A1:R40"/>
  <sheetViews>
    <sheetView view="pageBreakPreview" topLeftCell="C38" zoomScale="77" zoomScaleNormal="77" zoomScaleSheetLayoutView="77" workbookViewId="0">
      <selection activeCell="D19" sqref="D19"/>
    </sheetView>
  </sheetViews>
  <sheetFormatPr defaultRowHeight="14.5" x14ac:dyDescent="0.35"/>
  <cols>
    <col min="1" max="1" width="32.7265625" hidden="1" customWidth="1"/>
    <col min="2" max="2" width="0" hidden="1" customWidth="1"/>
    <col min="3" max="3" width="39.26953125" customWidth="1"/>
    <col min="4" max="4" width="57.1796875" customWidth="1"/>
    <col min="5" max="5" width="19.54296875" customWidth="1"/>
    <col min="6" max="6" width="24.7265625" customWidth="1"/>
    <col min="7" max="7" width="38.81640625" customWidth="1"/>
    <col min="8" max="8" width="24.7265625" style="63" customWidth="1"/>
    <col min="10" max="16" width="28.1796875" hidden="1" customWidth="1"/>
  </cols>
  <sheetData>
    <row r="1" spans="1:18" ht="13.9" customHeight="1" x14ac:dyDescent="0.35">
      <c r="C1" s="88"/>
      <c r="D1" s="91" t="s">
        <v>2</v>
      </c>
      <c r="E1" s="94" t="s">
        <v>1</v>
      </c>
      <c r="F1" s="95"/>
      <c r="G1" s="1" t="s">
        <v>241</v>
      </c>
      <c r="H1" s="58"/>
      <c r="J1" s="2"/>
      <c r="K1" s="3"/>
      <c r="L1" s="4"/>
      <c r="M1" s="5"/>
      <c r="N1" s="6"/>
      <c r="O1" s="7"/>
      <c r="R1" s="2"/>
    </row>
    <row r="2" spans="1:18" ht="13.9" customHeight="1" x14ac:dyDescent="0.35">
      <c r="C2" s="89"/>
      <c r="D2" s="92"/>
      <c r="E2" s="96" t="s">
        <v>3</v>
      </c>
      <c r="F2" s="97"/>
      <c r="G2" s="8" t="s">
        <v>242</v>
      </c>
      <c r="H2" s="59"/>
      <c r="J2" s="2"/>
      <c r="K2" s="9"/>
      <c r="L2" s="10"/>
      <c r="M2" s="11"/>
      <c r="N2" s="12"/>
      <c r="O2" s="7"/>
      <c r="R2" s="2"/>
    </row>
    <row r="3" spans="1:18" ht="13.9" customHeight="1" x14ac:dyDescent="0.35">
      <c r="C3" s="89"/>
      <c r="D3" s="92"/>
      <c r="E3" s="96" t="s">
        <v>5</v>
      </c>
      <c r="F3" s="97"/>
      <c r="G3" s="13"/>
      <c r="H3" s="60"/>
      <c r="J3" s="14"/>
      <c r="K3" s="9"/>
      <c r="L3" s="10"/>
      <c r="M3" s="15" t="s">
        <v>118</v>
      </c>
      <c r="N3" s="16"/>
      <c r="O3" s="2"/>
      <c r="R3" s="2"/>
    </row>
    <row r="4" spans="1:18" ht="13.9" customHeight="1" x14ac:dyDescent="0.35">
      <c r="C4" s="89"/>
      <c r="D4" s="92"/>
      <c r="E4" s="96" t="s">
        <v>6</v>
      </c>
      <c r="F4" s="97"/>
      <c r="G4" s="17"/>
      <c r="H4" s="59"/>
      <c r="J4" s="2"/>
      <c r="K4" s="9"/>
      <c r="L4" s="10"/>
      <c r="M4" s="18" t="s">
        <v>119</v>
      </c>
      <c r="N4" s="19"/>
      <c r="O4" s="20"/>
      <c r="R4" s="2"/>
    </row>
    <row r="5" spans="1:18" ht="13.9" customHeight="1" thickBot="1" x14ac:dyDescent="0.4">
      <c r="C5" s="90"/>
      <c r="D5" s="93"/>
      <c r="E5" s="98" t="s">
        <v>7</v>
      </c>
      <c r="F5" s="99"/>
      <c r="G5" s="21"/>
      <c r="H5" s="61"/>
      <c r="J5" s="22"/>
      <c r="K5" s="23"/>
      <c r="L5" s="24"/>
      <c r="M5" s="25" t="s">
        <v>120</v>
      </c>
      <c r="N5" s="26"/>
      <c r="O5" s="22"/>
      <c r="R5" s="2"/>
    </row>
    <row r="6" spans="1:18" x14ac:dyDescent="0.35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R6" s="2"/>
    </row>
    <row r="7" spans="1:18" x14ac:dyDescent="0.35">
      <c r="C7" s="28"/>
      <c r="D7" s="29"/>
      <c r="E7" s="30"/>
      <c r="F7" s="31"/>
      <c r="G7" s="29"/>
      <c r="H7" s="62"/>
      <c r="J7" s="32"/>
      <c r="K7" s="32"/>
      <c r="L7" s="32"/>
      <c r="M7" s="33" t="s">
        <v>121</v>
      </c>
      <c r="N7" s="34" t="e">
        <f>N9+P20+N41+N42+N43+N44+N46+N47+N48+N50+N51+P19</f>
        <v>#REF!</v>
      </c>
      <c r="P7" s="35"/>
      <c r="Q7" s="2"/>
    </row>
    <row r="8" spans="1:18" ht="17.5" customHeight="1" x14ac:dyDescent="0.35">
      <c r="C8" s="36" t="s">
        <v>122</v>
      </c>
      <c r="D8" s="37" t="s">
        <v>123</v>
      </c>
      <c r="E8" s="38" t="s">
        <v>124</v>
      </c>
      <c r="F8" s="37" t="s">
        <v>125</v>
      </c>
      <c r="G8" s="39" t="s">
        <v>126</v>
      </c>
      <c r="H8" s="40" t="s">
        <v>12</v>
      </c>
      <c r="J8" s="41" t="s">
        <v>127</v>
      </c>
      <c r="K8" s="41" t="s">
        <v>116</v>
      </c>
      <c r="L8" s="41" t="s">
        <v>128</v>
      </c>
      <c r="M8" s="33" t="s">
        <v>129</v>
      </c>
      <c r="N8" s="34" t="s">
        <v>130</v>
      </c>
      <c r="P8" s="35" t="s">
        <v>131</v>
      </c>
      <c r="Q8" s="2"/>
    </row>
    <row r="9" spans="1:18" s="46" customFormat="1" ht="66" customHeight="1" x14ac:dyDescent="0.35">
      <c r="A9" s="46" t="s">
        <v>132</v>
      </c>
      <c r="C9" s="42" t="s">
        <v>133</v>
      </c>
      <c r="D9" s="45" t="s">
        <v>134</v>
      </c>
      <c r="E9" s="52" t="e" vm="1">
        <v>#VALUE!</v>
      </c>
      <c r="F9" s="55"/>
      <c r="G9" s="45" t="s">
        <v>135</v>
      </c>
      <c r="H9" s="44" t="s">
        <v>136</v>
      </c>
      <c r="J9" s="47">
        <v>7410</v>
      </c>
      <c r="K9" s="48">
        <f>J9*15%</f>
        <v>1111.5</v>
      </c>
      <c r="L9" s="48">
        <f>J9*5%</f>
        <v>370.5</v>
      </c>
      <c r="M9" s="48">
        <f>L9+K9+J9</f>
        <v>8892</v>
      </c>
      <c r="N9" s="48" t="e">
        <f>M9*#REF!</f>
        <v>#REF!</v>
      </c>
      <c r="O9" s="49"/>
      <c r="P9" s="50"/>
      <c r="Q9" s="51"/>
    </row>
    <row r="10" spans="1:18" s="46" customFormat="1" ht="66" customHeight="1" x14ac:dyDescent="0.35">
      <c r="A10" s="46" t="s">
        <v>137</v>
      </c>
      <c r="C10" s="42" t="s">
        <v>138</v>
      </c>
      <c r="D10" s="45" t="s">
        <v>139</v>
      </c>
      <c r="E10" s="52" t="e" vm="2">
        <v>#VALUE!</v>
      </c>
      <c r="F10" s="55"/>
      <c r="G10" s="45" t="s">
        <v>140</v>
      </c>
      <c r="H10" s="44" t="s">
        <v>136</v>
      </c>
      <c r="J10" s="53"/>
      <c r="K10" s="54"/>
      <c r="L10" s="54"/>
      <c r="M10" s="54"/>
      <c r="N10" s="54"/>
      <c r="O10" s="49"/>
      <c r="P10" s="49"/>
      <c r="Q10" s="51"/>
    </row>
    <row r="11" spans="1:18" s="46" customFormat="1" ht="66" customHeight="1" x14ac:dyDescent="0.35">
      <c r="A11" s="46" t="s">
        <v>137</v>
      </c>
      <c r="C11" s="42" t="s">
        <v>141</v>
      </c>
      <c r="D11" s="45" t="s">
        <v>142</v>
      </c>
      <c r="E11" s="52" t="e" vm="3">
        <v>#VALUE!</v>
      </c>
      <c r="F11" s="55"/>
      <c r="G11" s="45" t="s">
        <v>143</v>
      </c>
      <c r="H11" s="44" t="s">
        <v>136</v>
      </c>
      <c r="J11" s="53"/>
      <c r="K11" s="54"/>
      <c r="L11" s="54"/>
      <c r="M11" s="54"/>
      <c r="N11" s="54"/>
      <c r="O11" s="49"/>
      <c r="P11" s="49"/>
      <c r="Q11" s="51"/>
    </row>
    <row r="12" spans="1:18" s="46" customFormat="1" ht="66" customHeight="1" x14ac:dyDescent="0.35">
      <c r="A12" s="46" t="s">
        <v>144</v>
      </c>
      <c r="C12" s="42" t="s">
        <v>145</v>
      </c>
      <c r="D12" s="45" t="s">
        <v>146</v>
      </c>
      <c r="E12" s="52" t="e" vm="4">
        <v>#VALUE!</v>
      </c>
      <c r="F12" s="44" t="s">
        <v>147</v>
      </c>
      <c r="G12" s="45" t="s">
        <v>148</v>
      </c>
      <c r="H12" s="44" t="s">
        <v>136</v>
      </c>
      <c r="J12" s="53"/>
      <c r="K12" s="54"/>
      <c r="L12" s="54"/>
      <c r="M12" s="54"/>
      <c r="N12" s="54"/>
      <c r="O12" s="49"/>
      <c r="P12" s="49"/>
      <c r="Q12" s="51"/>
    </row>
    <row r="13" spans="1:18" s="46" customFormat="1" ht="66" customHeight="1" x14ac:dyDescent="0.35">
      <c r="A13" s="46" t="s">
        <v>144</v>
      </c>
      <c r="C13" s="42" t="s">
        <v>149</v>
      </c>
      <c r="D13" s="45" t="s">
        <v>150</v>
      </c>
      <c r="E13" s="52" t="e" vm="5">
        <v>#VALUE!</v>
      </c>
      <c r="F13" s="44" t="s">
        <v>151</v>
      </c>
      <c r="G13" s="45" t="s">
        <v>152</v>
      </c>
      <c r="H13" s="44" t="s">
        <v>136</v>
      </c>
      <c r="J13" s="53"/>
      <c r="K13" s="54"/>
      <c r="L13" s="54"/>
      <c r="M13" s="54"/>
      <c r="N13" s="54"/>
      <c r="O13" s="49"/>
      <c r="P13" s="49"/>
      <c r="Q13" s="51"/>
    </row>
    <row r="15" spans="1:18" s="46" customFormat="1" ht="66" customHeight="1" x14ac:dyDescent="0.35">
      <c r="A15" s="46" t="s">
        <v>153</v>
      </c>
      <c r="C15" s="42" t="s">
        <v>154</v>
      </c>
      <c r="D15" s="45" t="s">
        <v>155</v>
      </c>
      <c r="E15" s="52" t="e" vm="6">
        <v>#VALUE!</v>
      </c>
      <c r="F15" s="64" t="s">
        <v>156</v>
      </c>
      <c r="G15" s="45" t="s">
        <v>157</v>
      </c>
      <c r="H15" s="44">
        <v>1</v>
      </c>
      <c r="J15" s="53"/>
      <c r="K15" s="54"/>
      <c r="L15" s="54"/>
      <c r="M15" s="54"/>
      <c r="N15" s="54"/>
      <c r="O15" s="49"/>
      <c r="P15" s="49"/>
      <c r="Q15" s="51"/>
    </row>
    <row r="17" spans="1:17" s="46" customFormat="1" ht="66" customHeight="1" x14ac:dyDescent="0.35">
      <c r="A17" s="46" t="s">
        <v>158</v>
      </c>
      <c r="C17" s="42" t="s">
        <v>159</v>
      </c>
      <c r="D17" s="45" t="s">
        <v>160</v>
      </c>
      <c r="E17" s="52" t="e" vm="7">
        <v>#VALUE!</v>
      </c>
      <c r="F17" s="44" t="s">
        <v>161</v>
      </c>
      <c r="G17" s="45" t="s">
        <v>162</v>
      </c>
      <c r="H17" s="44">
        <v>1</v>
      </c>
      <c r="J17" s="53"/>
      <c r="K17" s="54"/>
      <c r="L17" s="54"/>
      <c r="M17" s="54"/>
      <c r="N17" s="54"/>
      <c r="O17" s="49"/>
      <c r="P17" s="49"/>
      <c r="Q17" s="51"/>
    </row>
    <row r="18" spans="1:17" s="46" customFormat="1" ht="66" customHeight="1" x14ac:dyDescent="0.35">
      <c r="A18" s="46" t="s">
        <v>144</v>
      </c>
      <c r="C18" s="42" t="s">
        <v>163</v>
      </c>
      <c r="D18" s="43" t="s">
        <v>164</v>
      </c>
      <c r="E18" s="52" t="e" vm="8">
        <v>#VALUE!</v>
      </c>
      <c r="F18" s="64" t="s">
        <v>156</v>
      </c>
      <c r="G18" s="45" t="s">
        <v>165</v>
      </c>
      <c r="H18" s="44">
        <v>4</v>
      </c>
      <c r="J18" s="53"/>
      <c r="K18" s="54"/>
      <c r="L18" s="54"/>
      <c r="M18" s="54"/>
      <c r="N18" s="54"/>
      <c r="O18" s="49"/>
      <c r="P18" s="49"/>
      <c r="Q18" s="51"/>
    </row>
    <row r="19" spans="1:17" s="46" customFormat="1" ht="66" customHeight="1" x14ac:dyDescent="0.35">
      <c r="A19" s="46" t="s">
        <v>166</v>
      </c>
      <c r="C19" s="42" t="s">
        <v>167</v>
      </c>
      <c r="D19" s="45" t="s">
        <v>243</v>
      </c>
      <c r="E19" s="57" t="e" vm="9">
        <v>#VALUE!</v>
      </c>
      <c r="F19" s="44" t="s">
        <v>168</v>
      </c>
      <c r="G19" s="45" t="s">
        <v>169</v>
      </c>
      <c r="H19" s="56">
        <v>1</v>
      </c>
      <c r="J19" s="47">
        <v>13750</v>
      </c>
      <c r="K19" s="48">
        <f t="shared" ref="K19" si="0">J19*15%</f>
        <v>2062.5</v>
      </c>
      <c r="L19" s="48">
        <f t="shared" ref="L19" si="1">J19*5%</f>
        <v>687.5</v>
      </c>
      <c r="M19" s="48">
        <f t="shared" ref="M19" si="2">L19+K19+J19</f>
        <v>16500</v>
      </c>
      <c r="N19" s="48">
        <f t="shared" ref="N19" si="3">M19*H19</f>
        <v>16500</v>
      </c>
      <c r="O19" s="49"/>
      <c r="P19" s="50"/>
    </row>
    <row r="20" spans="1:17" s="46" customFormat="1" ht="66" customHeight="1" x14ac:dyDescent="0.35">
      <c r="A20" s="46" t="s">
        <v>170</v>
      </c>
      <c r="C20" s="42" t="s">
        <v>171</v>
      </c>
      <c r="D20" s="45" t="s">
        <v>172</v>
      </c>
      <c r="E20" s="57" t="e" vm="10">
        <v>#VALUE!</v>
      </c>
      <c r="F20" s="44" t="s">
        <v>173</v>
      </c>
      <c r="G20" s="45" t="s">
        <v>174</v>
      </c>
      <c r="H20" s="56">
        <v>1</v>
      </c>
      <c r="J20" s="47"/>
      <c r="K20" s="48"/>
      <c r="L20" s="48"/>
      <c r="M20" s="48"/>
      <c r="N20" s="48"/>
      <c r="O20" s="49"/>
      <c r="P20" s="50"/>
    </row>
    <row r="21" spans="1:17" s="46" customFormat="1" ht="66" customHeight="1" x14ac:dyDescent="0.35">
      <c r="A21" s="46" t="s">
        <v>175</v>
      </c>
      <c r="C21" s="42" t="s">
        <v>176</v>
      </c>
      <c r="D21" s="45" t="s">
        <v>177</v>
      </c>
      <c r="E21" s="57" t="e" vm="11">
        <v>#VALUE!</v>
      </c>
      <c r="F21" s="64" t="s">
        <v>156</v>
      </c>
      <c r="G21" s="45" t="s">
        <v>178</v>
      </c>
      <c r="H21" s="56">
        <v>1</v>
      </c>
      <c r="J21" s="53"/>
      <c r="K21" s="54"/>
      <c r="L21" s="54"/>
      <c r="M21" s="54"/>
      <c r="N21" s="54"/>
      <c r="O21" s="49"/>
      <c r="P21" s="49"/>
    </row>
    <row r="23" spans="1:17" s="46" customFormat="1" ht="66" customHeight="1" x14ac:dyDescent="0.35">
      <c r="A23" s="46" t="s">
        <v>179</v>
      </c>
      <c r="C23" s="42" t="s">
        <v>180</v>
      </c>
      <c r="D23" s="45" t="s">
        <v>181</v>
      </c>
      <c r="E23" s="70" t="e" vm="12">
        <v>#VALUE!</v>
      </c>
      <c r="F23" s="64" t="s">
        <v>182</v>
      </c>
      <c r="G23" s="45" t="s">
        <v>183</v>
      </c>
      <c r="H23" s="56">
        <v>1</v>
      </c>
      <c r="J23" s="53"/>
      <c r="K23" s="54"/>
      <c r="L23" s="54"/>
      <c r="M23" s="54"/>
      <c r="N23" s="54"/>
      <c r="O23" s="49"/>
      <c r="P23" s="49"/>
    </row>
    <row r="24" spans="1:17" s="46" customFormat="1" ht="66" customHeight="1" x14ac:dyDescent="0.35">
      <c r="A24" s="46" t="s">
        <v>184</v>
      </c>
      <c r="C24" s="42" t="s">
        <v>185</v>
      </c>
      <c r="D24" s="45" t="s">
        <v>186</v>
      </c>
      <c r="E24" s="70" t="e" vm="13">
        <v>#VALUE!</v>
      </c>
      <c r="F24" s="64" t="s">
        <v>187</v>
      </c>
      <c r="G24" s="45" t="s">
        <v>188</v>
      </c>
      <c r="H24" s="56">
        <v>8</v>
      </c>
      <c r="J24" s="53"/>
      <c r="K24" s="54"/>
      <c r="L24" s="54"/>
      <c r="M24" s="54"/>
      <c r="N24" s="54"/>
      <c r="O24" s="49"/>
      <c r="P24" s="49"/>
    </row>
    <row r="25" spans="1:17" s="46" customFormat="1" ht="66" customHeight="1" x14ac:dyDescent="0.35">
      <c r="A25" s="46" t="s">
        <v>189</v>
      </c>
      <c r="C25" s="42" t="s">
        <v>190</v>
      </c>
      <c r="D25" s="45" t="s">
        <v>191</v>
      </c>
      <c r="E25" s="70" t="e" vm="14">
        <v>#VALUE!</v>
      </c>
      <c r="F25" s="64" t="s">
        <v>192</v>
      </c>
      <c r="G25" s="45" t="s">
        <v>193</v>
      </c>
      <c r="H25" s="56">
        <v>1</v>
      </c>
      <c r="J25" s="53"/>
      <c r="K25" s="54"/>
      <c r="L25" s="54"/>
      <c r="M25" s="54"/>
      <c r="N25" s="54"/>
      <c r="O25" s="49"/>
      <c r="P25" s="49"/>
    </row>
    <row r="26" spans="1:17" s="46" customFormat="1" ht="66" customHeight="1" x14ac:dyDescent="0.35">
      <c r="A26" s="46" t="s">
        <v>194</v>
      </c>
      <c r="C26" s="42" t="s">
        <v>195</v>
      </c>
      <c r="D26" s="45" t="s">
        <v>196</v>
      </c>
      <c r="E26" s="70" t="e" vm="15">
        <v>#VALUE!</v>
      </c>
      <c r="F26" s="64" t="s">
        <v>197</v>
      </c>
      <c r="G26" s="45" t="s">
        <v>198</v>
      </c>
      <c r="H26" s="56">
        <v>1</v>
      </c>
      <c r="J26" s="53"/>
      <c r="K26" s="54"/>
      <c r="L26" s="54"/>
      <c r="M26" s="54"/>
      <c r="N26" s="54"/>
      <c r="O26" s="49"/>
      <c r="P26" s="49"/>
    </row>
    <row r="27" spans="1:17" s="46" customFormat="1" ht="66" customHeight="1" x14ac:dyDescent="0.35">
      <c r="A27" s="46" t="s">
        <v>184</v>
      </c>
      <c r="C27" s="42" t="s">
        <v>199</v>
      </c>
      <c r="D27" s="45" t="s">
        <v>200</v>
      </c>
      <c r="E27" s="70" t="e" vm="16">
        <v>#VALUE!</v>
      </c>
      <c r="F27" s="64" t="s">
        <v>201</v>
      </c>
      <c r="G27" s="45" t="s">
        <v>202</v>
      </c>
      <c r="H27" s="56">
        <v>1</v>
      </c>
      <c r="J27" s="53"/>
      <c r="K27" s="54"/>
      <c r="L27" s="54"/>
      <c r="M27" s="54"/>
      <c r="N27" s="54"/>
      <c r="O27" s="49"/>
      <c r="P27" s="49"/>
    </row>
    <row r="28" spans="1:17" s="46" customFormat="1" ht="66" customHeight="1" x14ac:dyDescent="0.35">
      <c r="A28" s="46" t="s">
        <v>203</v>
      </c>
      <c r="C28" s="42" t="s">
        <v>204</v>
      </c>
      <c r="D28" s="45" t="s">
        <v>205</v>
      </c>
      <c r="E28" s="70" t="e" vm="17">
        <v>#VALUE!</v>
      </c>
      <c r="F28" s="64">
        <v>1000</v>
      </c>
      <c r="G28" s="45" t="s">
        <v>206</v>
      </c>
      <c r="H28" s="56">
        <v>1</v>
      </c>
      <c r="J28" s="53"/>
      <c r="K28" s="54"/>
      <c r="L28" s="54"/>
      <c r="M28" s="54"/>
      <c r="N28" s="54"/>
      <c r="O28" s="49"/>
      <c r="P28" s="49"/>
    </row>
    <row r="29" spans="1:17" s="46" customFormat="1" ht="66" customHeight="1" x14ac:dyDescent="0.35">
      <c r="A29" s="46" t="s">
        <v>207</v>
      </c>
      <c r="C29" s="42" t="s">
        <v>208</v>
      </c>
      <c r="D29" s="45" t="s">
        <v>209</v>
      </c>
      <c r="E29" s="70" t="e" vm="18">
        <v>#VALUE!</v>
      </c>
      <c r="F29" s="64" t="s">
        <v>210</v>
      </c>
      <c r="G29" s="45" t="s">
        <v>211</v>
      </c>
      <c r="H29" s="56">
        <v>1</v>
      </c>
      <c r="J29" s="53"/>
      <c r="K29" s="54"/>
      <c r="L29" s="54"/>
      <c r="M29" s="54"/>
      <c r="N29" s="54"/>
      <c r="O29" s="49"/>
      <c r="P29" s="49"/>
    </row>
    <row r="30" spans="1:17" s="46" customFormat="1" ht="66" customHeight="1" x14ac:dyDescent="0.35">
      <c r="A30" s="46" t="s">
        <v>207</v>
      </c>
      <c r="C30" s="42" t="s">
        <v>212</v>
      </c>
      <c r="D30" s="45" t="s">
        <v>213</v>
      </c>
      <c r="E30" s="70" t="e" vm="19">
        <v>#VALUE!</v>
      </c>
      <c r="F30" s="64" t="s">
        <v>214</v>
      </c>
      <c r="G30" s="45" t="s">
        <v>215</v>
      </c>
      <c r="H30" s="56">
        <v>2</v>
      </c>
      <c r="J30" s="53"/>
      <c r="K30" s="54"/>
      <c r="L30" s="54"/>
      <c r="M30" s="54"/>
      <c r="N30" s="54"/>
      <c r="O30" s="49"/>
      <c r="P30" s="49"/>
    </row>
    <row r="31" spans="1:17" s="46" customFormat="1" ht="66" customHeight="1" x14ac:dyDescent="0.35">
      <c r="A31" s="46" t="s">
        <v>216</v>
      </c>
      <c r="C31" s="42" t="s">
        <v>217</v>
      </c>
      <c r="D31" s="45" t="s">
        <v>218</v>
      </c>
      <c r="E31" s="70" t="e" vm="20">
        <v>#VALUE!</v>
      </c>
      <c r="F31" s="64" t="s">
        <v>219</v>
      </c>
      <c r="G31" s="45" t="s">
        <v>220</v>
      </c>
      <c r="H31" s="56">
        <v>2</v>
      </c>
      <c r="J31" s="53"/>
      <c r="K31" s="54"/>
      <c r="L31" s="54"/>
      <c r="M31" s="54"/>
      <c r="N31" s="54"/>
      <c r="O31" s="49"/>
      <c r="P31" s="49"/>
    </row>
    <row r="33" spans="1:16" s="46" customFormat="1" ht="66" customHeight="1" x14ac:dyDescent="0.35">
      <c r="A33" s="46" t="s">
        <v>221</v>
      </c>
      <c r="C33" s="42" t="s">
        <v>222</v>
      </c>
      <c r="D33" s="45" t="s">
        <v>223</v>
      </c>
      <c r="E33" s="70" t="e" vm="21">
        <v>#VALUE!</v>
      </c>
      <c r="F33" s="64" t="s">
        <v>156</v>
      </c>
      <c r="G33" s="45" t="s">
        <v>224</v>
      </c>
      <c r="H33" s="56">
        <v>1</v>
      </c>
      <c r="J33" s="53"/>
      <c r="K33" s="54"/>
      <c r="L33" s="54"/>
      <c r="M33" s="54"/>
      <c r="N33" s="54"/>
      <c r="O33" s="49"/>
      <c r="P33" s="49"/>
    </row>
    <row r="34" spans="1:16" s="46" customFormat="1" ht="66" customHeight="1" x14ac:dyDescent="0.35">
      <c r="A34" s="46" t="s">
        <v>225</v>
      </c>
      <c r="C34" s="42" t="s">
        <v>226</v>
      </c>
      <c r="D34" s="45" t="s">
        <v>227</v>
      </c>
      <c r="E34" s="70" t="e" vm="22">
        <v>#VALUE!</v>
      </c>
      <c r="F34" s="64" t="s">
        <v>156</v>
      </c>
      <c r="G34" s="45" t="s">
        <v>228</v>
      </c>
      <c r="H34" s="56">
        <v>1</v>
      </c>
      <c r="J34" s="53"/>
      <c r="K34" s="54"/>
      <c r="L34" s="54"/>
      <c r="M34" s="54"/>
      <c r="N34" s="54"/>
      <c r="O34" s="49"/>
      <c r="P34" s="49"/>
    </row>
    <row r="35" spans="1:16" s="46" customFormat="1" ht="66" customHeight="1" x14ac:dyDescent="0.35">
      <c r="A35" s="46" t="s">
        <v>225</v>
      </c>
      <c r="C35" s="42" t="s">
        <v>229</v>
      </c>
      <c r="D35" s="45" t="s">
        <v>230</v>
      </c>
      <c r="E35" s="70" t="e" vm="23">
        <v>#VALUE!</v>
      </c>
      <c r="F35" s="64"/>
      <c r="G35" s="45" t="s">
        <v>228</v>
      </c>
      <c r="H35" s="56">
        <v>1</v>
      </c>
      <c r="J35" s="53"/>
      <c r="K35" s="54"/>
      <c r="L35" s="54"/>
      <c r="M35" s="54"/>
      <c r="N35" s="54"/>
      <c r="O35" s="49"/>
      <c r="P35" s="49"/>
    </row>
    <row r="37" spans="1:16" s="46" customFormat="1" ht="66" customHeight="1" x14ac:dyDescent="0.35">
      <c r="C37" s="42" t="s">
        <v>231</v>
      </c>
      <c r="D37" s="45" t="s">
        <v>232</v>
      </c>
      <c r="E37" s="70" t="e" vm="24">
        <v>#VALUE!</v>
      </c>
      <c r="F37" s="64" t="s">
        <v>233</v>
      </c>
      <c r="G37" s="45" t="s">
        <v>234</v>
      </c>
      <c r="H37" s="44" t="s">
        <v>136</v>
      </c>
      <c r="J37" s="53"/>
      <c r="K37" s="54"/>
      <c r="L37" s="54"/>
      <c r="M37" s="54"/>
      <c r="N37" s="54"/>
      <c r="O37" s="49"/>
      <c r="P37" s="49"/>
    </row>
    <row r="38" spans="1:16" s="46" customFormat="1" ht="66" customHeight="1" x14ac:dyDescent="0.35">
      <c r="C38" s="42" t="s">
        <v>235</v>
      </c>
      <c r="D38" s="45" t="s">
        <v>232</v>
      </c>
      <c r="E38" s="70" t="e" vm="25">
        <v>#VALUE!</v>
      </c>
      <c r="F38" s="64" t="s">
        <v>236</v>
      </c>
      <c r="G38" s="45" t="s">
        <v>234</v>
      </c>
      <c r="H38" s="44" t="s">
        <v>136</v>
      </c>
      <c r="J38" s="53"/>
      <c r="K38" s="54"/>
      <c r="L38" s="54"/>
      <c r="M38" s="54"/>
      <c r="N38" s="54"/>
      <c r="O38" s="49"/>
      <c r="P38" s="49"/>
    </row>
    <row r="39" spans="1:16" s="46" customFormat="1" ht="66" customHeight="1" x14ac:dyDescent="0.35">
      <c r="C39" s="42" t="s">
        <v>237</v>
      </c>
      <c r="D39" s="45" t="s">
        <v>238</v>
      </c>
      <c r="E39" s="57" t="e" vm="26">
        <v>#VALUE!</v>
      </c>
      <c r="F39" s="64"/>
      <c r="G39" s="45"/>
      <c r="H39" s="44"/>
      <c r="J39" s="53"/>
      <c r="K39" s="54"/>
      <c r="L39" s="54"/>
      <c r="M39" s="54"/>
      <c r="N39" s="54"/>
      <c r="O39" s="49"/>
      <c r="P39" s="49"/>
    </row>
    <row r="40" spans="1:16" s="46" customFormat="1" ht="66" customHeight="1" x14ac:dyDescent="0.35">
      <c r="C40" s="42" t="s">
        <v>239</v>
      </c>
      <c r="D40" s="45" t="s">
        <v>240</v>
      </c>
      <c r="E40" s="57" t="e" vm="27">
        <v>#VALUE!</v>
      </c>
      <c r="F40" s="64"/>
      <c r="G40" s="45"/>
      <c r="H40" s="44"/>
      <c r="J40" s="53"/>
      <c r="K40" s="54"/>
      <c r="L40" s="54"/>
      <c r="M40" s="54"/>
      <c r="N40" s="54"/>
      <c r="O40" s="49"/>
      <c r="P40" s="49"/>
    </row>
  </sheetData>
  <mergeCells count="8">
    <mergeCell ref="C6:O6"/>
    <mergeCell ref="C1:C5"/>
    <mergeCell ref="D1:D5"/>
    <mergeCell ref="E1:F1"/>
    <mergeCell ref="E2:F2"/>
    <mergeCell ref="E3:F3"/>
    <mergeCell ref="E4:F4"/>
    <mergeCell ref="E5:F5"/>
  </mergeCells>
  <phoneticPr fontId="12" type="noConversion"/>
  <hyperlinks>
    <hyperlink ref="M4" r:id="rId1" xr:uid="{ADA6B08B-3065-447D-BE7C-DCAD827B2E24}"/>
  </hyperlinks>
  <pageMargins left="0.7" right="0.7" top="0.75" bottom="0.75" header="0.3" footer="0.3"/>
  <pageSetup paperSize="8" scale="3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Boardroom BOQ</vt:lpstr>
      <vt:lpstr>Schedule of Items</vt:lpstr>
      <vt:lpstr>'Boardroom BOQ'!Print_Area</vt:lpstr>
      <vt:lpstr>'Schedule of Items'!Print_Area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Farai Kutadzaushe</dc:creator>
  <cp:keywords/>
  <dc:description/>
  <cp:lastModifiedBy>Lungile Sithole</cp:lastModifiedBy>
  <cp:revision/>
  <cp:lastPrinted>2025-05-16T09:51:36Z</cp:lastPrinted>
  <dcterms:created xsi:type="dcterms:W3CDTF">2025-05-13T08:08:54Z</dcterms:created>
  <dcterms:modified xsi:type="dcterms:W3CDTF">2025-06-02T15:16:45Z</dcterms:modified>
  <cp:category/>
  <cp:contentStatus/>
</cp:coreProperties>
</file>