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uditambig\Desktop\Running Projects\RFB 2748-2023\Published Documents\"/>
    </mc:Choice>
  </mc:AlternateContent>
  <xr:revisionPtr revIDLastSave="0" documentId="8_{5DF9E79A-1A17-4FB5-BC10-3F3A44468E17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_01 New Equipme" sheetId="6" r:id="rId1"/>
  </sheets>
  <definedNames>
    <definedName name="_xlnm.Print_Area" localSheetId="0">'PRICING SCHEDULE_01 New Equipme'!$A:$W</definedName>
    <definedName name="_xlnm.Print_Titles" localSheetId="0">'PRICING SCHEDULE_01 New Equipme'!$1:$5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4" i="6" l="1"/>
  <c r="S80" i="6"/>
  <c r="S75" i="6"/>
  <c r="S89" i="6"/>
  <c r="T89" i="6"/>
  <c r="U89" i="6"/>
  <c r="S99" i="6"/>
  <c r="S94" i="6"/>
  <c r="S117" i="6"/>
  <c r="P132" i="6"/>
  <c r="S132" i="6"/>
  <c r="P131" i="6"/>
  <c r="S131" i="6"/>
  <c r="P130" i="6"/>
  <c r="S130" i="6"/>
  <c r="P129" i="6"/>
  <c r="S129" i="6"/>
  <c r="P128" i="6"/>
  <c r="S128" i="6"/>
  <c r="M132" i="6"/>
  <c r="T132" i="6" s="1"/>
  <c r="U132" i="6" s="1"/>
  <c r="J132" i="6"/>
  <c r="G132" i="6"/>
  <c r="M131" i="6"/>
  <c r="T131" i="6" s="1"/>
  <c r="U131" i="6" s="1"/>
  <c r="J131" i="6"/>
  <c r="G131" i="6"/>
  <c r="M130" i="6"/>
  <c r="T130" i="6" s="1"/>
  <c r="U130" i="6" s="1"/>
  <c r="J130" i="6"/>
  <c r="G130" i="6"/>
  <c r="M129" i="6"/>
  <c r="J129" i="6"/>
  <c r="T129" i="6" s="1"/>
  <c r="U129" i="6" s="1"/>
  <c r="G129" i="6"/>
  <c r="M128" i="6"/>
  <c r="J128" i="6"/>
  <c r="G128" i="6"/>
  <c r="T128" i="6" s="1"/>
  <c r="U128" i="6" s="1"/>
  <c r="S20" i="6"/>
  <c r="M20" i="6"/>
  <c r="M134" i="6" s="1"/>
  <c r="J20" i="6"/>
  <c r="J134" i="6" s="1"/>
  <c r="G20" i="6"/>
  <c r="G134" i="6" s="1"/>
  <c r="P20" i="6"/>
  <c r="T20" i="6"/>
  <c r="U20" i="6" s="1"/>
  <c r="G80" i="6"/>
  <c r="J80" i="6"/>
  <c r="T80" i="6" s="1"/>
  <c r="U80" i="6" s="1"/>
  <c r="M80" i="6"/>
  <c r="G84" i="6"/>
  <c r="J84" i="6"/>
  <c r="M84" i="6"/>
  <c r="T84" i="6" s="1"/>
  <c r="U84" i="6" s="1"/>
  <c r="G89" i="6"/>
  <c r="J89" i="6"/>
  <c r="M89" i="6"/>
  <c r="M75" i="6"/>
  <c r="T75" i="6" s="1"/>
  <c r="U75" i="6" s="1"/>
  <c r="J75" i="6"/>
  <c r="G75" i="6"/>
  <c r="J117" i="6"/>
  <c r="M117" i="6"/>
  <c r="T117" i="6" s="1"/>
  <c r="U117" i="6" s="1"/>
  <c r="G117" i="6"/>
  <c r="J94" i="6"/>
  <c r="M94" i="6"/>
  <c r="T94" i="6" s="1"/>
  <c r="U94" i="6" s="1"/>
  <c r="J99" i="6"/>
  <c r="T99" i="6" s="1"/>
  <c r="U99" i="6" s="1"/>
  <c r="M99" i="6"/>
  <c r="G94" i="6"/>
  <c r="G99" i="6"/>
  <c r="U134" i="6" l="1"/>
  <c r="G135" i="6"/>
  <c r="G136" i="6" s="1"/>
  <c r="J135" i="6"/>
  <c r="J136" i="6"/>
  <c r="M135" i="6"/>
  <c r="M136" i="6"/>
  <c r="T134" i="6"/>
  <c r="T135" i="6" l="1"/>
  <c r="T136" i="6" s="1"/>
</calcChain>
</file>

<file path=xl/sharedStrings.xml><?xml version="1.0" encoding="utf-8"?>
<sst xmlns="http://schemas.openxmlformats.org/spreadsheetml/2006/main" count="348" uniqueCount="238">
  <si>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</si>
  <si>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</si>
  <si>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</si>
  <si>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</si>
  <si>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</si>
  <si>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</si>
  <si>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</si>
  <si>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</si>
  <si>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</si>
  <si>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</si>
  <si>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</si>
  <si>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</si>
  <si>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</si>
  <si>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</si>
  <si>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</si>
  <si>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</si>
  <si>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</si>
  <si>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</si>
  <si>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</si>
  <si>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</si>
  <si>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</si>
  <si>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</si>
  <si>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</si>
  <si>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</si>
  <si>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</si>
  <si>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</si>
  <si>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</si>
  <si>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</si>
  <si>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</si>
  <si>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</si>
  <si>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</si>
  <si>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</si>
  <si>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</si>
  <si>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</si>
  <si>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</si>
  <si>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</si>
  <si>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</si>
  <si>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[GOODS/SERVICE PACKAGE 1]</t>
  </si>
  <si>
    <t xml:space="preserve">each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</si>
  <si>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</si>
  <si>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</si>
  <si>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</si>
  <si>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</si>
  <si>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 xml:space="preserve">Dell EMC VxRail P670F, All Flash </t>
  </si>
  <si>
    <t>***Each unit consists of the following components ***</t>
  </si>
  <si>
    <t xml:space="preserve">VxRail P670F Branding </t>
  </si>
  <si>
    <t>PowerEdge R750 Motherboard, Barlow Pass Enabled, with Broadcom 5720 Dual Port 1Gb On-Board LOM 1</t>
  </si>
  <si>
    <t xml:space="preserve">Intel Xeon Gold 5317 3G, 12C/24T, 11.2GT/s, 18M Cache, Turbo, HT (150W) DDR4-2933 </t>
  </si>
  <si>
    <t xml:space="preserve">No Transformational License Agreement </t>
  </si>
  <si>
    <t xml:space="preserve">Additional Processor Selected </t>
  </si>
  <si>
    <t xml:space="preserve">SAS/SATA/NVMe Capable Backplane </t>
  </si>
  <si>
    <t xml:space="preserve">2.5 Chassis </t>
  </si>
  <si>
    <t xml:space="preserve">iDRAC Group Manager, Disabled </t>
  </si>
  <si>
    <t xml:space="preserve">iDRAC,Legacy Password </t>
  </si>
  <si>
    <t xml:space="preserve">DHCP with Zero Touch Configuration </t>
  </si>
  <si>
    <t xml:space="preserve">No GPU Enablement </t>
  </si>
  <si>
    <t xml:space="preserve">4x2.5 Rear Storage </t>
  </si>
  <si>
    <t xml:space="preserve">2.5" Chassis with up to 24 HDDs (SAS/SATA/NVMe), 4x2.5" Rear HDDs (SAS/SATA) </t>
  </si>
  <si>
    <t xml:space="preserve">VxRail 2U Bezel V2 </t>
  </si>
  <si>
    <t xml:space="preserve">VxRail P670F, Riser Config 5, 2A+4B, 2x8FH, 2x16LP </t>
  </si>
  <si>
    <t xml:space="preserve">P670F Luggage Tag </t>
  </si>
  <si>
    <t xml:space="preserve">No Quick Sync </t>
  </si>
  <si>
    <t xml:space="preserve">Memory Mode Intel Optane Persistent Memory 200 series </t>
  </si>
  <si>
    <t xml:space="preserve">32GB RDIMM, 3200MT/s, Dual Rank 16Gb BASE x8 </t>
  </si>
  <si>
    <t xml:space="preserve">128GB Optane Persistent Memory 200 Series, 3200MT/s </t>
  </si>
  <si>
    <t xml:space="preserve">Performance Optimized </t>
  </si>
  <si>
    <t xml:space="preserve">iDRAC9, Enterprise 15G </t>
  </si>
  <si>
    <t xml:space="preserve">800GB SSD SAS ISE Write Intensive 12Gbps 512e 2.5in Hot-plug AG Drive, 10 DWPD, </t>
  </si>
  <si>
    <t xml:space="preserve">3.84TB SSD vSAS Mixed Use 12Gbps 512e 2.5in Hot-Plug ,AG Drive SED, 3DWPD, </t>
  </si>
  <si>
    <t xml:space="preserve">BOSS-S2 controller card + with 2 M.2 480GB (RAID 1) </t>
  </si>
  <si>
    <t xml:space="preserve">Dell HBA355i Controller Front </t>
  </si>
  <si>
    <t xml:space="preserve">Heatsink for 2 CPU configuration (CPU less than 165W) </t>
  </si>
  <si>
    <t xml:space="preserve">Dual, Hot-Plug,Power Supply Redundant (1+1), 1400W, Mixed Mode </t>
  </si>
  <si>
    <t xml:space="preserve">C13 to C14, PDU Style, 10 AMP, 6.5 Feet (2m), Power Cord </t>
  </si>
  <si>
    <t xml:space="preserve">Trusted Platform Module 2.0 V3 </t>
  </si>
  <si>
    <t xml:space="preserve">BOSS Cables and Bracket for R750 (4x2.5" Rear) </t>
  </si>
  <si>
    <t xml:space="preserve">PowerEdge R750 Shipping Material </t>
  </si>
  <si>
    <t xml:space="preserve">Intel E810-XXV Dual Port 10/25GbE SFP28, OCP NIC 3.0 </t>
  </si>
  <si>
    <t xml:space="preserve">Intel E810-XXV Dual Port 10/25GbE SFP28 Adapter, PCIe Full Height </t>
  </si>
  <si>
    <t xml:space="preserve">Fan Foam, HDD 2U </t>
  </si>
  <si>
    <t xml:space="preserve">Front PERC Mechanical Parts, for 2.5" x24 SAS/SATA Chassis </t>
  </si>
  <si>
    <t xml:space="preserve">Very High Performance Fan x6 </t>
  </si>
  <si>
    <t xml:space="preserve">ReadyRails Sliding Rails </t>
  </si>
  <si>
    <t xml:space="preserve">Cable Management Arm, 2U </t>
  </si>
  <si>
    <t xml:space="preserve">C43, No RAID, VxRail PV670F/S670 </t>
  </si>
  <si>
    <t>VxRail E660/F/N PV670F Firmware Lock</t>
  </si>
  <si>
    <t xml:space="preserve">VxRail Software 7.0.380 Factory Install </t>
  </si>
  <si>
    <t xml:space="preserve">VxRail HCI System Software, EP </t>
  </si>
  <si>
    <t>VxRail HCI System Software, Capacity Drive 3.84TB,VSAS,MU</t>
  </si>
  <si>
    <t xml:space="preserve">VxRail HCI System Software Memory, 32GB </t>
  </si>
  <si>
    <t xml:space="preserve">VxRail HCI System Software Memory, 128GB Optane Pmem </t>
  </si>
  <si>
    <t xml:space="preserve">PV670/S670 Shipping, EMEA1 </t>
  </si>
  <si>
    <t xml:space="preserve">No Systems Documentation, No OpenManage DVD Kit </t>
  </si>
  <si>
    <t xml:space="preserve">Parts Only Warranty 36 Months, 36 Month(s) </t>
  </si>
  <si>
    <t>ProSupport and 4Hr Mission Critical Onsite Service VSAN Extension, 24 Month(s)</t>
  </si>
  <si>
    <t>ProSupport and 4Hr Mission Critical Onsite Service VSAN Initial, 36 Month(s)</t>
  </si>
  <si>
    <t>VxRail VMWare Software</t>
  </si>
  <si>
    <t>Recoverpoint for Virtual Machines</t>
  </si>
  <si>
    <t xml:space="preserve">HCIA RecoverPoint for VMs for 1 node </t>
  </si>
  <si>
    <t xml:space="preserve">ProSupport Plus Mission Critical RecoverPoint for VMs Software Support-Maintanance, 60 Month(s) </t>
  </si>
  <si>
    <t>Dell EMC S5224F-ON Networking Switch</t>
  </si>
  <si>
    <t>Dell Networking Power Supply, DC, 1100W, IO to PSU Airflow, for select switches Quantity 2</t>
  </si>
  <si>
    <t>C13 Power Cord 220V 1.8M South Africa</t>
  </si>
  <si>
    <t>Dell Networking Cable, 100GbE QSFP28 to QSFP28, Passive Copper Direct Attach Cable, 0.5 Meter</t>
  </si>
  <si>
    <t>Dell Networking, Cable, SFP28 to SFP28, 25GbE, Passive Copper Twinax Direct Attach Cable, 3 Meter</t>
  </si>
  <si>
    <t>Dell Networking Cable, OM4 LC/LC Fiber Cable, (Optics required), 30 Meter</t>
  </si>
  <si>
    <t>Dell Networking, Transceiver, SFP+, 10GbE, SR, 850nm Wavelength, 300m Reach</t>
  </si>
  <si>
    <t xml:space="preserve">OS10 Enterprise, S5224F-ON </t>
  </si>
  <si>
    <t xml:space="preserve">OS10 SmartFabric Services </t>
  </si>
  <si>
    <t xml:space="preserve">5 Years ProSupport Plus OS10 Enterprise Software Support-Maintenance </t>
  </si>
  <si>
    <t xml:space="preserve">ProDeploy Plus Dell Networking S Series 5XXX Switch - Deployment </t>
  </si>
  <si>
    <t xml:space="preserve">ProDeploy Plus Dell Networking S Series 5XXX Switch - Deployment Verification </t>
  </si>
  <si>
    <t xml:space="preserve">Base Warranty </t>
  </si>
  <si>
    <t xml:space="preserve">1Yr Return to Depot - Minimum Warranty </t>
  </si>
  <si>
    <t xml:space="preserve">90 Day SW Bug Fixes Support Media Replacement </t>
  </si>
  <si>
    <t xml:space="preserve">5Yr ProSupport and 4Hr Mission Critical </t>
  </si>
  <si>
    <t>Dell EMC PowerSwitch N3224</t>
  </si>
  <si>
    <t xml:space="preserve">User Documentation EMEA1 (English-US/German/Spanish/French/Hebrew/Russian/Serbian Croatian/Turkey) </t>
  </si>
  <si>
    <t xml:space="preserve">Dell Networking, Transceiver, SFP+, 10GbE, SR, 850nm Wavelength, 300m Reach </t>
  </si>
  <si>
    <t xml:space="preserve">Power Cord, PDU (Rack) </t>
  </si>
  <si>
    <t xml:space="preserve">Dell Networking Cable, OM4 LC/LC Fiber Cable, (Optics required), 10 Meter </t>
  </si>
  <si>
    <t xml:space="preserve">Partner Operations Support </t>
  </si>
  <si>
    <t xml:space="preserve">Lifetime Limited Hardware Warranty - Basic Hardware Service Parts Only </t>
  </si>
  <si>
    <t xml:space="preserve">5Y ProSupport and 4H Mission Critical Upgrade </t>
  </si>
  <si>
    <t>5.1</t>
  </si>
  <si>
    <t>5.2</t>
  </si>
  <si>
    <t>5.3</t>
  </si>
  <si>
    <t>5.4</t>
  </si>
  <si>
    <t>5.5</t>
  </si>
  <si>
    <t>5.6</t>
  </si>
  <si>
    <t>5.7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</si>
  <si>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</si>
  <si>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</si>
  <si>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</si>
  <si>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</si>
  <si>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</si>
  <si>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</si>
  <si>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</si>
  <si>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</si>
  <si>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</si>
  <si>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</si>
  <si>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</si>
  <si>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</si>
  <si>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</si>
  <si>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</si>
  <si>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</si>
  <si>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</si>
  <si>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</si>
  <si>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</si>
  <si>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</si>
  <si>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</si>
  <si>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</si>
  <si>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</si>
  <si>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</si>
  <si>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</si>
  <si>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</si>
  <si>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</si>
  <si>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</si>
  <si>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</si>
  <si>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</si>
  <si>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</si>
  <si>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</si>
  <si>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</si>
  <si>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</si>
  <si>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</si>
  <si>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</si>
  <si>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</si>
  <si>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</si>
  <si>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</si>
  <si>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</si>
  <si>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</si>
  <si>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</si>
  <si>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</si>
  <si>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</si>
  <si>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</si>
  <si>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</si>
  <si>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</si>
  <si>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</si>
  <si>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</si>
  <si>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</si>
  <si>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</si>
  <si>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</si>
  <si>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2.1</t>
  </si>
  <si>
    <t>2.3</t>
  </si>
  <si>
    <t>3.1</t>
  </si>
  <si>
    <t>3.2</t>
  </si>
  <si>
    <t>4.1</t>
  </si>
  <si>
    <t>4.10</t>
  </si>
  <si>
    <t>4.2</t>
  </si>
  <si>
    <t>4.4</t>
  </si>
  <si>
    <t>4.3</t>
  </si>
  <si>
    <t>4.5</t>
  </si>
  <si>
    <t>4.6</t>
  </si>
  <si>
    <t>4.7</t>
  </si>
  <si>
    <t>4.8</t>
  </si>
  <si>
    <t>4.9</t>
  </si>
  <si>
    <t>4.11</t>
  </si>
  <si>
    <t>4.12</t>
  </si>
  <si>
    <t>4.13</t>
  </si>
  <si>
    <t>4.14</t>
  </si>
  <si>
    <t>4.15</t>
  </si>
  <si>
    <t>VMware vSphere Enterprise Plus (Per CPU)</t>
  </si>
  <si>
    <t>2.1.1</t>
  </si>
  <si>
    <t>VMware vSphere 8 Enterprise Plus for 1 CPU, (max 32 cores/CPU socket), 5YR VMware SNS</t>
  </si>
  <si>
    <t>ProSupport for Software, Dell VMware, 5 Years</t>
  </si>
  <si>
    <t>2.1.2</t>
  </si>
  <si>
    <t>VMware vCenter Server Standard for vSphere (Per Instance)</t>
  </si>
  <si>
    <t>VMware vCenter Server 8 Standard for vSphere 8 (Per Instance), 5YR VMware SNS</t>
  </si>
  <si>
    <t>2.2.1</t>
  </si>
  <si>
    <t>2.2.2</t>
  </si>
  <si>
    <t>2.3.1</t>
  </si>
  <si>
    <t>VMware vRealize Operations 8.0 Standard (Per CPU)</t>
  </si>
  <si>
    <t>VMware vRealize Operations 8 Standard, 1 CPU (max 32 cores/CPU socket), 5YR VMware SNS</t>
  </si>
  <si>
    <t>2.3.2</t>
  </si>
  <si>
    <t>2.4</t>
  </si>
  <si>
    <t>VMware vSAN Enterprise Plus (Per CPU)</t>
  </si>
  <si>
    <t>2.4.1</t>
  </si>
  <si>
    <t>2.4.2</t>
  </si>
  <si>
    <t>VMware vSAN 8 Enterprise Plus, 1 CPU (max 32 cores/CPU socket),5YR VMware SNS</t>
  </si>
  <si>
    <t>Supply, Install and Configuration of DELL EMC VXRail equipment, including VMware licensing and Support for 5 years. Also, DELL EMC VXRail standard support for existing DELL EMC VXRail equipment in the SITA client’s offices (Pretoria, and Cape Town) for 36 months.</t>
  </si>
  <si>
    <t>each</t>
  </si>
  <si>
    <t>YEAR 5</t>
  </si>
  <si>
    <t>YEAR 4</t>
  </si>
  <si>
    <t>Line Price Y4</t>
  </si>
  <si>
    <t>Line Price Y5</t>
  </si>
  <si>
    <t>6.1</t>
  </si>
  <si>
    <t>6.2</t>
  </si>
  <si>
    <t>6.3</t>
  </si>
  <si>
    <t>6.4</t>
  </si>
  <si>
    <t>6.5</t>
  </si>
  <si>
    <t>Implementation and configurations</t>
  </si>
  <si>
    <t>Implement and configure new hyperconverged cluster in primary site</t>
  </si>
  <si>
    <t>Migration of data form old to new hyperconverged cluster (VxRail)</t>
  </si>
  <si>
    <t>Factory reset old hyperconverged cluster (VxRail)</t>
  </si>
  <si>
    <r>
      <rPr>
        <sz val="11"/>
        <color theme="1"/>
        <rFont val="Calibri"/>
        <family val="2"/>
        <scheme val="minor"/>
      </rPr>
      <t>Transportation of the old VxRail equipment  to the disaster recovery site. (Transportation of the equipment must include insurance with security escort to ensure the safety of the equipment and data)</t>
    </r>
  </si>
  <si>
    <t>Old hyperconverged cluster (VxRail equipment) to be implemented and configured as disaster recovery site including data replication</t>
  </si>
  <si>
    <t>Pricing schedule_01: NEW EQUIPMENT</t>
  </si>
  <si>
    <t>RFB 2748-2023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</si>
</sst>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9"/>
      <name val="Calibri"/>
      <family val="2"/>
    </font>
    <font>
      <i/>
      <sz val="11"/>
      <color rgb="FF92D050"/>
      <name val="Calibri"/>
      <family val="2"/>
    </font>
    <font>
      <i/>
      <sz val="11"/>
      <color theme="9"/>
      <name val="Calibri"/>
      <family val="2"/>
    </font>
    <font>
      <i/>
      <sz val="12"/>
      <color theme="9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theme="9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9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1" applyNumberFormat="1" applyFont="1" applyFill="1" applyBorder="1" applyAlignment="1">
      <alignment horizontal="right" vertical="top" wrapText="1"/>
    </xf>
    <xf numFmtId="166" fontId="3" fillId="5" borderId="2" xfId="1" applyNumberFormat="1" applyFont="1" applyFill="1" applyBorder="1" applyAlignment="1">
      <alignment horizontal="right" vertical="top" wrapText="1"/>
    </xf>
    <xf numFmtId="166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18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1" xfId="0" applyFill="1" applyBorder="1" applyAlignment="1">
      <alignment vertical="top"/>
    </xf>
    <xf numFmtId="44" fontId="4" fillId="5" borderId="22" xfId="0" applyNumberFormat="1" applyFont="1" applyFill="1" applyBorder="1" applyAlignment="1">
      <alignment vertical="top"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/>
    </xf>
    <xf numFmtId="0" fontId="4" fillId="5" borderId="18" xfId="0" applyFont="1" applyFill="1" applyBorder="1" applyAlignment="1">
      <alignment horizontal="right" vertical="top" wrapText="1"/>
    </xf>
    <xf numFmtId="0" fontId="17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0" fontId="19" fillId="6" borderId="1" xfId="0" applyFont="1" applyFill="1" applyBorder="1" applyAlignment="1">
      <alignment horizontal="left" vertical="top" wrapText="1"/>
    </xf>
    <xf numFmtId="0" fontId="19" fillId="6" borderId="18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0" fillId="0" borderId="2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9" fontId="4" fillId="6" borderId="1" xfId="2" applyFont="1" applyFill="1" applyBorder="1" applyAlignment="1">
      <alignment horizontal="right" vertical="top" wrapText="1"/>
    </xf>
    <xf numFmtId="165" fontId="4" fillId="6" borderId="1" xfId="0" applyNumberFormat="1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horizontal="left" vertical="top" wrapText="1"/>
    </xf>
    <xf numFmtId="165" fontId="4" fillId="5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 wrapText="1"/>
    </xf>
    <xf numFmtId="0" fontId="21" fillId="0" borderId="24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0" borderId="2" xfId="0" quotePrefix="1" applyFont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18" xfId="0" applyFont="1" applyFill="1" applyBorder="1" applyAlignment="1">
      <alignment horizontal="left" vertical="top" wrapText="1"/>
    </xf>
    <xf numFmtId="0" fontId="28" fillId="0" borderId="0" xfId="0" applyFont="1" applyAlignment="1">
      <alignment vertical="top"/>
    </xf>
    <xf numFmtId="0" fontId="25" fillId="0" borderId="2" xfId="0" quotePrefix="1" applyFont="1" applyBorder="1" applyAlignment="1">
      <alignment horizontal="left" vertical="top" wrapText="1"/>
    </xf>
    <xf numFmtId="0" fontId="29" fillId="6" borderId="1" xfId="0" applyFont="1" applyFill="1" applyBorder="1" applyAlignment="1">
      <alignment horizontal="left" vertical="top" wrapText="1"/>
    </xf>
    <xf numFmtId="0" fontId="29" fillId="6" borderId="18" xfId="0" applyFont="1" applyFill="1" applyBorder="1" applyAlignment="1">
      <alignment horizontal="left" vertical="top" wrapText="1"/>
    </xf>
    <xf numFmtId="0" fontId="27" fillId="0" borderId="0" xfId="0" applyFont="1" applyAlignment="1">
      <alignment vertical="top"/>
    </xf>
    <xf numFmtId="0" fontId="7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9" fontId="3" fillId="3" borderId="1" xfId="2" applyFont="1" applyFill="1" applyBorder="1" applyAlignment="1">
      <alignment horizontal="right" vertical="top" wrapText="1"/>
    </xf>
    <xf numFmtId="0" fontId="31" fillId="0" borderId="24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9" fontId="6" fillId="6" borderId="1" xfId="2" applyFont="1" applyFill="1" applyBorder="1" applyAlignment="1">
      <alignment horizontal="right" vertical="top" wrapText="1"/>
    </xf>
    <xf numFmtId="0" fontId="6" fillId="0" borderId="1" xfId="1" applyNumberFormat="1" applyFont="1" applyFill="1" applyBorder="1" applyAlignment="1">
      <alignment horizontal="right" vertical="top" wrapText="1"/>
    </xf>
    <xf numFmtId="165" fontId="6" fillId="6" borderId="1" xfId="0" applyNumberFormat="1" applyFont="1" applyFill="1" applyBorder="1" applyAlignment="1">
      <alignment vertical="top" wrapText="1"/>
    </xf>
    <xf numFmtId="0" fontId="19" fillId="0" borderId="0" xfId="0" applyFont="1" applyAlignment="1">
      <alignment vertical="top"/>
    </xf>
    <xf numFmtId="0" fontId="16" fillId="3" borderId="25" xfId="0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vertical="top" wrapText="1"/>
    </xf>
    <xf numFmtId="165" fontId="7" fillId="4" borderId="1" xfId="0" applyNumberFormat="1" applyFont="1" applyFill="1" applyBorder="1" applyAlignment="1">
      <alignment horizontal="left" vertical="top" wrapText="1"/>
    </xf>
    <xf numFmtId="9" fontId="3" fillId="4" borderId="1" xfId="2" applyFont="1" applyFill="1" applyBorder="1" applyAlignment="1">
      <alignment horizontal="righ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right" vertical="top" wrapText="1"/>
    </xf>
    <xf numFmtId="44" fontId="4" fillId="4" borderId="2" xfId="0" applyNumberFormat="1" applyFont="1" applyFill="1" applyBorder="1" applyAlignment="1">
      <alignment vertical="top" wrapText="1"/>
    </xf>
    <xf numFmtId="44" fontId="0" fillId="4" borderId="2" xfId="0" applyNumberFormat="1" applyFill="1" applyBorder="1" applyAlignment="1">
      <alignment vertical="top"/>
    </xf>
    <xf numFmtId="9" fontId="23" fillId="4" borderId="1" xfId="2" applyFont="1" applyFill="1" applyBorder="1" applyAlignment="1">
      <alignment horizontal="right" vertical="top" wrapText="1"/>
    </xf>
    <xf numFmtId="0" fontId="23" fillId="4" borderId="1" xfId="1" applyNumberFormat="1" applyFont="1" applyFill="1" applyBorder="1" applyAlignment="1">
      <alignment horizontal="right" vertical="top" wrapText="1"/>
    </xf>
    <xf numFmtId="165" fontId="23" fillId="4" borderId="1" xfId="0" applyNumberFormat="1" applyFont="1" applyFill="1" applyBorder="1" applyAlignment="1">
      <alignment vertical="top" wrapText="1"/>
    </xf>
    <xf numFmtId="165" fontId="23" fillId="4" borderId="1" xfId="0" applyNumberFormat="1" applyFont="1" applyFill="1" applyBorder="1" applyAlignment="1">
      <alignment horizontal="left" vertical="top" wrapText="1"/>
    </xf>
    <xf numFmtId="165" fontId="24" fillId="4" borderId="1" xfId="0" applyNumberFormat="1" applyFont="1" applyFill="1" applyBorder="1" applyAlignment="1">
      <alignment horizontal="left" vertical="top" wrapText="1"/>
    </xf>
    <xf numFmtId="0" fontId="25" fillId="4" borderId="1" xfId="1" applyNumberFormat="1" applyFont="1" applyFill="1" applyBorder="1" applyAlignment="1">
      <alignment horizontal="right" vertical="top" wrapText="1"/>
    </xf>
    <xf numFmtId="165" fontId="25" fillId="4" borderId="1" xfId="0" applyNumberFormat="1" applyFont="1" applyFill="1" applyBorder="1" applyAlignment="1">
      <alignment vertical="top" wrapText="1"/>
    </xf>
    <xf numFmtId="44" fontId="26" fillId="4" borderId="2" xfId="0" applyNumberFormat="1" applyFont="1" applyFill="1" applyBorder="1" applyAlignment="1">
      <alignment vertical="top" wrapText="1"/>
    </xf>
    <xf numFmtId="44" fontId="27" fillId="4" borderId="2" xfId="0" applyNumberFormat="1" applyFont="1" applyFill="1" applyBorder="1" applyAlignment="1">
      <alignment vertical="top"/>
    </xf>
    <xf numFmtId="0" fontId="23" fillId="4" borderId="7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9" fontId="4" fillId="4" borderId="1" xfId="2" applyFont="1" applyFill="1" applyBorder="1" applyAlignment="1">
      <alignment horizontal="right" vertical="top" wrapText="1"/>
    </xf>
    <xf numFmtId="0" fontId="4" fillId="4" borderId="1" xfId="1" applyNumberFormat="1" applyFont="1" applyFill="1" applyBorder="1" applyAlignment="1">
      <alignment horizontal="right" vertical="top" wrapText="1"/>
    </xf>
    <xf numFmtId="165" fontId="4" fillId="4" borderId="1" xfId="0" applyNumberFormat="1" applyFont="1" applyFill="1" applyBorder="1" applyAlignment="1">
      <alignment vertical="top" wrapText="1"/>
    </xf>
    <xf numFmtId="44" fontId="2" fillId="4" borderId="2" xfId="0" applyNumberFormat="1" applyFont="1" applyFill="1" applyBorder="1" applyAlignment="1">
      <alignment vertical="top"/>
    </xf>
    <xf numFmtId="0" fontId="25" fillId="4" borderId="7" xfId="0" applyFont="1" applyFill="1" applyBorder="1" applyAlignment="1">
      <alignment horizontal="center" vertical="top" wrapText="1"/>
    </xf>
    <xf numFmtId="9" fontId="25" fillId="4" borderId="1" xfId="2" applyFont="1" applyFill="1" applyBorder="1" applyAlignment="1">
      <alignment horizontal="right" vertical="top" wrapText="1"/>
    </xf>
    <xf numFmtId="44" fontId="30" fillId="4" borderId="2" xfId="0" applyNumberFormat="1" applyFont="1" applyFill="1" applyBorder="1" applyAlignment="1">
      <alignment vertical="top" wrapText="1"/>
    </xf>
    <xf numFmtId="44" fontId="28" fillId="4" borderId="2" xfId="0" applyNumberFormat="1" applyFont="1" applyFill="1" applyBorder="1" applyAlignment="1">
      <alignment vertical="top"/>
    </xf>
    <xf numFmtId="0" fontId="7" fillId="4" borderId="7" xfId="0" applyFont="1" applyFill="1" applyBorder="1" applyAlignment="1">
      <alignment horizontal="center" vertical="top" wrapText="1"/>
    </xf>
    <xf numFmtId="165" fontId="7" fillId="4" borderId="2" xfId="0" applyNumberFormat="1" applyFont="1" applyFill="1" applyBorder="1" applyAlignment="1">
      <alignment horizontal="left" vertical="top" wrapText="1"/>
    </xf>
    <xf numFmtId="165" fontId="6" fillId="5" borderId="2" xfId="0" applyNumberFormat="1" applyFont="1" applyFill="1" applyBorder="1" applyAlignment="1">
      <alignment horizontal="left" vertical="top" wrapText="1"/>
    </xf>
    <xf numFmtId="165" fontId="24" fillId="4" borderId="2" xfId="0" applyNumberFormat="1" applyFont="1" applyFill="1" applyBorder="1" applyAlignment="1">
      <alignment horizontal="left" vertical="top" wrapText="1"/>
    </xf>
    <xf numFmtId="165" fontId="4" fillId="5" borderId="2" xfId="0" applyNumberFormat="1" applyFont="1" applyFill="1" applyBorder="1" applyAlignment="1">
      <alignment horizontal="left" vertical="top" wrapText="1"/>
    </xf>
    <xf numFmtId="165" fontId="6" fillId="4" borderId="2" xfId="0" applyNumberFormat="1" applyFont="1" applyFill="1" applyBorder="1" applyAlignment="1">
      <alignment horizontal="left" vertical="top" wrapText="1"/>
    </xf>
    <xf numFmtId="165" fontId="23" fillId="4" borderId="2" xfId="0" applyNumberFormat="1" applyFont="1" applyFill="1" applyBorder="1" applyAlignment="1">
      <alignment horizontal="left" vertical="top" wrapText="1"/>
    </xf>
    <xf numFmtId="165" fontId="6" fillId="2" borderId="2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165" fontId="6" fillId="2" borderId="21" xfId="0" applyNumberFormat="1" applyFont="1" applyFill="1" applyBorder="1" applyAlignment="1">
      <alignment horizontal="center" vertical="top" wrapText="1"/>
    </xf>
    <xf numFmtId="165" fontId="6" fillId="4" borderId="18" xfId="0" applyNumberFormat="1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center" vertical="top" wrapText="1"/>
    </xf>
    <xf numFmtId="165" fontId="6" fillId="2" borderId="25" xfId="0" applyNumberFormat="1" applyFont="1" applyFill="1" applyBorder="1" applyAlignment="1">
      <alignment horizontal="center" vertical="top" wrapText="1"/>
    </xf>
    <xf numFmtId="0" fontId="18" fillId="0" borderId="29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0" fillId="0" borderId="23" xfId="0" applyBorder="1" applyAlignment="1">
      <alignment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top" wrapText="1"/>
    </xf>
    <xf numFmtId="0" fontId="2" fillId="3" borderId="3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 wrapText="1"/>
    </xf>
    <xf numFmtId="0" fontId="0" fillId="3" borderId="21" xfId="0" applyFill="1" applyBorder="1" applyAlignment="1">
      <alignment vertical="top"/>
    </xf>
    <xf numFmtId="0" fontId="2" fillId="3" borderId="39" xfId="0" applyFont="1" applyFill="1" applyBorder="1" applyAlignment="1">
      <alignment horizontal="center" vertical="top"/>
    </xf>
    <xf numFmtId="0" fontId="0" fillId="3" borderId="38" xfId="0" applyFill="1" applyBorder="1" applyAlignment="1">
      <alignment horizontal="center" vertical="top"/>
    </xf>
    <xf numFmtId="0" fontId="33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14" fontId="2" fillId="6" borderId="33" xfId="0" applyNumberFormat="1" applyFont="1" applyFill="1" applyBorder="1" applyAlignment="1">
      <alignment horizontal="left" vertical="center"/>
    </xf>
    <xf numFmtId="14" fontId="2" fillId="6" borderId="14" xfId="0" applyNumberFormat="1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 wrapText="1"/>
    </xf>
    <xf numFmtId="0" fontId="2" fillId="6" borderId="37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30" xfId="0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2" fillId="2" borderId="26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164" fontId="15" fillId="3" borderId="18" xfId="0" applyNumberFormat="1" applyFont="1" applyFill="1" applyBorder="1" applyAlignment="1">
      <alignment horizontal="center" vertical="center" wrapText="1"/>
    </xf>
    <xf numFmtId="164" fontId="15" fillId="3" borderId="19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692473</xdr:colOff>
      <xdr:row>1</xdr:row>
      <xdr:rowOff>275577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6"/>
  <sheetViews>
    <sheetView showGridLines="0" tabSelected="1" zoomScale="112" zoomScaleNormal="100" workbookViewId="0">
      <selection activeCell="B3" sqref="B3"/>
    </sheetView>
  </sheetViews>
  <sheetFormatPr defaultColWidth="9.109375" defaultRowHeight="14.4"/>
  <cols>
    <col min="1" max="1" width="13.44140625" style="59" customWidth="1"/>
    <col min="2" max="2" width="59.44140625" style="56" customWidth="1"/>
    <col min="3" max="3" width="13.44140625" style="60" customWidth="1"/>
    <col min="4" max="4" width="9.44140625" style="60" customWidth="1"/>
    <col min="5" max="5" width="7.44140625" style="60" customWidth="1"/>
    <col min="6" max="7" width="19.44140625" style="56" customWidth="1"/>
    <col min="8" max="8" width="7.44140625" style="56" customWidth="1"/>
    <col min="9" max="10" width="19.44140625" style="56" customWidth="1"/>
    <col min="11" max="11" width="7.44140625" style="56" customWidth="1"/>
    <col min="12" max="19" width="19.44140625" style="56" customWidth="1"/>
    <col min="20" max="20" width="21.44140625" style="56" customWidth="1"/>
    <col min="21" max="21" width="17.44140625" style="56" customWidth="1"/>
    <col min="22" max="22" width="32.44140625" style="56" customWidth="1"/>
    <col min="23" max="23" width="36.44140625" style="56" customWidth="1"/>
    <col min="24" max="16384" width="9.109375" style="56"/>
  </cols>
  <sheetData>
    <row r="1" spans="1:28" s="46" customFormat="1" ht="31.2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5"/>
      <c r="O1" s="5"/>
      <c r="P1" s="5"/>
      <c r="Q1" s="5"/>
      <c r="R1" s="5"/>
      <c r="S1" s="5"/>
      <c r="T1" s="1"/>
      <c r="U1" s="1"/>
      <c r="V1" s="1"/>
      <c r="W1" s="1"/>
    </row>
    <row r="2" spans="1:28" customFormat="1" ht="29.25" customHeight="1">
      <c r="A2" s="52"/>
      <c r="B2" s="38" t="s">
        <v>236</v>
      </c>
      <c r="C2" s="4"/>
      <c r="D2" s="4"/>
      <c r="E2" s="53"/>
      <c r="F2" s="53"/>
      <c r="G2" s="53"/>
      <c r="H2" s="53"/>
      <c r="I2" s="53"/>
      <c r="J2" s="53"/>
      <c r="K2" s="53"/>
      <c r="L2" s="53"/>
      <c r="M2" s="54"/>
      <c r="N2" s="54"/>
      <c r="O2" s="54"/>
      <c r="P2" s="54"/>
      <c r="Q2" s="54"/>
      <c r="R2" s="54"/>
      <c r="S2" s="54"/>
      <c r="T2" s="53"/>
      <c r="U2" s="53"/>
      <c r="V2" s="53"/>
      <c r="W2" s="53"/>
    </row>
    <row r="3" spans="1:28" customFormat="1" ht="15.6">
      <c r="A3" s="26" t="s">
        <v>15</v>
      </c>
      <c r="B3" s="178" t="s">
        <v>237</v>
      </c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55"/>
      <c r="U3" s="55"/>
      <c r="V3" s="55"/>
      <c r="W3" s="55"/>
      <c r="X3" s="55"/>
      <c r="Y3" s="55"/>
      <c r="Z3" s="55"/>
      <c r="AA3" s="55"/>
      <c r="AB3" s="55"/>
    </row>
    <row r="4" spans="1:28" customFormat="1" ht="78">
      <c r="A4" s="63" t="s">
        <v>16</v>
      </c>
      <c r="B4" s="179" t="s">
        <v>219</v>
      </c>
      <c r="C4" s="36"/>
      <c r="D4" s="36"/>
      <c r="E4" s="39"/>
      <c r="F4" s="39"/>
      <c r="G4" s="39"/>
      <c r="H4" s="39"/>
      <c r="I4" s="39"/>
      <c r="J4" s="39"/>
      <c r="K4" s="39"/>
      <c r="L4" s="39"/>
      <c r="M4" s="35"/>
      <c r="N4" s="35"/>
      <c r="O4" s="35"/>
      <c r="P4" s="35"/>
      <c r="Q4" s="35"/>
      <c r="R4" s="35"/>
      <c r="S4" s="35"/>
      <c r="T4" s="55"/>
      <c r="U4" s="55"/>
      <c r="V4" s="55"/>
      <c r="W4" s="55"/>
      <c r="X4" s="55"/>
      <c r="Y4" s="55"/>
      <c r="Z4" s="55"/>
      <c r="AA4" s="55"/>
      <c r="AB4" s="55"/>
    </row>
    <row r="5" spans="1:28" customFormat="1" ht="15.6">
      <c r="A5" s="77" t="s">
        <v>22</v>
      </c>
      <c r="B5" s="69"/>
      <c r="C5" s="36"/>
      <c r="D5" s="36"/>
      <c r="E5" s="19"/>
      <c r="F5" s="19"/>
      <c r="G5" s="19"/>
      <c r="H5" s="19"/>
      <c r="I5" s="19"/>
      <c r="J5" s="19"/>
      <c r="K5" s="19"/>
      <c r="L5" s="19"/>
      <c r="M5" s="35"/>
      <c r="N5" s="35"/>
      <c r="O5" s="35"/>
      <c r="P5" s="35"/>
      <c r="Q5" s="35"/>
      <c r="R5" s="35"/>
      <c r="S5" s="35"/>
      <c r="T5" s="55"/>
      <c r="U5" s="55"/>
      <c r="V5" s="55"/>
      <c r="W5" s="55"/>
      <c r="X5" s="55"/>
      <c r="Y5" s="55"/>
      <c r="Z5" s="55"/>
      <c r="AA5" s="55"/>
      <c r="AB5" s="55"/>
    </row>
    <row r="6" spans="1:28" customFormat="1" ht="15.6">
      <c r="A6" s="64"/>
      <c r="B6" s="65"/>
      <c r="C6" s="36"/>
      <c r="D6" s="36"/>
      <c r="E6" s="19"/>
      <c r="F6" s="19"/>
      <c r="G6" s="19"/>
      <c r="H6" s="19"/>
      <c r="I6" s="19"/>
      <c r="J6" s="19"/>
      <c r="K6" s="19"/>
      <c r="L6" s="19"/>
      <c r="M6" s="35"/>
      <c r="N6" s="35"/>
      <c r="O6" s="35"/>
      <c r="P6" s="35"/>
      <c r="Q6" s="35"/>
      <c r="R6" s="35"/>
      <c r="S6" s="35"/>
      <c r="T6" s="55"/>
      <c r="U6" s="55"/>
      <c r="V6" s="55"/>
      <c r="W6" s="55"/>
      <c r="X6" s="55"/>
      <c r="Y6" s="55"/>
      <c r="Z6" s="55"/>
      <c r="AA6" s="55"/>
      <c r="AB6" s="55"/>
    </row>
    <row r="7" spans="1:28" s="55" customFormat="1" ht="15.6">
      <c r="A7" s="20" t="s">
        <v>7</v>
      </c>
      <c r="B7" s="21"/>
      <c r="C7" s="21"/>
      <c r="D7" s="22"/>
      <c r="E7" s="19"/>
      <c r="F7" s="19"/>
      <c r="G7" s="19"/>
      <c r="H7" s="19"/>
      <c r="I7" s="19"/>
      <c r="J7" s="19"/>
      <c r="K7" s="19"/>
      <c r="L7" s="19"/>
      <c r="M7" s="35"/>
      <c r="N7" s="35"/>
      <c r="O7" s="35"/>
      <c r="P7" s="35"/>
      <c r="Q7" s="35"/>
      <c r="R7" s="35"/>
      <c r="S7" s="35"/>
    </row>
    <row r="8" spans="1:28" s="55" customFormat="1" ht="15.6">
      <c r="A8" s="70" t="s">
        <v>39</v>
      </c>
      <c r="B8" s="23"/>
      <c r="C8" s="24"/>
      <c r="D8" s="24"/>
      <c r="E8" s="19"/>
      <c r="F8" s="19"/>
      <c r="G8" s="19"/>
      <c r="H8" s="19"/>
      <c r="I8" s="19"/>
      <c r="J8" s="19"/>
      <c r="K8" s="19"/>
      <c r="L8" s="19"/>
      <c r="M8" s="35"/>
      <c r="N8" s="35"/>
      <c r="O8" s="35"/>
      <c r="P8" s="35"/>
      <c r="Q8" s="35"/>
      <c r="R8" s="35"/>
      <c r="S8" s="35"/>
    </row>
    <row r="9" spans="1:28" s="55" customFormat="1" ht="15.6">
      <c r="A9" s="34" t="s">
        <v>40</v>
      </c>
      <c r="B9" s="6"/>
      <c r="C9" s="6"/>
      <c r="D9" s="6"/>
      <c r="E9" s="19"/>
      <c r="F9" s="19"/>
      <c r="G9" s="19"/>
      <c r="H9" s="19"/>
      <c r="I9" s="19"/>
      <c r="J9" s="19"/>
      <c r="K9" s="19"/>
      <c r="L9" s="19"/>
      <c r="M9" s="35"/>
      <c r="N9" s="35"/>
      <c r="O9" s="35"/>
      <c r="P9" s="35"/>
      <c r="Q9" s="35"/>
      <c r="R9" s="35"/>
      <c r="S9" s="35"/>
    </row>
    <row r="10" spans="1:28" s="55" customFormat="1" ht="15.6">
      <c r="A10" s="34" t="s">
        <v>41</v>
      </c>
      <c r="B10" s="6"/>
      <c r="C10" s="6"/>
      <c r="D10" s="6"/>
      <c r="E10" s="19"/>
      <c r="F10" s="19"/>
      <c r="G10" s="19"/>
      <c r="H10" s="19"/>
      <c r="I10" s="19"/>
      <c r="J10" s="19"/>
      <c r="K10" s="19"/>
      <c r="L10" s="19"/>
      <c r="M10" s="35"/>
      <c r="N10" s="35"/>
      <c r="O10" s="35"/>
      <c r="P10" s="35"/>
      <c r="Q10" s="35"/>
      <c r="R10" s="35"/>
      <c r="S10" s="35"/>
    </row>
    <row r="11" spans="1:28" s="55" customFormat="1" ht="15.6">
      <c r="A11" s="33" t="s">
        <v>42</v>
      </c>
      <c r="B11" s="6"/>
      <c r="C11" s="6"/>
      <c r="D11" s="6"/>
      <c r="E11" s="19"/>
      <c r="F11" s="19"/>
      <c r="G11" s="19"/>
      <c r="H11" s="19"/>
      <c r="I11" s="19"/>
      <c r="J11" s="19"/>
      <c r="K11" s="19"/>
      <c r="L11" s="19"/>
      <c r="M11" s="35"/>
      <c r="N11" s="35"/>
      <c r="O11" s="35"/>
      <c r="P11" s="35"/>
      <c r="Q11" s="35"/>
      <c r="R11" s="35"/>
      <c r="S11" s="35"/>
    </row>
    <row r="12" spans="1:28" s="55" customFormat="1" ht="15.6">
      <c r="A12" s="6"/>
      <c r="B12" s="62" t="s">
        <v>3</v>
      </c>
      <c r="C12" s="201" t="s">
        <v>4</v>
      </c>
      <c r="D12" s="201"/>
      <c r="E12" s="61"/>
      <c r="F12" s="19"/>
      <c r="G12" s="19"/>
      <c r="H12" s="19"/>
      <c r="I12" s="19"/>
      <c r="J12" s="19"/>
      <c r="K12" s="19"/>
      <c r="L12" s="19"/>
      <c r="M12" s="35"/>
      <c r="N12" s="35"/>
      <c r="O12" s="35"/>
      <c r="P12" s="35"/>
      <c r="Q12" s="35"/>
      <c r="R12" s="35"/>
      <c r="S12" s="35"/>
    </row>
    <row r="13" spans="1:28" s="55" customFormat="1" ht="15.6">
      <c r="A13" s="6"/>
      <c r="B13" s="40" t="s">
        <v>5</v>
      </c>
      <c r="C13" s="202">
        <v>18.149999999999999</v>
      </c>
      <c r="D13" s="203"/>
      <c r="E13" s="68"/>
      <c r="F13" s="207" t="s">
        <v>29</v>
      </c>
      <c r="G13" s="19"/>
      <c r="H13" s="19"/>
      <c r="I13" s="19"/>
      <c r="J13" s="19"/>
      <c r="K13" s="19"/>
      <c r="L13" s="19"/>
      <c r="M13" s="35"/>
      <c r="N13" s="35"/>
      <c r="O13" s="35"/>
      <c r="P13" s="35"/>
      <c r="Q13" s="35"/>
      <c r="R13" s="35"/>
      <c r="S13" s="35"/>
    </row>
    <row r="14" spans="1:28" s="55" customFormat="1" ht="15.75" customHeight="1">
      <c r="A14" s="6"/>
      <c r="B14" s="40" t="s">
        <v>6</v>
      </c>
      <c r="C14" s="204">
        <v>19.920000000000002</v>
      </c>
      <c r="D14" s="205"/>
      <c r="E14" s="68"/>
      <c r="F14" s="207"/>
      <c r="G14" s="19"/>
      <c r="H14" s="19"/>
      <c r="I14" s="19"/>
      <c r="J14" s="19"/>
      <c r="K14" s="19"/>
      <c r="L14" s="19"/>
      <c r="M14" s="35"/>
      <c r="N14" s="35"/>
      <c r="O14" s="35"/>
      <c r="P14" s="35"/>
      <c r="Q14" s="35"/>
      <c r="R14" s="35"/>
      <c r="S14" s="35"/>
    </row>
    <row r="15" spans="1:28" s="55" customFormat="1" ht="15.6">
      <c r="A15" s="6"/>
      <c r="B15" s="40" t="s">
        <v>8</v>
      </c>
      <c r="C15" s="204">
        <v>22.49</v>
      </c>
      <c r="D15" s="205"/>
      <c r="E15" s="68"/>
      <c r="F15" s="207"/>
      <c r="G15" s="19"/>
      <c r="H15" s="19"/>
      <c r="I15" s="19"/>
      <c r="J15" s="19"/>
      <c r="K15" s="19"/>
      <c r="L15" s="19"/>
      <c r="M15" s="35"/>
      <c r="N15" s="35"/>
      <c r="O15" s="35"/>
      <c r="P15" s="35"/>
      <c r="Q15" s="35"/>
      <c r="R15" s="35"/>
      <c r="S15" s="35"/>
    </row>
    <row r="16" spans="1:28" s="55" customFormat="1" ht="15.6">
      <c r="A16" s="25"/>
      <c r="B16" s="18"/>
      <c r="C16" s="36"/>
      <c r="D16" s="36"/>
      <c r="E16" s="19"/>
      <c r="F16" s="19"/>
      <c r="G16" s="19"/>
      <c r="H16" s="19"/>
      <c r="I16" s="19"/>
      <c r="J16" s="19"/>
      <c r="K16" s="19"/>
      <c r="L16" s="19"/>
      <c r="M16" s="35"/>
      <c r="N16" s="35"/>
      <c r="O16" s="35"/>
      <c r="P16" s="35"/>
      <c r="Q16" s="35"/>
      <c r="R16" s="35"/>
      <c r="S16" s="35"/>
    </row>
    <row r="17" spans="1:23" customFormat="1" ht="15.6">
      <c r="A17" s="9"/>
      <c r="B17" s="10"/>
      <c r="C17" s="50"/>
      <c r="D17" s="50"/>
      <c r="E17" s="206" t="s">
        <v>9</v>
      </c>
      <c r="F17" s="206"/>
      <c r="G17" s="206"/>
      <c r="H17" s="206" t="s">
        <v>10</v>
      </c>
      <c r="I17" s="206"/>
      <c r="J17" s="206"/>
      <c r="K17" s="206" t="s">
        <v>11</v>
      </c>
      <c r="L17" s="206"/>
      <c r="M17" s="208"/>
      <c r="N17" s="190" t="s">
        <v>222</v>
      </c>
      <c r="O17" s="191"/>
      <c r="P17" s="192"/>
      <c r="Q17" s="198" t="s">
        <v>221</v>
      </c>
      <c r="R17" s="199"/>
      <c r="S17" s="200"/>
      <c r="T17" s="160" t="s">
        <v>13</v>
      </c>
      <c r="U17" s="55"/>
      <c r="V17" s="55"/>
    </row>
    <row r="18" spans="1:23" ht="31.2">
      <c r="A18" s="9" t="s">
        <v>0</v>
      </c>
      <c r="B18" s="10" t="s">
        <v>23</v>
      </c>
      <c r="C18" s="50" t="s">
        <v>1</v>
      </c>
      <c r="D18" s="50" t="s">
        <v>19</v>
      </c>
      <c r="E18" s="50" t="s">
        <v>12</v>
      </c>
      <c r="F18" s="13" t="s">
        <v>17</v>
      </c>
      <c r="G18" s="13" t="s">
        <v>32</v>
      </c>
      <c r="H18" s="50" t="s">
        <v>14</v>
      </c>
      <c r="I18" s="13" t="s">
        <v>17</v>
      </c>
      <c r="J18" s="13" t="s">
        <v>30</v>
      </c>
      <c r="K18" s="50" t="s">
        <v>14</v>
      </c>
      <c r="L18" s="13" t="s">
        <v>17</v>
      </c>
      <c r="M18" s="159" t="s">
        <v>31</v>
      </c>
      <c r="N18" s="163" t="s">
        <v>14</v>
      </c>
      <c r="O18" s="164" t="s">
        <v>17</v>
      </c>
      <c r="P18" s="164" t="s">
        <v>223</v>
      </c>
      <c r="Q18" s="163" t="s">
        <v>14</v>
      </c>
      <c r="R18" s="164" t="s">
        <v>17</v>
      </c>
      <c r="S18" s="164" t="s">
        <v>224</v>
      </c>
      <c r="T18" s="161" t="s">
        <v>18</v>
      </c>
      <c r="U18" s="48" t="s">
        <v>20</v>
      </c>
      <c r="V18" s="49" t="s">
        <v>34</v>
      </c>
      <c r="W18" s="49" t="s">
        <v>35</v>
      </c>
    </row>
    <row r="19" spans="1:23" ht="16.2" thickBot="1">
      <c r="A19" s="8"/>
      <c r="B19" s="83" t="s">
        <v>37</v>
      </c>
      <c r="C19" s="44"/>
      <c r="D19" s="44"/>
      <c r="E19" s="45"/>
      <c r="F19" s="41"/>
      <c r="G19" s="42"/>
      <c r="H19" s="41"/>
      <c r="I19" s="43"/>
      <c r="J19" s="42"/>
      <c r="K19" s="41"/>
      <c r="L19" s="41"/>
      <c r="M19" s="42"/>
      <c r="N19" s="162"/>
      <c r="O19" s="162"/>
      <c r="P19" s="162"/>
      <c r="Q19" s="162"/>
      <c r="R19" s="162"/>
      <c r="S19" s="162"/>
      <c r="T19" s="42"/>
      <c r="U19" s="42"/>
      <c r="V19" s="71"/>
      <c r="W19" s="71"/>
    </row>
    <row r="20" spans="1:23" ht="16.2" thickBot="1">
      <c r="A20" s="81">
        <v>1</v>
      </c>
      <c r="B20" s="85" t="s">
        <v>43</v>
      </c>
      <c r="C20" s="82" t="s">
        <v>38</v>
      </c>
      <c r="D20" s="67">
        <v>0</v>
      </c>
      <c r="E20" s="27">
        <v>4</v>
      </c>
      <c r="F20" s="66"/>
      <c r="G20" s="14">
        <f>F20*E20</f>
        <v>0</v>
      </c>
      <c r="H20" s="27">
        <v>0</v>
      </c>
      <c r="I20" s="66"/>
      <c r="J20" s="14">
        <f>I20*H20</f>
        <v>0</v>
      </c>
      <c r="K20" s="27"/>
      <c r="L20" s="66"/>
      <c r="M20" s="14">
        <f>L20*K20</f>
        <v>0</v>
      </c>
      <c r="N20" s="27"/>
      <c r="O20" s="66"/>
      <c r="P20" s="14">
        <f>O20*N20</f>
        <v>0</v>
      </c>
      <c r="Q20" s="27"/>
      <c r="R20" s="66"/>
      <c r="S20" s="14">
        <f>R20*Q20</f>
        <v>0</v>
      </c>
      <c r="T20" s="37">
        <f>M20+J20+G20+P20+S20</f>
        <v>0</v>
      </c>
      <c r="U20" s="57">
        <f>D20*T20</f>
        <v>0</v>
      </c>
      <c r="V20" s="72"/>
      <c r="W20" s="71"/>
    </row>
    <row r="21" spans="1:23" ht="16.2" thickBot="1">
      <c r="A21" s="81"/>
      <c r="B21" s="102" t="s">
        <v>44</v>
      </c>
      <c r="C21" s="129"/>
      <c r="D21" s="128"/>
      <c r="E21" s="130"/>
      <c r="F21" s="126"/>
      <c r="G21" s="127"/>
      <c r="H21" s="130"/>
      <c r="I21" s="126"/>
      <c r="J21" s="127"/>
      <c r="K21" s="130"/>
      <c r="L21" s="126"/>
      <c r="M21" s="127"/>
      <c r="N21" s="153"/>
      <c r="O21" s="153"/>
      <c r="P21" s="153"/>
      <c r="Q21" s="153"/>
      <c r="R21" s="153"/>
      <c r="S21" s="153"/>
      <c r="T21" s="131"/>
      <c r="U21" s="132"/>
      <c r="V21" s="72"/>
      <c r="W21" s="71"/>
    </row>
    <row r="22" spans="1:23" ht="16.2" thickBot="1">
      <c r="A22" s="81" t="s">
        <v>131</v>
      </c>
      <c r="B22" s="115" t="s">
        <v>45</v>
      </c>
      <c r="C22" s="112" t="s">
        <v>38</v>
      </c>
      <c r="D22" s="128"/>
      <c r="E22" s="27">
        <v>1</v>
      </c>
      <c r="F22" s="66"/>
      <c r="G22" s="127"/>
      <c r="H22" s="27">
        <v>0</v>
      </c>
      <c r="I22" s="126"/>
      <c r="J22" s="127"/>
      <c r="K22" s="27">
        <v>0</v>
      </c>
      <c r="L22" s="126"/>
      <c r="M22" s="127"/>
      <c r="N22" s="153"/>
      <c r="O22" s="153"/>
      <c r="P22" s="153"/>
      <c r="Q22" s="153"/>
      <c r="R22" s="153"/>
      <c r="S22" s="153"/>
      <c r="T22" s="131"/>
      <c r="U22" s="132"/>
      <c r="V22" s="72"/>
      <c r="W22" s="71"/>
    </row>
    <row r="23" spans="1:23" ht="29.4" thickBot="1">
      <c r="A23" s="81" t="s">
        <v>133</v>
      </c>
      <c r="B23" s="115" t="s">
        <v>46</v>
      </c>
      <c r="C23" s="112" t="s">
        <v>38</v>
      </c>
      <c r="D23" s="128"/>
      <c r="E23" s="27">
        <v>1</v>
      </c>
      <c r="F23" s="66"/>
      <c r="G23" s="127"/>
      <c r="H23" s="27">
        <v>0</v>
      </c>
      <c r="I23" s="126"/>
      <c r="J23" s="127"/>
      <c r="K23" s="27">
        <v>0</v>
      </c>
      <c r="L23" s="126"/>
      <c r="M23" s="127"/>
      <c r="N23" s="153"/>
      <c r="O23" s="153"/>
      <c r="P23" s="153"/>
      <c r="Q23" s="153"/>
      <c r="R23" s="153"/>
      <c r="S23" s="153"/>
      <c r="T23" s="131"/>
      <c r="U23" s="132"/>
      <c r="V23" s="72"/>
      <c r="W23" s="71"/>
    </row>
    <row r="24" spans="1:23" ht="29.4" thickBot="1">
      <c r="A24" s="81" t="s">
        <v>134</v>
      </c>
      <c r="B24" s="115" t="s">
        <v>47</v>
      </c>
      <c r="C24" s="112" t="s">
        <v>38</v>
      </c>
      <c r="D24" s="128"/>
      <c r="E24" s="27">
        <v>2</v>
      </c>
      <c r="F24" s="66"/>
      <c r="G24" s="127"/>
      <c r="H24" s="27">
        <v>0</v>
      </c>
      <c r="I24" s="126"/>
      <c r="J24" s="127"/>
      <c r="K24" s="27">
        <v>0</v>
      </c>
      <c r="L24" s="126"/>
      <c r="M24" s="127"/>
      <c r="N24" s="153"/>
      <c r="O24" s="153"/>
      <c r="P24" s="153"/>
      <c r="Q24" s="153"/>
      <c r="R24" s="153"/>
      <c r="S24" s="153"/>
      <c r="T24" s="131"/>
      <c r="U24" s="132"/>
      <c r="V24" s="72"/>
      <c r="W24" s="71"/>
    </row>
    <row r="25" spans="1:23" ht="16.2" thickBot="1">
      <c r="A25" s="81" t="s">
        <v>135</v>
      </c>
      <c r="B25" s="115" t="s">
        <v>48</v>
      </c>
      <c r="C25" s="112" t="s">
        <v>38</v>
      </c>
      <c r="D25" s="128"/>
      <c r="E25" s="27">
        <v>1</v>
      </c>
      <c r="F25" s="66"/>
      <c r="G25" s="127"/>
      <c r="H25" s="27">
        <v>0</v>
      </c>
      <c r="I25" s="126"/>
      <c r="J25" s="127"/>
      <c r="K25" s="27">
        <v>0</v>
      </c>
      <c r="L25" s="126"/>
      <c r="M25" s="127"/>
      <c r="N25" s="153"/>
      <c r="O25" s="153"/>
      <c r="P25" s="153"/>
      <c r="Q25" s="153"/>
      <c r="R25" s="153"/>
      <c r="S25" s="153"/>
      <c r="T25" s="131"/>
      <c r="U25" s="132"/>
      <c r="V25" s="72"/>
      <c r="W25" s="71"/>
    </row>
    <row r="26" spans="1:23" ht="16.2" thickBot="1">
      <c r="A26" s="81" t="s">
        <v>136</v>
      </c>
      <c r="B26" s="115" t="s">
        <v>49</v>
      </c>
      <c r="C26" s="112" t="s">
        <v>38</v>
      </c>
      <c r="D26" s="128"/>
      <c r="E26" s="27">
        <v>1</v>
      </c>
      <c r="F26" s="66"/>
      <c r="G26" s="127"/>
      <c r="H26" s="27">
        <v>0</v>
      </c>
      <c r="I26" s="126"/>
      <c r="J26" s="127"/>
      <c r="K26" s="27">
        <v>0</v>
      </c>
      <c r="L26" s="126"/>
      <c r="M26" s="127"/>
      <c r="N26" s="153"/>
      <c r="O26" s="153"/>
      <c r="P26" s="153"/>
      <c r="Q26" s="153"/>
      <c r="R26" s="153"/>
      <c r="S26" s="153"/>
      <c r="T26" s="131"/>
      <c r="U26" s="132"/>
      <c r="V26" s="72"/>
      <c r="W26" s="71"/>
    </row>
    <row r="27" spans="1:23" ht="16.2" thickBot="1">
      <c r="A27" s="81" t="s">
        <v>137</v>
      </c>
      <c r="B27" s="115" t="s">
        <v>50</v>
      </c>
      <c r="C27" s="112" t="s">
        <v>38</v>
      </c>
      <c r="D27" s="128"/>
      <c r="E27" s="27">
        <v>1</v>
      </c>
      <c r="F27" s="66"/>
      <c r="G27" s="127"/>
      <c r="H27" s="27">
        <v>0</v>
      </c>
      <c r="I27" s="126"/>
      <c r="J27" s="127"/>
      <c r="K27" s="27">
        <v>0</v>
      </c>
      <c r="L27" s="126"/>
      <c r="M27" s="127"/>
      <c r="N27" s="153"/>
      <c r="O27" s="153"/>
      <c r="P27" s="153"/>
      <c r="Q27" s="153"/>
      <c r="R27" s="153"/>
      <c r="S27" s="153"/>
      <c r="T27" s="131"/>
      <c r="U27" s="132"/>
      <c r="V27" s="72"/>
      <c r="W27" s="71"/>
    </row>
    <row r="28" spans="1:23" ht="16.2" thickBot="1">
      <c r="A28" s="81" t="s">
        <v>138</v>
      </c>
      <c r="B28" s="115" t="s">
        <v>51</v>
      </c>
      <c r="C28" s="112" t="s">
        <v>38</v>
      </c>
      <c r="D28" s="128"/>
      <c r="E28" s="27">
        <v>1</v>
      </c>
      <c r="F28" s="66"/>
      <c r="G28" s="127"/>
      <c r="H28" s="27">
        <v>0</v>
      </c>
      <c r="I28" s="126"/>
      <c r="J28" s="127"/>
      <c r="K28" s="27">
        <v>0</v>
      </c>
      <c r="L28" s="126"/>
      <c r="M28" s="127"/>
      <c r="N28" s="153"/>
      <c r="O28" s="153"/>
      <c r="P28" s="153"/>
      <c r="Q28" s="153"/>
      <c r="R28" s="153"/>
      <c r="S28" s="153"/>
      <c r="T28" s="131"/>
      <c r="U28" s="132"/>
      <c r="V28" s="72"/>
      <c r="W28" s="71"/>
    </row>
    <row r="29" spans="1:23" ht="16.2" thickBot="1">
      <c r="A29" s="81" t="s">
        <v>139</v>
      </c>
      <c r="B29" s="115" t="s">
        <v>52</v>
      </c>
      <c r="C29" s="112" t="s">
        <v>38</v>
      </c>
      <c r="D29" s="128"/>
      <c r="E29" s="27">
        <v>1</v>
      </c>
      <c r="F29" s="66"/>
      <c r="G29" s="127"/>
      <c r="H29" s="27">
        <v>0</v>
      </c>
      <c r="I29" s="126"/>
      <c r="J29" s="127"/>
      <c r="K29" s="27">
        <v>0</v>
      </c>
      <c r="L29" s="126"/>
      <c r="M29" s="127"/>
      <c r="N29" s="153"/>
      <c r="O29" s="153"/>
      <c r="P29" s="153"/>
      <c r="Q29" s="153"/>
      <c r="R29" s="153"/>
      <c r="S29" s="153"/>
      <c r="T29" s="131"/>
      <c r="U29" s="132"/>
      <c r="V29" s="72"/>
      <c r="W29" s="71"/>
    </row>
    <row r="30" spans="1:23" ht="16.2" thickBot="1">
      <c r="A30" s="81" t="s">
        <v>140</v>
      </c>
      <c r="B30" s="115" t="s">
        <v>53</v>
      </c>
      <c r="C30" s="112" t="s">
        <v>38</v>
      </c>
      <c r="D30" s="128"/>
      <c r="E30" s="27">
        <v>1</v>
      </c>
      <c r="F30" s="66"/>
      <c r="G30" s="127"/>
      <c r="H30" s="27">
        <v>0</v>
      </c>
      <c r="I30" s="126"/>
      <c r="J30" s="127"/>
      <c r="K30" s="27">
        <v>0</v>
      </c>
      <c r="L30" s="126"/>
      <c r="M30" s="127"/>
      <c r="N30" s="153"/>
      <c r="O30" s="153"/>
      <c r="P30" s="153"/>
      <c r="Q30" s="153"/>
      <c r="R30" s="153"/>
      <c r="S30" s="153"/>
      <c r="T30" s="131"/>
      <c r="U30" s="132"/>
      <c r="V30" s="72"/>
      <c r="W30" s="71"/>
    </row>
    <row r="31" spans="1:23" ht="16.2" thickBot="1">
      <c r="A31" s="81" t="s">
        <v>141</v>
      </c>
      <c r="B31" s="115" t="s">
        <v>54</v>
      </c>
      <c r="C31" s="112" t="s">
        <v>38</v>
      </c>
      <c r="D31" s="128"/>
      <c r="E31" s="27">
        <v>1</v>
      </c>
      <c r="F31" s="66"/>
      <c r="G31" s="127"/>
      <c r="H31" s="27">
        <v>0</v>
      </c>
      <c r="I31" s="126"/>
      <c r="J31" s="127"/>
      <c r="K31" s="27">
        <v>0</v>
      </c>
      <c r="L31" s="126"/>
      <c r="M31" s="127"/>
      <c r="N31" s="153"/>
      <c r="O31" s="153"/>
      <c r="P31" s="153"/>
      <c r="Q31" s="153"/>
      <c r="R31" s="153"/>
      <c r="S31" s="153"/>
      <c r="T31" s="131"/>
      <c r="U31" s="132"/>
      <c r="V31" s="72"/>
      <c r="W31" s="71"/>
    </row>
    <row r="32" spans="1:23" ht="16.2" thickBot="1">
      <c r="A32" s="81" t="s">
        <v>142</v>
      </c>
      <c r="B32" s="115" t="s">
        <v>55</v>
      </c>
      <c r="C32" s="112" t="s">
        <v>38</v>
      </c>
      <c r="D32" s="128"/>
      <c r="E32" s="27">
        <v>1</v>
      </c>
      <c r="F32" s="66"/>
      <c r="G32" s="127"/>
      <c r="H32" s="27">
        <v>0</v>
      </c>
      <c r="I32" s="126"/>
      <c r="J32" s="127"/>
      <c r="K32" s="27">
        <v>0</v>
      </c>
      <c r="L32" s="126"/>
      <c r="M32" s="127"/>
      <c r="N32" s="153"/>
      <c r="O32" s="153"/>
      <c r="P32" s="153"/>
      <c r="Q32" s="153"/>
      <c r="R32" s="153"/>
      <c r="S32" s="153"/>
      <c r="T32" s="131"/>
      <c r="U32" s="132"/>
      <c r="V32" s="72"/>
      <c r="W32" s="71"/>
    </row>
    <row r="33" spans="1:23" ht="16.2" thickBot="1">
      <c r="A33" s="81" t="s">
        <v>143</v>
      </c>
      <c r="B33" s="115" t="s">
        <v>56</v>
      </c>
      <c r="C33" s="112" t="s">
        <v>38</v>
      </c>
      <c r="D33" s="128"/>
      <c r="E33" s="27">
        <v>1</v>
      </c>
      <c r="F33" s="66"/>
      <c r="G33" s="127"/>
      <c r="H33" s="27">
        <v>0</v>
      </c>
      <c r="I33" s="126"/>
      <c r="J33" s="127"/>
      <c r="K33" s="27">
        <v>0</v>
      </c>
      <c r="L33" s="126"/>
      <c r="M33" s="127"/>
      <c r="N33" s="153"/>
      <c r="O33" s="153"/>
      <c r="P33" s="153"/>
      <c r="Q33" s="153"/>
      <c r="R33" s="153"/>
      <c r="S33" s="153"/>
      <c r="T33" s="131"/>
      <c r="U33" s="132"/>
      <c r="V33" s="72"/>
      <c r="W33" s="71"/>
    </row>
    <row r="34" spans="1:23" ht="29.4" thickBot="1">
      <c r="A34" s="81" t="s">
        <v>144</v>
      </c>
      <c r="B34" s="115" t="s">
        <v>57</v>
      </c>
      <c r="C34" s="112" t="s">
        <v>38</v>
      </c>
      <c r="D34" s="128"/>
      <c r="E34" s="27">
        <v>1</v>
      </c>
      <c r="F34" s="66"/>
      <c r="G34" s="127"/>
      <c r="H34" s="27"/>
      <c r="I34" s="126"/>
      <c r="J34" s="127"/>
      <c r="K34" s="27"/>
      <c r="L34" s="126"/>
      <c r="M34" s="127"/>
      <c r="N34" s="153"/>
      <c r="O34" s="153"/>
      <c r="P34" s="153"/>
      <c r="Q34" s="153"/>
      <c r="R34" s="153"/>
      <c r="S34" s="153"/>
      <c r="T34" s="131"/>
      <c r="U34" s="132"/>
      <c r="V34" s="72"/>
      <c r="W34" s="71"/>
    </row>
    <row r="35" spans="1:23" ht="16.2" thickBot="1">
      <c r="A35" s="81" t="s">
        <v>145</v>
      </c>
      <c r="B35" s="115" t="s">
        <v>58</v>
      </c>
      <c r="C35" s="112" t="s">
        <v>38</v>
      </c>
      <c r="D35" s="128"/>
      <c r="E35" s="27">
        <v>1</v>
      </c>
      <c r="F35" s="66"/>
      <c r="G35" s="127"/>
      <c r="H35" s="27">
        <v>0</v>
      </c>
      <c r="I35" s="126"/>
      <c r="J35" s="127"/>
      <c r="K35" s="27">
        <v>0</v>
      </c>
      <c r="L35" s="126"/>
      <c r="M35" s="127"/>
      <c r="N35" s="153"/>
      <c r="O35" s="153"/>
      <c r="P35" s="153"/>
      <c r="Q35" s="153"/>
      <c r="R35" s="153"/>
      <c r="S35" s="153"/>
      <c r="T35" s="131"/>
      <c r="U35" s="132"/>
      <c r="V35" s="72"/>
      <c r="W35" s="71"/>
    </row>
    <row r="36" spans="1:23" ht="16.2" thickBot="1">
      <c r="A36" s="81" t="s">
        <v>146</v>
      </c>
      <c r="B36" s="115" t="s">
        <v>59</v>
      </c>
      <c r="C36" s="112" t="s">
        <v>38</v>
      </c>
      <c r="D36" s="128"/>
      <c r="E36" s="27">
        <v>1</v>
      </c>
      <c r="F36" s="66"/>
      <c r="G36" s="127"/>
      <c r="H36" s="27">
        <v>0</v>
      </c>
      <c r="I36" s="126"/>
      <c r="J36" s="127"/>
      <c r="K36" s="27">
        <v>0</v>
      </c>
      <c r="L36" s="126"/>
      <c r="M36" s="127"/>
      <c r="N36" s="153"/>
      <c r="O36" s="153"/>
      <c r="P36" s="153"/>
      <c r="Q36" s="153"/>
      <c r="R36" s="153"/>
      <c r="S36" s="153"/>
      <c r="T36" s="131"/>
      <c r="U36" s="132"/>
      <c r="V36" s="72"/>
      <c r="W36" s="71"/>
    </row>
    <row r="37" spans="1:23" ht="16.2" thickBot="1">
      <c r="A37" s="81" t="s">
        <v>147</v>
      </c>
      <c r="B37" s="115" t="s">
        <v>60</v>
      </c>
      <c r="C37" s="112" t="s">
        <v>38</v>
      </c>
      <c r="D37" s="128"/>
      <c r="E37" s="27">
        <v>1</v>
      </c>
      <c r="F37" s="66"/>
      <c r="G37" s="127"/>
      <c r="H37" s="27">
        <v>0</v>
      </c>
      <c r="I37" s="126"/>
      <c r="J37" s="127"/>
      <c r="K37" s="27">
        <v>0</v>
      </c>
      <c r="L37" s="126"/>
      <c r="M37" s="127"/>
      <c r="N37" s="153"/>
      <c r="O37" s="153"/>
      <c r="P37" s="153"/>
      <c r="Q37" s="153"/>
      <c r="R37" s="153"/>
      <c r="S37" s="153"/>
      <c r="T37" s="131"/>
      <c r="U37" s="132"/>
      <c r="V37" s="72"/>
      <c r="W37" s="71"/>
    </row>
    <row r="38" spans="1:23" ht="16.2" thickBot="1">
      <c r="A38" s="81" t="s">
        <v>148</v>
      </c>
      <c r="B38" s="115" t="s">
        <v>61</v>
      </c>
      <c r="C38" s="112" t="s">
        <v>38</v>
      </c>
      <c r="D38" s="128"/>
      <c r="E38" s="27">
        <v>1</v>
      </c>
      <c r="F38" s="66"/>
      <c r="G38" s="127"/>
      <c r="H38" s="27">
        <v>0</v>
      </c>
      <c r="I38" s="126"/>
      <c r="J38" s="127"/>
      <c r="K38" s="27">
        <v>0</v>
      </c>
      <c r="L38" s="126"/>
      <c r="M38" s="127"/>
      <c r="N38" s="153"/>
      <c r="O38" s="153"/>
      <c r="P38" s="153"/>
      <c r="Q38" s="153"/>
      <c r="R38" s="153"/>
      <c r="S38" s="153"/>
      <c r="T38" s="131"/>
      <c r="U38" s="132"/>
      <c r="V38" s="72"/>
      <c r="W38" s="71"/>
    </row>
    <row r="39" spans="1:23" ht="16.2" thickBot="1">
      <c r="A39" s="81" t="s">
        <v>149</v>
      </c>
      <c r="B39" s="115" t="s">
        <v>62</v>
      </c>
      <c r="C39" s="112" t="s">
        <v>38</v>
      </c>
      <c r="D39" s="128"/>
      <c r="E39" s="27">
        <v>1</v>
      </c>
      <c r="F39" s="66"/>
      <c r="G39" s="127"/>
      <c r="H39" s="27">
        <v>0</v>
      </c>
      <c r="I39" s="126"/>
      <c r="J39" s="127"/>
      <c r="K39" s="27">
        <v>0</v>
      </c>
      <c r="L39" s="126"/>
      <c r="M39" s="127"/>
      <c r="N39" s="153"/>
      <c r="O39" s="153"/>
      <c r="P39" s="153"/>
      <c r="Q39" s="153"/>
      <c r="R39" s="153"/>
      <c r="S39" s="153"/>
      <c r="T39" s="131"/>
      <c r="U39" s="132"/>
      <c r="V39" s="72"/>
      <c r="W39" s="71"/>
    </row>
    <row r="40" spans="1:23" ht="16.2" thickBot="1">
      <c r="A40" s="81" t="s">
        <v>150</v>
      </c>
      <c r="B40" s="115" t="s">
        <v>63</v>
      </c>
      <c r="C40" s="112" t="s">
        <v>38</v>
      </c>
      <c r="D40" s="128"/>
      <c r="E40" s="27">
        <v>8</v>
      </c>
      <c r="F40" s="66"/>
      <c r="G40" s="127"/>
      <c r="H40" s="27">
        <v>0</v>
      </c>
      <c r="I40" s="126"/>
      <c r="J40" s="127"/>
      <c r="K40" s="27">
        <v>0</v>
      </c>
      <c r="L40" s="126"/>
      <c r="M40" s="127"/>
      <c r="N40" s="153"/>
      <c r="O40" s="153"/>
      <c r="P40" s="153"/>
      <c r="Q40" s="153"/>
      <c r="R40" s="153"/>
      <c r="S40" s="153"/>
      <c r="T40" s="131"/>
      <c r="U40" s="132"/>
      <c r="V40" s="72"/>
      <c r="W40" s="71"/>
    </row>
    <row r="41" spans="1:23" ht="16.2" thickBot="1">
      <c r="A41" s="81" t="s">
        <v>151</v>
      </c>
      <c r="B41" s="115" t="s">
        <v>64</v>
      </c>
      <c r="C41" s="112" t="s">
        <v>38</v>
      </c>
      <c r="D41" s="128"/>
      <c r="E41" s="27">
        <v>8</v>
      </c>
      <c r="F41" s="66"/>
      <c r="G41" s="127"/>
      <c r="H41" s="27">
        <v>0</v>
      </c>
      <c r="I41" s="126"/>
      <c r="J41" s="127"/>
      <c r="K41" s="27">
        <v>0</v>
      </c>
      <c r="L41" s="126"/>
      <c r="M41" s="127"/>
      <c r="N41" s="153"/>
      <c r="O41" s="153"/>
      <c r="P41" s="153"/>
      <c r="Q41" s="153"/>
      <c r="R41" s="153"/>
      <c r="S41" s="153"/>
      <c r="T41" s="131"/>
      <c r="U41" s="132"/>
      <c r="V41" s="72"/>
      <c r="W41" s="71"/>
    </row>
    <row r="42" spans="1:23" ht="16.2" thickBot="1">
      <c r="A42" s="81" t="s">
        <v>152</v>
      </c>
      <c r="B42" s="115" t="s">
        <v>65</v>
      </c>
      <c r="C42" s="112" t="s">
        <v>38</v>
      </c>
      <c r="D42" s="128"/>
      <c r="E42" s="27">
        <v>1</v>
      </c>
      <c r="F42" s="66"/>
      <c r="G42" s="127"/>
      <c r="H42" s="27">
        <v>0</v>
      </c>
      <c r="I42" s="126"/>
      <c r="J42" s="127"/>
      <c r="K42" s="27">
        <v>0</v>
      </c>
      <c r="L42" s="126"/>
      <c r="M42" s="127"/>
      <c r="N42" s="153"/>
      <c r="O42" s="153"/>
      <c r="P42" s="153"/>
      <c r="Q42" s="153"/>
      <c r="R42" s="153"/>
      <c r="S42" s="153"/>
      <c r="T42" s="131"/>
      <c r="U42" s="132"/>
      <c r="V42" s="72"/>
      <c r="W42" s="71"/>
    </row>
    <row r="43" spans="1:23" ht="16.2" thickBot="1">
      <c r="A43" s="81" t="s">
        <v>153</v>
      </c>
      <c r="B43" s="115" t="s">
        <v>66</v>
      </c>
      <c r="C43" s="112" t="s">
        <v>38</v>
      </c>
      <c r="D43" s="128"/>
      <c r="E43" s="27">
        <v>1</v>
      </c>
      <c r="F43" s="66"/>
      <c r="G43" s="127"/>
      <c r="H43" s="27">
        <v>0</v>
      </c>
      <c r="I43" s="126"/>
      <c r="J43" s="127"/>
      <c r="K43" s="27">
        <v>0</v>
      </c>
      <c r="L43" s="126"/>
      <c r="M43" s="127"/>
      <c r="N43" s="153"/>
      <c r="O43" s="153"/>
      <c r="P43" s="153"/>
      <c r="Q43" s="153"/>
      <c r="R43" s="153"/>
      <c r="S43" s="153"/>
      <c r="T43" s="131"/>
      <c r="U43" s="132"/>
      <c r="V43" s="72"/>
      <c r="W43" s="71"/>
    </row>
    <row r="44" spans="1:23" ht="29.4" thickBot="1">
      <c r="A44" s="81" t="s">
        <v>154</v>
      </c>
      <c r="B44" s="115" t="s">
        <v>67</v>
      </c>
      <c r="C44" s="112" t="s">
        <v>38</v>
      </c>
      <c r="D44" s="128"/>
      <c r="E44" s="27">
        <v>4</v>
      </c>
      <c r="F44" s="66"/>
      <c r="G44" s="127"/>
      <c r="H44" s="27">
        <v>0</v>
      </c>
      <c r="I44" s="126"/>
      <c r="J44" s="127"/>
      <c r="K44" s="27">
        <v>0</v>
      </c>
      <c r="L44" s="126"/>
      <c r="M44" s="127"/>
      <c r="N44" s="153"/>
      <c r="O44" s="153"/>
      <c r="P44" s="153"/>
      <c r="Q44" s="153"/>
      <c r="R44" s="153"/>
      <c r="S44" s="153"/>
      <c r="T44" s="131"/>
      <c r="U44" s="132"/>
      <c r="V44" s="72"/>
      <c r="W44" s="71"/>
    </row>
    <row r="45" spans="1:23" ht="29.4" thickBot="1">
      <c r="A45" s="81" t="s">
        <v>155</v>
      </c>
      <c r="B45" s="115" t="s">
        <v>68</v>
      </c>
      <c r="C45" s="112" t="s">
        <v>38</v>
      </c>
      <c r="D45" s="128"/>
      <c r="E45" s="27">
        <v>20</v>
      </c>
      <c r="F45" s="66"/>
      <c r="G45" s="127"/>
      <c r="H45" s="27">
        <v>0</v>
      </c>
      <c r="I45" s="126"/>
      <c r="J45" s="127"/>
      <c r="K45" s="27">
        <v>0</v>
      </c>
      <c r="L45" s="126"/>
      <c r="M45" s="127"/>
      <c r="N45" s="153"/>
      <c r="O45" s="153"/>
      <c r="P45" s="153"/>
      <c r="Q45" s="153"/>
      <c r="R45" s="153"/>
      <c r="S45" s="153"/>
      <c r="T45" s="131"/>
      <c r="U45" s="132"/>
      <c r="V45" s="72"/>
      <c r="W45" s="71"/>
    </row>
    <row r="46" spans="1:23" ht="16.2" thickBot="1">
      <c r="A46" s="81" t="s">
        <v>156</v>
      </c>
      <c r="B46" s="115" t="s">
        <v>69</v>
      </c>
      <c r="C46" s="112" t="s">
        <v>38</v>
      </c>
      <c r="D46" s="128"/>
      <c r="E46" s="27">
        <v>1</v>
      </c>
      <c r="F46" s="66"/>
      <c r="G46" s="127"/>
      <c r="H46" s="27">
        <v>0</v>
      </c>
      <c r="I46" s="126"/>
      <c r="J46" s="127"/>
      <c r="K46" s="27">
        <v>0</v>
      </c>
      <c r="L46" s="126"/>
      <c r="M46" s="127"/>
      <c r="N46" s="153"/>
      <c r="O46" s="153"/>
      <c r="P46" s="153"/>
      <c r="Q46" s="153"/>
      <c r="R46" s="153"/>
      <c r="S46" s="153"/>
      <c r="T46" s="131"/>
      <c r="U46" s="132"/>
      <c r="V46" s="72"/>
      <c r="W46" s="71"/>
    </row>
    <row r="47" spans="1:23" ht="16.2" thickBot="1">
      <c r="A47" s="81" t="s">
        <v>157</v>
      </c>
      <c r="B47" s="115" t="s">
        <v>70</v>
      </c>
      <c r="C47" s="112"/>
      <c r="D47" s="128"/>
      <c r="E47" s="27">
        <v>1</v>
      </c>
      <c r="F47" s="66"/>
      <c r="G47" s="127"/>
      <c r="H47" s="27"/>
      <c r="I47" s="126"/>
      <c r="J47" s="127"/>
      <c r="K47" s="27"/>
      <c r="L47" s="126"/>
      <c r="M47" s="127"/>
      <c r="N47" s="153"/>
      <c r="O47" s="153"/>
      <c r="P47" s="153"/>
      <c r="Q47" s="153"/>
      <c r="R47" s="153"/>
      <c r="S47" s="153"/>
      <c r="T47" s="131"/>
      <c r="U47" s="132"/>
      <c r="V47" s="72"/>
      <c r="W47" s="71"/>
    </row>
    <row r="48" spans="1:23" ht="16.2" thickBot="1">
      <c r="A48" s="81" t="s">
        <v>158</v>
      </c>
      <c r="B48" s="115" t="s">
        <v>71</v>
      </c>
      <c r="C48" s="112" t="s">
        <v>38</v>
      </c>
      <c r="D48" s="128"/>
      <c r="E48" s="27">
        <v>1</v>
      </c>
      <c r="F48" s="66"/>
      <c r="G48" s="127"/>
      <c r="H48" s="27">
        <v>0</v>
      </c>
      <c r="I48" s="126"/>
      <c r="J48" s="127"/>
      <c r="K48" s="27">
        <v>0</v>
      </c>
      <c r="L48" s="126"/>
      <c r="M48" s="127"/>
      <c r="N48" s="153"/>
      <c r="O48" s="153"/>
      <c r="P48" s="153"/>
      <c r="Q48" s="153"/>
      <c r="R48" s="153"/>
      <c r="S48" s="153"/>
      <c r="T48" s="131"/>
      <c r="U48" s="132"/>
      <c r="V48" s="72"/>
      <c r="W48" s="71"/>
    </row>
    <row r="49" spans="1:23" ht="16.2" thickBot="1">
      <c r="A49" s="81" t="s">
        <v>159</v>
      </c>
      <c r="B49" s="115" t="s">
        <v>72</v>
      </c>
      <c r="C49" s="112" t="s">
        <v>38</v>
      </c>
      <c r="D49" s="128"/>
      <c r="E49" s="27">
        <v>1</v>
      </c>
      <c r="F49" s="66"/>
      <c r="G49" s="127"/>
      <c r="H49" s="27">
        <v>0</v>
      </c>
      <c r="I49" s="126"/>
      <c r="J49" s="127"/>
      <c r="K49" s="27">
        <v>0</v>
      </c>
      <c r="L49" s="126"/>
      <c r="M49" s="127"/>
      <c r="N49" s="153"/>
      <c r="O49" s="153"/>
      <c r="P49" s="153"/>
      <c r="Q49" s="153"/>
      <c r="R49" s="153"/>
      <c r="S49" s="153"/>
      <c r="T49" s="131"/>
      <c r="U49" s="132"/>
      <c r="V49" s="72"/>
      <c r="W49" s="71"/>
    </row>
    <row r="50" spans="1:23" ht="16.2" thickBot="1">
      <c r="A50" s="81" t="s">
        <v>160</v>
      </c>
      <c r="B50" s="115" t="s">
        <v>73</v>
      </c>
      <c r="C50" s="112" t="s">
        <v>38</v>
      </c>
      <c r="D50" s="128"/>
      <c r="E50" s="27">
        <v>2</v>
      </c>
      <c r="F50" s="66"/>
      <c r="G50" s="127"/>
      <c r="H50" s="27">
        <v>0</v>
      </c>
      <c r="I50" s="126"/>
      <c r="J50" s="127"/>
      <c r="K50" s="27">
        <v>0</v>
      </c>
      <c r="L50" s="126"/>
      <c r="M50" s="127"/>
      <c r="N50" s="153"/>
      <c r="O50" s="153"/>
      <c r="P50" s="153"/>
      <c r="Q50" s="153"/>
      <c r="R50" s="153"/>
      <c r="S50" s="153"/>
      <c r="T50" s="131"/>
      <c r="U50" s="132"/>
      <c r="V50" s="72"/>
      <c r="W50" s="71"/>
    </row>
    <row r="51" spans="1:23" ht="16.2" thickBot="1">
      <c r="A51" s="81" t="s">
        <v>161</v>
      </c>
      <c r="B51" s="115" t="s">
        <v>74</v>
      </c>
      <c r="C51" s="112" t="s">
        <v>38</v>
      </c>
      <c r="D51" s="128"/>
      <c r="E51" s="27">
        <v>1</v>
      </c>
      <c r="F51" s="66"/>
      <c r="G51" s="127"/>
      <c r="H51" s="27">
        <v>0</v>
      </c>
      <c r="I51" s="126"/>
      <c r="J51" s="127"/>
      <c r="K51" s="27">
        <v>0</v>
      </c>
      <c r="L51" s="126"/>
      <c r="M51" s="127"/>
      <c r="N51" s="153"/>
      <c r="O51" s="153"/>
      <c r="P51" s="153"/>
      <c r="Q51" s="153"/>
      <c r="R51" s="153"/>
      <c r="S51" s="153"/>
      <c r="T51" s="131"/>
      <c r="U51" s="132"/>
      <c r="V51" s="72"/>
      <c r="W51" s="71"/>
    </row>
    <row r="52" spans="1:23" ht="16.2" thickBot="1">
      <c r="A52" s="81" t="s">
        <v>162</v>
      </c>
      <c r="B52" s="115" t="s">
        <v>75</v>
      </c>
      <c r="C52" s="112" t="s">
        <v>38</v>
      </c>
      <c r="D52" s="128"/>
      <c r="E52" s="27">
        <v>1</v>
      </c>
      <c r="F52" s="66"/>
      <c r="G52" s="127"/>
      <c r="H52" s="27">
        <v>0</v>
      </c>
      <c r="I52" s="126"/>
      <c r="J52" s="127"/>
      <c r="K52" s="27">
        <v>0</v>
      </c>
      <c r="L52" s="126"/>
      <c r="M52" s="127"/>
      <c r="N52" s="153"/>
      <c r="O52" s="153"/>
      <c r="P52" s="153"/>
      <c r="Q52" s="153"/>
      <c r="R52" s="153"/>
      <c r="S52" s="153"/>
      <c r="T52" s="131"/>
      <c r="U52" s="132"/>
      <c r="V52" s="72"/>
      <c r="W52" s="71"/>
    </row>
    <row r="53" spans="1:23" ht="16.2" thickBot="1">
      <c r="A53" s="81" t="s">
        <v>163</v>
      </c>
      <c r="B53" s="115" t="s">
        <v>76</v>
      </c>
      <c r="C53" s="112" t="s">
        <v>38</v>
      </c>
      <c r="D53" s="128"/>
      <c r="E53" s="27">
        <v>1</v>
      </c>
      <c r="F53" s="66"/>
      <c r="G53" s="127"/>
      <c r="H53" s="27">
        <v>0</v>
      </c>
      <c r="I53" s="126"/>
      <c r="J53" s="127"/>
      <c r="K53" s="27">
        <v>0</v>
      </c>
      <c r="L53" s="126"/>
      <c r="M53" s="127"/>
      <c r="N53" s="153"/>
      <c r="O53" s="153"/>
      <c r="P53" s="153"/>
      <c r="Q53" s="153"/>
      <c r="R53" s="153"/>
      <c r="S53" s="153"/>
      <c r="T53" s="131"/>
      <c r="U53" s="132"/>
      <c r="V53" s="72"/>
      <c r="W53" s="71"/>
    </row>
    <row r="54" spans="1:23" ht="16.2" thickBot="1">
      <c r="A54" s="81" t="s">
        <v>164</v>
      </c>
      <c r="B54" s="115" t="s">
        <v>77</v>
      </c>
      <c r="C54" s="112" t="s">
        <v>38</v>
      </c>
      <c r="D54" s="128"/>
      <c r="E54" s="27">
        <v>1</v>
      </c>
      <c r="F54" s="66"/>
      <c r="G54" s="127"/>
      <c r="H54" s="27">
        <v>0</v>
      </c>
      <c r="I54" s="126"/>
      <c r="J54" s="127"/>
      <c r="K54" s="27">
        <v>0</v>
      </c>
      <c r="L54" s="126"/>
      <c r="M54" s="127"/>
      <c r="N54" s="153"/>
      <c r="O54" s="153"/>
      <c r="P54" s="153"/>
      <c r="Q54" s="153"/>
      <c r="R54" s="153"/>
      <c r="S54" s="153"/>
      <c r="T54" s="131"/>
      <c r="U54" s="132"/>
      <c r="V54" s="72"/>
      <c r="W54" s="71"/>
    </row>
    <row r="55" spans="1:23" ht="16.2" thickBot="1">
      <c r="A55" s="81" t="s">
        <v>165</v>
      </c>
      <c r="B55" s="115" t="s">
        <v>78</v>
      </c>
      <c r="C55" s="112" t="s">
        <v>38</v>
      </c>
      <c r="D55" s="128"/>
      <c r="E55" s="27">
        <v>1</v>
      </c>
      <c r="F55" s="66"/>
      <c r="G55" s="127"/>
      <c r="H55" s="27">
        <v>0</v>
      </c>
      <c r="I55" s="126"/>
      <c r="J55" s="127"/>
      <c r="K55" s="27">
        <v>0</v>
      </c>
      <c r="L55" s="126"/>
      <c r="M55" s="127"/>
      <c r="N55" s="153"/>
      <c r="O55" s="153"/>
      <c r="P55" s="153"/>
      <c r="Q55" s="153"/>
      <c r="R55" s="153"/>
      <c r="S55" s="153"/>
      <c r="T55" s="131"/>
      <c r="U55" s="132"/>
      <c r="V55" s="72"/>
      <c r="W55" s="71"/>
    </row>
    <row r="56" spans="1:23" ht="16.2" thickBot="1">
      <c r="A56" s="81" t="s">
        <v>166</v>
      </c>
      <c r="B56" s="115" t="s">
        <v>79</v>
      </c>
      <c r="C56" s="112" t="s">
        <v>38</v>
      </c>
      <c r="D56" s="128"/>
      <c r="E56" s="27">
        <v>1</v>
      </c>
      <c r="F56" s="66"/>
      <c r="G56" s="127"/>
      <c r="H56" s="27">
        <v>0</v>
      </c>
      <c r="I56" s="126"/>
      <c r="J56" s="127"/>
      <c r="K56" s="27">
        <v>0</v>
      </c>
      <c r="L56" s="126"/>
      <c r="M56" s="127"/>
      <c r="N56" s="153"/>
      <c r="O56" s="153"/>
      <c r="P56" s="153"/>
      <c r="Q56" s="153"/>
      <c r="R56" s="153"/>
      <c r="S56" s="153"/>
      <c r="T56" s="131"/>
      <c r="U56" s="132"/>
      <c r="V56" s="72"/>
      <c r="W56" s="71"/>
    </row>
    <row r="57" spans="1:23" ht="16.2" thickBot="1">
      <c r="A57" s="81" t="s">
        <v>167</v>
      </c>
      <c r="B57" s="115" t="s">
        <v>80</v>
      </c>
      <c r="C57" s="112" t="s">
        <v>38</v>
      </c>
      <c r="D57" s="128"/>
      <c r="E57" s="27">
        <v>1</v>
      </c>
      <c r="F57" s="66"/>
      <c r="G57" s="127"/>
      <c r="H57" s="27">
        <v>0</v>
      </c>
      <c r="I57" s="126"/>
      <c r="J57" s="127"/>
      <c r="K57" s="27">
        <v>0</v>
      </c>
      <c r="L57" s="126"/>
      <c r="M57" s="127"/>
      <c r="N57" s="153"/>
      <c r="O57" s="153"/>
      <c r="P57" s="153"/>
      <c r="Q57" s="153"/>
      <c r="R57" s="153"/>
      <c r="S57" s="153"/>
      <c r="T57" s="131"/>
      <c r="U57" s="132"/>
      <c r="V57" s="72"/>
      <c r="W57" s="71"/>
    </row>
    <row r="58" spans="1:23" ht="16.2" thickBot="1">
      <c r="A58" s="81" t="s">
        <v>168</v>
      </c>
      <c r="B58" s="115" t="s">
        <v>81</v>
      </c>
      <c r="C58" s="112" t="s">
        <v>38</v>
      </c>
      <c r="D58" s="128"/>
      <c r="E58" s="27">
        <v>1</v>
      </c>
      <c r="F58" s="66"/>
      <c r="G58" s="127"/>
      <c r="H58" s="27">
        <v>0</v>
      </c>
      <c r="I58" s="126"/>
      <c r="J58" s="127"/>
      <c r="K58" s="27">
        <v>0</v>
      </c>
      <c r="L58" s="126"/>
      <c r="M58" s="127"/>
      <c r="N58" s="153"/>
      <c r="O58" s="153"/>
      <c r="P58" s="153"/>
      <c r="Q58" s="153"/>
      <c r="R58" s="153"/>
      <c r="S58" s="153"/>
      <c r="T58" s="131"/>
      <c r="U58" s="132"/>
      <c r="V58" s="72"/>
      <c r="W58" s="71"/>
    </row>
    <row r="59" spans="1:23" ht="16.2" thickBot="1">
      <c r="A59" s="81" t="s">
        <v>169</v>
      </c>
      <c r="B59" s="115" t="s">
        <v>82</v>
      </c>
      <c r="C59" s="112" t="s">
        <v>38</v>
      </c>
      <c r="D59" s="128"/>
      <c r="E59" s="27">
        <v>1</v>
      </c>
      <c r="F59" s="66"/>
      <c r="G59" s="127"/>
      <c r="H59" s="27">
        <v>0</v>
      </c>
      <c r="I59" s="126"/>
      <c r="J59" s="127"/>
      <c r="K59" s="27">
        <v>0</v>
      </c>
      <c r="L59" s="126"/>
      <c r="M59" s="127"/>
      <c r="N59" s="153"/>
      <c r="O59" s="153"/>
      <c r="P59" s="153"/>
      <c r="Q59" s="153"/>
      <c r="R59" s="153"/>
      <c r="S59" s="153"/>
      <c r="T59" s="131"/>
      <c r="U59" s="132"/>
      <c r="V59" s="72"/>
      <c r="W59" s="71"/>
    </row>
    <row r="60" spans="1:23" ht="16.2" thickBot="1">
      <c r="A60" s="81" t="s">
        <v>170</v>
      </c>
      <c r="B60" s="115" t="s">
        <v>83</v>
      </c>
      <c r="C60" s="112" t="s">
        <v>38</v>
      </c>
      <c r="D60" s="128"/>
      <c r="E60" s="27">
        <v>1</v>
      </c>
      <c r="F60" s="66"/>
      <c r="G60" s="127"/>
      <c r="H60" s="27"/>
      <c r="I60" s="126"/>
      <c r="J60" s="127"/>
      <c r="K60" s="27"/>
      <c r="L60" s="126"/>
      <c r="M60" s="127"/>
      <c r="N60" s="153"/>
      <c r="O60" s="153"/>
      <c r="P60" s="153"/>
      <c r="Q60" s="153"/>
      <c r="R60" s="153"/>
      <c r="S60" s="153"/>
      <c r="T60" s="131"/>
      <c r="U60" s="132"/>
      <c r="V60" s="72"/>
      <c r="W60" s="71"/>
    </row>
    <row r="61" spans="1:23" ht="16.2" thickBot="1">
      <c r="A61" s="81" t="s">
        <v>171</v>
      </c>
      <c r="B61" s="115" t="s">
        <v>84</v>
      </c>
      <c r="C61" s="112" t="s">
        <v>38</v>
      </c>
      <c r="D61" s="128"/>
      <c r="E61" s="27">
        <v>1</v>
      </c>
      <c r="F61" s="66"/>
      <c r="G61" s="127"/>
      <c r="H61" s="27">
        <v>0</v>
      </c>
      <c r="I61" s="126"/>
      <c r="J61" s="127"/>
      <c r="K61" s="27">
        <v>0</v>
      </c>
      <c r="L61" s="126"/>
      <c r="M61" s="127"/>
      <c r="N61" s="153"/>
      <c r="O61" s="153"/>
      <c r="P61" s="153"/>
      <c r="Q61" s="153"/>
      <c r="R61" s="153"/>
      <c r="S61" s="153"/>
      <c r="T61" s="131"/>
      <c r="U61" s="132"/>
      <c r="V61" s="72"/>
      <c r="W61" s="71"/>
    </row>
    <row r="62" spans="1:23" ht="16.2" thickBot="1">
      <c r="A62" s="81" t="s">
        <v>172</v>
      </c>
      <c r="B62" s="115" t="s">
        <v>85</v>
      </c>
      <c r="C62" s="112" t="s">
        <v>38</v>
      </c>
      <c r="D62" s="128"/>
      <c r="E62" s="27">
        <v>1</v>
      </c>
      <c r="F62" s="66"/>
      <c r="G62" s="127"/>
      <c r="H62" s="27">
        <v>0</v>
      </c>
      <c r="I62" s="126"/>
      <c r="J62" s="127"/>
      <c r="K62" s="27">
        <v>0</v>
      </c>
      <c r="L62" s="126"/>
      <c r="M62" s="127"/>
      <c r="N62" s="153"/>
      <c r="O62" s="153"/>
      <c r="P62" s="153"/>
      <c r="Q62" s="153"/>
      <c r="R62" s="153"/>
      <c r="S62" s="153"/>
      <c r="T62" s="131"/>
      <c r="U62" s="132"/>
      <c r="V62" s="72"/>
      <c r="W62" s="71"/>
    </row>
    <row r="63" spans="1:23" ht="16.2" thickBot="1">
      <c r="A63" s="81" t="s">
        <v>173</v>
      </c>
      <c r="B63" s="115" t="s">
        <v>86</v>
      </c>
      <c r="C63" s="112" t="s">
        <v>38</v>
      </c>
      <c r="D63" s="128"/>
      <c r="E63" s="27">
        <v>1</v>
      </c>
      <c r="F63" s="66"/>
      <c r="G63" s="127"/>
      <c r="H63" s="27">
        <v>0</v>
      </c>
      <c r="I63" s="126"/>
      <c r="J63" s="127"/>
      <c r="K63" s="27">
        <v>0</v>
      </c>
      <c r="L63" s="126"/>
      <c r="M63" s="127"/>
      <c r="N63" s="153"/>
      <c r="O63" s="153"/>
      <c r="P63" s="153"/>
      <c r="Q63" s="153"/>
      <c r="R63" s="153"/>
      <c r="S63" s="153"/>
      <c r="T63" s="131"/>
      <c r="U63" s="132"/>
      <c r="V63" s="72"/>
      <c r="W63" s="71"/>
    </row>
    <row r="64" spans="1:23" ht="16.2" thickBot="1">
      <c r="A64" s="81" t="s">
        <v>174</v>
      </c>
      <c r="B64" s="115" t="s">
        <v>87</v>
      </c>
      <c r="C64" s="112" t="s">
        <v>38</v>
      </c>
      <c r="D64" s="128"/>
      <c r="E64" s="27">
        <v>2</v>
      </c>
      <c r="F64" s="66"/>
      <c r="G64" s="127"/>
      <c r="H64" s="27">
        <v>0</v>
      </c>
      <c r="I64" s="126"/>
      <c r="J64" s="127"/>
      <c r="K64" s="27">
        <v>0</v>
      </c>
      <c r="L64" s="126"/>
      <c r="M64" s="127"/>
      <c r="N64" s="153"/>
      <c r="O64" s="153"/>
      <c r="P64" s="153"/>
      <c r="Q64" s="153"/>
      <c r="R64" s="153"/>
      <c r="S64" s="153"/>
      <c r="T64" s="131"/>
      <c r="U64" s="132"/>
      <c r="V64" s="72"/>
      <c r="W64" s="71"/>
    </row>
    <row r="65" spans="1:23" ht="16.2" thickBot="1">
      <c r="A65" s="81" t="s">
        <v>175</v>
      </c>
      <c r="B65" s="115" t="s">
        <v>88</v>
      </c>
      <c r="C65" s="112" t="s">
        <v>38</v>
      </c>
      <c r="D65" s="128"/>
      <c r="E65" s="27">
        <v>20</v>
      </c>
      <c r="F65" s="66"/>
      <c r="G65" s="127"/>
      <c r="H65" s="27">
        <v>0</v>
      </c>
      <c r="I65" s="126"/>
      <c r="J65" s="127"/>
      <c r="K65" s="27">
        <v>0</v>
      </c>
      <c r="L65" s="126"/>
      <c r="M65" s="127"/>
      <c r="N65" s="153"/>
      <c r="O65" s="153"/>
      <c r="P65" s="153"/>
      <c r="Q65" s="153"/>
      <c r="R65" s="153"/>
      <c r="S65" s="153"/>
      <c r="T65" s="131"/>
      <c r="U65" s="132"/>
      <c r="V65" s="72"/>
      <c r="W65" s="71"/>
    </row>
    <row r="66" spans="1:23" ht="16.2" thickBot="1">
      <c r="A66" s="81" t="s">
        <v>176</v>
      </c>
      <c r="B66" s="115" t="s">
        <v>89</v>
      </c>
      <c r="C66" s="112" t="s">
        <v>38</v>
      </c>
      <c r="D66" s="128"/>
      <c r="E66" s="27">
        <v>16</v>
      </c>
      <c r="F66" s="66"/>
      <c r="G66" s="127"/>
      <c r="H66" s="27">
        <v>0</v>
      </c>
      <c r="I66" s="126"/>
      <c r="J66" s="127"/>
      <c r="K66" s="27">
        <v>0</v>
      </c>
      <c r="L66" s="126"/>
      <c r="M66" s="127"/>
      <c r="N66" s="153"/>
      <c r="O66" s="153"/>
      <c r="P66" s="153"/>
      <c r="Q66" s="153"/>
      <c r="R66" s="153"/>
      <c r="S66" s="153"/>
      <c r="T66" s="131"/>
      <c r="U66" s="132"/>
      <c r="V66" s="72"/>
      <c r="W66" s="71"/>
    </row>
    <row r="67" spans="1:23" ht="16.2" thickBot="1">
      <c r="A67" s="81" t="s">
        <v>177</v>
      </c>
      <c r="B67" s="115" t="s">
        <v>90</v>
      </c>
      <c r="C67" s="112" t="s">
        <v>38</v>
      </c>
      <c r="D67" s="128"/>
      <c r="E67" s="27">
        <v>8</v>
      </c>
      <c r="F67" s="66"/>
      <c r="G67" s="127"/>
      <c r="H67" s="27">
        <v>0</v>
      </c>
      <c r="I67" s="126"/>
      <c r="J67" s="127"/>
      <c r="K67" s="27">
        <v>0</v>
      </c>
      <c r="L67" s="126"/>
      <c r="M67" s="127"/>
      <c r="N67" s="153"/>
      <c r="O67" s="153"/>
      <c r="P67" s="153"/>
      <c r="Q67" s="153"/>
      <c r="R67" s="153"/>
      <c r="S67" s="153"/>
      <c r="T67" s="131"/>
      <c r="U67" s="132"/>
      <c r="V67" s="72"/>
      <c r="W67" s="71"/>
    </row>
    <row r="68" spans="1:23" ht="16.2" thickBot="1">
      <c r="A68" s="81" t="s">
        <v>178</v>
      </c>
      <c r="B68" s="115" t="s">
        <v>91</v>
      </c>
      <c r="C68" s="112" t="s">
        <v>38</v>
      </c>
      <c r="D68" s="128"/>
      <c r="E68" s="27">
        <v>1</v>
      </c>
      <c r="F68" s="66"/>
      <c r="G68" s="127"/>
      <c r="H68" s="27">
        <v>0</v>
      </c>
      <c r="I68" s="126"/>
      <c r="J68" s="127"/>
      <c r="K68" s="27">
        <v>0</v>
      </c>
      <c r="L68" s="126"/>
      <c r="M68" s="127"/>
      <c r="N68" s="153"/>
      <c r="O68" s="153"/>
      <c r="P68" s="153"/>
      <c r="Q68" s="153"/>
      <c r="R68" s="153"/>
      <c r="S68" s="153"/>
      <c r="T68" s="131"/>
      <c r="U68" s="132"/>
      <c r="V68" s="72"/>
      <c r="W68" s="71"/>
    </row>
    <row r="69" spans="1:23" ht="16.2" thickBot="1">
      <c r="A69" s="81" t="s">
        <v>179</v>
      </c>
      <c r="B69" s="115" t="s">
        <v>92</v>
      </c>
      <c r="C69" s="112" t="s">
        <v>38</v>
      </c>
      <c r="D69" s="128"/>
      <c r="E69" s="27">
        <v>1</v>
      </c>
      <c r="F69" s="66"/>
      <c r="G69" s="127"/>
      <c r="H69" s="27">
        <v>0</v>
      </c>
      <c r="I69" s="126"/>
      <c r="J69" s="127"/>
      <c r="K69" s="27">
        <v>0</v>
      </c>
      <c r="L69" s="126"/>
      <c r="M69" s="127"/>
      <c r="N69" s="153"/>
      <c r="O69" s="153"/>
      <c r="P69" s="153"/>
      <c r="Q69" s="153"/>
      <c r="R69" s="153"/>
      <c r="S69" s="153"/>
      <c r="T69" s="131"/>
      <c r="U69" s="132"/>
      <c r="V69" s="72"/>
      <c r="W69" s="71"/>
    </row>
    <row r="70" spans="1:23" ht="16.2" thickBot="1">
      <c r="A70" s="81" t="s">
        <v>180</v>
      </c>
      <c r="B70" s="115" t="s">
        <v>93</v>
      </c>
      <c r="C70" s="112" t="s">
        <v>38</v>
      </c>
      <c r="D70" s="128"/>
      <c r="E70" s="27">
        <v>1</v>
      </c>
      <c r="F70" s="66"/>
      <c r="G70" s="127"/>
      <c r="H70" s="27">
        <v>0</v>
      </c>
      <c r="I70" s="126"/>
      <c r="J70" s="127"/>
      <c r="K70" s="27">
        <v>0</v>
      </c>
      <c r="L70" s="126"/>
      <c r="M70" s="127"/>
      <c r="N70" s="153"/>
      <c r="O70" s="153"/>
      <c r="P70" s="153"/>
      <c r="Q70" s="153"/>
      <c r="R70" s="153"/>
      <c r="S70" s="153"/>
      <c r="T70" s="131"/>
      <c r="U70" s="132"/>
      <c r="V70" s="72"/>
      <c r="W70" s="71"/>
    </row>
    <row r="71" spans="1:23" ht="29.4" thickBot="1">
      <c r="A71" s="81" t="s">
        <v>181</v>
      </c>
      <c r="B71" s="115" t="s">
        <v>95</v>
      </c>
      <c r="C71" s="112" t="s">
        <v>38</v>
      </c>
      <c r="D71" s="128"/>
      <c r="E71" s="27">
        <v>1</v>
      </c>
      <c r="F71" s="66"/>
      <c r="G71" s="127"/>
      <c r="H71" s="27">
        <v>0</v>
      </c>
      <c r="I71" s="126"/>
      <c r="J71" s="127"/>
      <c r="K71" s="27">
        <v>0</v>
      </c>
      <c r="L71" s="126"/>
      <c r="M71" s="127"/>
      <c r="N71" s="153"/>
      <c r="O71" s="153"/>
      <c r="P71" s="153"/>
      <c r="Q71" s="153"/>
      <c r="R71" s="153"/>
      <c r="S71" s="153"/>
      <c r="T71" s="131"/>
      <c r="U71" s="132"/>
      <c r="V71" s="72"/>
      <c r="W71" s="71"/>
    </row>
    <row r="72" spans="1:23" ht="29.4" thickBot="1">
      <c r="A72" s="81"/>
      <c r="B72" s="115" t="s">
        <v>94</v>
      </c>
      <c r="C72" s="112" t="s">
        <v>38</v>
      </c>
      <c r="D72" s="128"/>
      <c r="E72" s="27">
        <v>1</v>
      </c>
      <c r="F72" s="66"/>
      <c r="G72" s="127"/>
      <c r="H72" s="27">
        <v>0</v>
      </c>
      <c r="I72" s="126"/>
      <c r="J72" s="127"/>
      <c r="K72" s="27">
        <v>0</v>
      </c>
      <c r="L72" s="126"/>
      <c r="M72" s="127"/>
      <c r="N72" s="153"/>
      <c r="O72" s="153"/>
      <c r="P72" s="153"/>
      <c r="Q72" s="153"/>
      <c r="R72" s="153"/>
      <c r="S72" s="153"/>
      <c r="T72" s="131"/>
      <c r="U72" s="132"/>
      <c r="V72" s="72"/>
      <c r="W72" s="71"/>
    </row>
    <row r="73" spans="1:23" ht="16.2" thickBot="1">
      <c r="A73" s="81"/>
      <c r="B73" s="86"/>
      <c r="C73" s="129"/>
      <c r="D73" s="128"/>
      <c r="E73" s="130"/>
      <c r="F73" s="126"/>
      <c r="G73" s="127"/>
      <c r="H73" s="130"/>
      <c r="I73" s="126"/>
      <c r="J73" s="127"/>
      <c r="K73" s="130"/>
      <c r="L73" s="126"/>
      <c r="M73" s="127"/>
      <c r="N73" s="153"/>
      <c r="O73" s="153"/>
      <c r="P73" s="153"/>
      <c r="Q73" s="153"/>
      <c r="R73" s="153"/>
      <c r="S73" s="153"/>
      <c r="T73" s="131"/>
      <c r="U73" s="132"/>
      <c r="V73" s="72"/>
      <c r="W73" s="71"/>
    </row>
    <row r="74" spans="1:23" ht="16.2" thickBot="1">
      <c r="A74" s="81">
        <v>2</v>
      </c>
      <c r="B74" s="87" t="s">
        <v>96</v>
      </c>
      <c r="C74" s="129"/>
      <c r="D74" s="128"/>
      <c r="E74" s="130"/>
      <c r="F74" s="126"/>
      <c r="G74" s="127"/>
      <c r="H74" s="130"/>
      <c r="I74" s="126"/>
      <c r="J74" s="127"/>
      <c r="K74" s="130"/>
      <c r="L74" s="126"/>
      <c r="M74" s="127"/>
      <c r="N74" s="153"/>
      <c r="O74" s="153"/>
      <c r="P74" s="153"/>
      <c r="Q74" s="153"/>
      <c r="R74" s="153"/>
      <c r="S74" s="153"/>
      <c r="T74" s="131"/>
      <c r="U74" s="132"/>
      <c r="V74" s="72"/>
      <c r="W74" s="71"/>
    </row>
    <row r="75" spans="1:23" s="92" customFormat="1" ht="16.2" thickBot="1">
      <c r="A75" s="88" t="s">
        <v>182</v>
      </c>
      <c r="B75" s="87" t="s">
        <v>201</v>
      </c>
      <c r="C75" s="94" t="s">
        <v>38</v>
      </c>
      <c r="D75" s="95">
        <v>0</v>
      </c>
      <c r="E75" s="89">
        <v>8</v>
      </c>
      <c r="F75" s="96">
        <v>0</v>
      </c>
      <c r="G75" s="97">
        <f t="shared" ref="G75:G99" si="0">F75*E75</f>
        <v>0</v>
      </c>
      <c r="H75" s="89">
        <v>0</v>
      </c>
      <c r="I75" s="96">
        <v>0</v>
      </c>
      <c r="J75" s="97">
        <f t="shared" ref="J75:J99" si="1">I75*H75</f>
        <v>0</v>
      </c>
      <c r="K75" s="89">
        <v>0</v>
      </c>
      <c r="L75" s="96">
        <v>0</v>
      </c>
      <c r="M75" s="97">
        <f t="shared" ref="M75:M99" si="2">L75*K75</f>
        <v>0</v>
      </c>
      <c r="N75" s="154"/>
      <c r="O75" s="66"/>
      <c r="P75" s="154"/>
      <c r="Q75" s="154"/>
      <c r="R75" s="66"/>
      <c r="S75" s="14">
        <f t="shared" ref="S75" si="3">R75*Q75</f>
        <v>0</v>
      </c>
      <c r="T75" s="37">
        <f t="shared" ref="T75" si="4">M75+J75+G75+P75+S75</f>
        <v>0</v>
      </c>
      <c r="U75" s="57">
        <f t="shared" ref="U75" si="5">D75*T75</f>
        <v>0</v>
      </c>
      <c r="V75" s="90"/>
      <c r="W75" s="91"/>
    </row>
    <row r="76" spans="1:23" s="106" customFormat="1" ht="16.2" thickBot="1">
      <c r="A76" s="103"/>
      <c r="B76" s="102" t="s">
        <v>44</v>
      </c>
      <c r="C76" s="142"/>
      <c r="D76" s="133"/>
      <c r="E76" s="134"/>
      <c r="F76" s="135"/>
      <c r="G76" s="136"/>
      <c r="H76" s="134"/>
      <c r="I76" s="135"/>
      <c r="J76" s="137"/>
      <c r="K76" s="138"/>
      <c r="L76" s="139"/>
      <c r="M76" s="137"/>
      <c r="N76" s="155"/>
      <c r="O76" s="155"/>
      <c r="P76" s="155"/>
      <c r="Q76" s="155"/>
      <c r="R76" s="155"/>
      <c r="S76" s="155"/>
      <c r="T76" s="140"/>
      <c r="U76" s="141"/>
      <c r="V76" s="104"/>
      <c r="W76" s="105"/>
    </row>
    <row r="77" spans="1:23" ht="29.4" thickBot="1">
      <c r="A77" s="81" t="s">
        <v>202</v>
      </c>
      <c r="B77" s="86" t="s">
        <v>203</v>
      </c>
      <c r="C77" s="111" t="s">
        <v>38</v>
      </c>
      <c r="D77" s="133"/>
      <c r="E77" s="134"/>
      <c r="F77" s="135"/>
      <c r="G77" s="136"/>
      <c r="H77" s="134"/>
      <c r="I77" s="135"/>
      <c r="J77" s="137"/>
      <c r="K77" s="138"/>
      <c r="L77" s="139"/>
      <c r="M77" s="137"/>
      <c r="N77" s="155"/>
      <c r="O77" s="155"/>
      <c r="P77" s="155"/>
      <c r="Q77" s="155"/>
      <c r="R77" s="155"/>
      <c r="S77" s="155"/>
      <c r="T77" s="140"/>
      <c r="U77" s="141"/>
      <c r="V77" s="72"/>
      <c r="W77" s="71"/>
    </row>
    <row r="78" spans="1:23" ht="16.2" thickBot="1">
      <c r="A78" s="81" t="s">
        <v>205</v>
      </c>
      <c r="B78" s="86" t="s">
        <v>204</v>
      </c>
      <c r="C78" s="111" t="s">
        <v>38</v>
      </c>
      <c r="D78" s="133"/>
      <c r="E78" s="134"/>
      <c r="F78" s="135"/>
      <c r="G78" s="136"/>
      <c r="H78" s="134"/>
      <c r="I78" s="135"/>
      <c r="J78" s="137"/>
      <c r="K78" s="138"/>
      <c r="L78" s="139"/>
      <c r="M78" s="137"/>
      <c r="N78" s="155"/>
      <c r="O78" s="155"/>
      <c r="P78" s="155"/>
      <c r="Q78" s="155"/>
      <c r="R78" s="155"/>
      <c r="S78" s="155"/>
      <c r="T78" s="140"/>
      <c r="U78" s="141"/>
      <c r="V78" s="72"/>
      <c r="W78" s="71"/>
    </row>
    <row r="79" spans="1:23" ht="16.2" thickBot="1">
      <c r="A79" s="81"/>
      <c r="B79" s="86"/>
      <c r="C79" s="152"/>
      <c r="D79" s="133"/>
      <c r="E79" s="134"/>
      <c r="F79" s="135"/>
      <c r="G79" s="136"/>
      <c r="H79" s="134"/>
      <c r="I79" s="135"/>
      <c r="J79" s="137"/>
      <c r="K79" s="138"/>
      <c r="L79" s="139"/>
      <c r="M79" s="137"/>
      <c r="N79" s="155"/>
      <c r="O79" s="155"/>
      <c r="P79" s="155"/>
      <c r="Q79" s="155"/>
      <c r="R79" s="155"/>
      <c r="S79" s="155"/>
      <c r="T79" s="140"/>
      <c r="U79" s="141"/>
      <c r="V79" s="72"/>
      <c r="W79" s="71"/>
    </row>
    <row r="80" spans="1:23" s="92" customFormat="1" ht="16.2" thickBot="1">
      <c r="A80" s="88" t="s">
        <v>132</v>
      </c>
      <c r="B80" s="87" t="s">
        <v>206</v>
      </c>
      <c r="C80" s="94" t="s">
        <v>38</v>
      </c>
      <c r="D80" s="95">
        <v>0</v>
      </c>
      <c r="E80" s="89">
        <v>1</v>
      </c>
      <c r="F80" s="96">
        <v>0</v>
      </c>
      <c r="G80" s="98">
        <f t="shared" si="0"/>
        <v>0</v>
      </c>
      <c r="H80" s="89">
        <v>0</v>
      </c>
      <c r="I80" s="96">
        <v>0</v>
      </c>
      <c r="J80" s="98">
        <f t="shared" si="1"/>
        <v>0</v>
      </c>
      <c r="K80" s="89">
        <v>0</v>
      </c>
      <c r="L80" s="96">
        <v>0</v>
      </c>
      <c r="M80" s="98">
        <f t="shared" si="2"/>
        <v>0</v>
      </c>
      <c r="N80" s="156"/>
      <c r="O80" s="66"/>
      <c r="P80" s="156"/>
      <c r="Q80" s="156"/>
      <c r="R80" s="66"/>
      <c r="S80" s="14">
        <f t="shared" ref="S80" si="6">R80*Q80</f>
        <v>0</v>
      </c>
      <c r="T80" s="37">
        <f t="shared" ref="T80" si="7">M80+J80+G80+P80+S80</f>
        <v>0</v>
      </c>
      <c r="U80" s="57">
        <f t="shared" ref="U80" si="8">D80*T80</f>
        <v>0</v>
      </c>
      <c r="V80" s="99"/>
      <c r="W80" s="100"/>
    </row>
    <row r="81" spans="1:23" ht="16.2" thickBot="1">
      <c r="A81" s="81"/>
      <c r="B81" s="102" t="s">
        <v>44</v>
      </c>
      <c r="C81" s="129"/>
      <c r="D81" s="128"/>
      <c r="E81" s="130"/>
      <c r="F81" s="126"/>
      <c r="G81" s="127"/>
      <c r="H81" s="130"/>
      <c r="I81" s="126"/>
      <c r="J81" s="127"/>
      <c r="K81" s="130"/>
      <c r="L81" s="126"/>
      <c r="M81" s="127"/>
      <c r="N81" s="153"/>
      <c r="O81" s="153"/>
      <c r="P81" s="153"/>
      <c r="Q81" s="153"/>
      <c r="R81" s="153"/>
      <c r="S81" s="153"/>
      <c r="T81" s="131"/>
      <c r="U81" s="132"/>
      <c r="V81" s="72"/>
      <c r="W81" s="71"/>
    </row>
    <row r="82" spans="1:23" ht="29.4" thickBot="1">
      <c r="A82" s="81" t="s">
        <v>208</v>
      </c>
      <c r="B82" s="86" t="s">
        <v>207</v>
      </c>
      <c r="C82" s="82" t="s">
        <v>38</v>
      </c>
      <c r="D82" s="128"/>
      <c r="E82" s="130"/>
      <c r="F82" s="126"/>
      <c r="G82" s="127"/>
      <c r="H82" s="130"/>
      <c r="I82" s="126"/>
      <c r="J82" s="127"/>
      <c r="K82" s="130"/>
      <c r="L82" s="126"/>
      <c r="M82" s="127"/>
      <c r="N82" s="153"/>
      <c r="O82" s="153"/>
      <c r="P82" s="153"/>
      <c r="Q82" s="153"/>
      <c r="R82" s="153"/>
      <c r="S82" s="153"/>
      <c r="T82" s="131"/>
      <c r="U82" s="132"/>
      <c r="V82" s="72"/>
      <c r="W82" s="71"/>
    </row>
    <row r="83" spans="1:23" ht="16.2" thickBot="1">
      <c r="A83" s="81" t="s">
        <v>209</v>
      </c>
      <c r="B83" s="86" t="s">
        <v>204</v>
      </c>
      <c r="C83" s="82" t="s">
        <v>38</v>
      </c>
      <c r="D83" s="128"/>
      <c r="E83" s="130"/>
      <c r="F83" s="126"/>
      <c r="G83" s="127"/>
      <c r="H83" s="130"/>
      <c r="I83" s="126"/>
      <c r="J83" s="127"/>
      <c r="K83" s="130"/>
      <c r="L83" s="126"/>
      <c r="M83" s="127"/>
      <c r="N83" s="153"/>
      <c r="O83" s="153"/>
      <c r="P83" s="153"/>
      <c r="Q83" s="153"/>
      <c r="R83" s="153"/>
      <c r="S83" s="153"/>
      <c r="T83" s="131"/>
      <c r="U83" s="132"/>
      <c r="V83" s="72"/>
      <c r="W83" s="71"/>
    </row>
    <row r="84" spans="1:23" s="92" customFormat="1" ht="16.2" thickBot="1">
      <c r="A84" s="88" t="s">
        <v>183</v>
      </c>
      <c r="B84" s="87" t="s">
        <v>211</v>
      </c>
      <c r="C84" s="94" t="s">
        <v>38</v>
      </c>
      <c r="D84" s="95">
        <v>0</v>
      </c>
      <c r="E84" s="89">
        <v>8</v>
      </c>
      <c r="F84" s="96">
        <v>0</v>
      </c>
      <c r="G84" s="97">
        <f t="shared" si="0"/>
        <v>0</v>
      </c>
      <c r="H84" s="89">
        <v>0</v>
      </c>
      <c r="I84" s="96">
        <v>0</v>
      </c>
      <c r="J84" s="97">
        <f t="shared" si="1"/>
        <v>0</v>
      </c>
      <c r="K84" s="89">
        <v>0</v>
      </c>
      <c r="L84" s="96">
        <v>0</v>
      </c>
      <c r="M84" s="97">
        <f t="shared" ref="M84" si="9">L84*K84</f>
        <v>0</v>
      </c>
      <c r="N84" s="154"/>
      <c r="O84" s="66"/>
      <c r="P84" s="154"/>
      <c r="Q84" s="154"/>
      <c r="R84" s="66"/>
      <c r="S84" s="14">
        <f t="shared" ref="S84" si="10">R84*Q84</f>
        <v>0</v>
      </c>
      <c r="T84" s="37">
        <f t="shared" ref="T84" si="11">M84+J84+G84+P84+S84</f>
        <v>0</v>
      </c>
      <c r="U84" s="57">
        <f t="shared" ref="U84" si="12">D84*T84</f>
        <v>0</v>
      </c>
      <c r="V84" s="90"/>
      <c r="W84" s="91"/>
    </row>
    <row r="85" spans="1:23" ht="16.2" thickBot="1">
      <c r="A85" s="81"/>
      <c r="B85" s="102" t="s">
        <v>44</v>
      </c>
      <c r="C85" s="129"/>
      <c r="D85" s="128"/>
      <c r="E85" s="130"/>
      <c r="F85" s="126"/>
      <c r="G85" s="127"/>
      <c r="H85" s="130"/>
      <c r="I85" s="126"/>
      <c r="J85" s="127"/>
      <c r="K85" s="130"/>
      <c r="L85" s="126"/>
      <c r="M85" s="127"/>
      <c r="N85" s="153"/>
      <c r="O85" s="153"/>
      <c r="P85" s="153"/>
      <c r="Q85" s="153"/>
      <c r="R85" s="153"/>
      <c r="S85" s="153"/>
      <c r="T85" s="131"/>
      <c r="U85" s="132"/>
      <c r="V85" s="72"/>
      <c r="W85" s="71"/>
    </row>
    <row r="86" spans="1:23" ht="29.4" thickBot="1">
      <c r="A86" s="81" t="s">
        <v>210</v>
      </c>
      <c r="B86" s="86" t="s">
        <v>212</v>
      </c>
      <c r="C86" s="82" t="s">
        <v>38</v>
      </c>
      <c r="D86" s="128"/>
      <c r="E86" s="130"/>
      <c r="F86" s="126"/>
      <c r="G86" s="127"/>
      <c r="H86" s="130"/>
      <c r="I86" s="126"/>
      <c r="J86" s="127"/>
      <c r="K86" s="130"/>
      <c r="L86" s="126"/>
      <c r="M86" s="127"/>
      <c r="N86" s="153"/>
      <c r="O86" s="153"/>
      <c r="P86" s="153"/>
      <c r="Q86" s="153"/>
      <c r="R86" s="153"/>
      <c r="S86" s="153"/>
      <c r="T86" s="131"/>
      <c r="U86" s="132"/>
      <c r="V86" s="72"/>
      <c r="W86" s="71"/>
    </row>
    <row r="87" spans="1:23" ht="16.2" thickBot="1">
      <c r="A87" s="81" t="s">
        <v>213</v>
      </c>
      <c r="B87" s="86" t="s">
        <v>204</v>
      </c>
      <c r="C87" s="82" t="s">
        <v>38</v>
      </c>
      <c r="D87" s="128"/>
      <c r="E87" s="130"/>
      <c r="F87" s="126"/>
      <c r="G87" s="127"/>
      <c r="H87" s="130"/>
      <c r="I87" s="126"/>
      <c r="J87" s="127"/>
      <c r="K87" s="130"/>
      <c r="L87" s="126"/>
      <c r="M87" s="127"/>
      <c r="N87" s="153"/>
      <c r="O87" s="153"/>
      <c r="P87" s="153"/>
      <c r="Q87" s="153"/>
      <c r="R87" s="153"/>
      <c r="S87" s="153"/>
      <c r="T87" s="131"/>
      <c r="U87" s="132"/>
      <c r="V87" s="72"/>
      <c r="W87" s="71"/>
    </row>
    <row r="88" spans="1:23" ht="16.2" thickBot="1">
      <c r="A88" s="81"/>
      <c r="B88" s="86"/>
      <c r="C88" s="129"/>
      <c r="D88" s="128"/>
      <c r="E88" s="130"/>
      <c r="F88" s="126"/>
      <c r="G88" s="127"/>
      <c r="H88" s="130"/>
      <c r="I88" s="126"/>
      <c r="J88" s="127"/>
      <c r="K88" s="130"/>
      <c r="L88" s="126"/>
      <c r="M88" s="127"/>
      <c r="N88" s="153"/>
      <c r="O88" s="153"/>
      <c r="P88" s="153"/>
      <c r="Q88" s="153"/>
      <c r="R88" s="153"/>
      <c r="S88" s="153"/>
      <c r="T88" s="131"/>
      <c r="U88" s="132"/>
      <c r="V88" s="72"/>
      <c r="W88" s="71"/>
    </row>
    <row r="89" spans="1:23" s="92" customFormat="1" ht="16.2" thickBot="1">
      <c r="A89" s="88" t="s">
        <v>214</v>
      </c>
      <c r="B89" s="87" t="s">
        <v>215</v>
      </c>
      <c r="C89" s="94" t="s">
        <v>38</v>
      </c>
      <c r="D89" s="95">
        <v>0</v>
      </c>
      <c r="E89" s="89">
        <v>8</v>
      </c>
      <c r="F89" s="96"/>
      <c r="G89" s="97">
        <f t="shared" ref="G89" si="13">F89*E89</f>
        <v>0</v>
      </c>
      <c r="H89" s="89">
        <v>0</v>
      </c>
      <c r="I89" s="96">
        <v>0</v>
      </c>
      <c r="J89" s="97">
        <f t="shared" ref="J89" si="14">I89*H89</f>
        <v>0</v>
      </c>
      <c r="K89" s="89">
        <v>0</v>
      </c>
      <c r="L89" s="96">
        <v>0</v>
      </c>
      <c r="M89" s="97">
        <f t="shared" ref="M89" si="15">L89*K89</f>
        <v>0</v>
      </c>
      <c r="N89" s="154"/>
      <c r="O89" s="66"/>
      <c r="P89" s="154"/>
      <c r="Q89" s="154"/>
      <c r="R89" s="66"/>
      <c r="S89" s="14">
        <f t="shared" ref="S89" si="16">R89*Q89</f>
        <v>0</v>
      </c>
      <c r="T89" s="37">
        <f t="shared" ref="T89" si="17">M89+J89+G89+P89+S89</f>
        <v>0</v>
      </c>
      <c r="U89" s="57">
        <f t="shared" ref="U89" si="18">D89*T89</f>
        <v>0</v>
      </c>
      <c r="V89" s="90"/>
      <c r="W89" s="91"/>
    </row>
    <row r="90" spans="1:23" s="92" customFormat="1" ht="16.2" thickBot="1">
      <c r="A90" s="88"/>
      <c r="B90" s="101" t="s">
        <v>44</v>
      </c>
      <c r="C90" s="143"/>
      <c r="D90" s="144"/>
      <c r="E90" s="145"/>
      <c r="F90" s="146"/>
      <c r="G90" s="42"/>
      <c r="H90" s="145"/>
      <c r="I90" s="146"/>
      <c r="J90" s="42"/>
      <c r="K90" s="145"/>
      <c r="L90" s="146"/>
      <c r="M90" s="42"/>
      <c r="N90" s="157"/>
      <c r="O90" s="157"/>
      <c r="P90" s="157"/>
      <c r="Q90" s="157"/>
      <c r="R90" s="157"/>
      <c r="S90" s="157"/>
      <c r="T90" s="131"/>
      <c r="U90" s="147"/>
      <c r="V90" s="90"/>
      <c r="W90" s="91"/>
    </row>
    <row r="91" spans="1:23" ht="29.4" thickBot="1">
      <c r="A91" s="81" t="s">
        <v>216</v>
      </c>
      <c r="B91" s="86" t="s">
        <v>218</v>
      </c>
      <c r="C91" s="112" t="s">
        <v>220</v>
      </c>
      <c r="D91" s="128"/>
      <c r="E91" s="130"/>
      <c r="F91" s="126"/>
      <c r="G91" s="127"/>
      <c r="H91" s="130"/>
      <c r="I91" s="126"/>
      <c r="J91" s="127"/>
      <c r="K91" s="130"/>
      <c r="L91" s="126"/>
      <c r="M91" s="127"/>
      <c r="N91" s="153"/>
      <c r="O91" s="153"/>
      <c r="P91" s="153"/>
      <c r="Q91" s="153"/>
      <c r="R91" s="153"/>
      <c r="S91" s="153"/>
      <c r="T91" s="131"/>
      <c r="U91" s="132"/>
      <c r="V91" s="72"/>
      <c r="W91" s="71"/>
    </row>
    <row r="92" spans="1:23" ht="16.2" thickBot="1">
      <c r="A92" s="81" t="s">
        <v>217</v>
      </c>
      <c r="B92" s="86" t="s">
        <v>204</v>
      </c>
      <c r="C92" s="112" t="s">
        <v>220</v>
      </c>
      <c r="D92" s="128"/>
      <c r="E92" s="130"/>
      <c r="F92" s="126"/>
      <c r="G92" s="127"/>
      <c r="H92" s="130"/>
      <c r="I92" s="126"/>
      <c r="J92" s="127"/>
      <c r="K92" s="130"/>
      <c r="L92" s="126"/>
      <c r="M92" s="127"/>
      <c r="N92" s="153"/>
      <c r="O92" s="153"/>
      <c r="P92" s="153"/>
      <c r="Q92" s="153"/>
      <c r="R92" s="153"/>
      <c r="S92" s="153"/>
      <c r="T92" s="131"/>
      <c r="U92" s="132"/>
      <c r="V92" s="72"/>
      <c r="W92" s="71"/>
    </row>
    <row r="93" spans="1:23" ht="16.2" thickBot="1">
      <c r="A93" s="81"/>
      <c r="B93" s="93"/>
      <c r="C93" s="129"/>
      <c r="D93" s="128"/>
      <c r="E93" s="130"/>
      <c r="F93" s="126"/>
      <c r="G93" s="127"/>
      <c r="H93" s="130"/>
      <c r="I93" s="126"/>
      <c r="J93" s="127"/>
      <c r="K93" s="130"/>
      <c r="L93" s="126"/>
      <c r="M93" s="127"/>
      <c r="N93" s="153"/>
      <c r="O93" s="153"/>
      <c r="P93" s="153"/>
      <c r="Q93" s="153"/>
      <c r="R93" s="153"/>
      <c r="S93" s="153"/>
      <c r="T93" s="131"/>
      <c r="U93" s="132"/>
      <c r="V93" s="72"/>
      <c r="W93" s="71"/>
    </row>
    <row r="94" spans="1:23" s="92" customFormat="1" ht="16.2" thickBot="1">
      <c r="A94" s="88">
        <v>3</v>
      </c>
      <c r="B94" s="87" t="s">
        <v>97</v>
      </c>
      <c r="C94" s="94" t="s">
        <v>38</v>
      </c>
      <c r="D94" s="95">
        <v>0</v>
      </c>
      <c r="E94" s="89">
        <v>4</v>
      </c>
      <c r="F94" s="96">
        <v>0</v>
      </c>
      <c r="G94" s="97">
        <f t="shared" si="0"/>
        <v>0</v>
      </c>
      <c r="H94" s="89">
        <v>0</v>
      </c>
      <c r="I94" s="96">
        <v>0</v>
      </c>
      <c r="J94" s="97">
        <f t="shared" si="1"/>
        <v>0</v>
      </c>
      <c r="K94" s="89">
        <v>0</v>
      </c>
      <c r="L94" s="96">
        <v>0</v>
      </c>
      <c r="M94" s="97">
        <f t="shared" si="2"/>
        <v>0</v>
      </c>
      <c r="N94" s="154"/>
      <c r="O94" s="66"/>
      <c r="P94" s="154"/>
      <c r="Q94" s="154"/>
      <c r="R94" s="66"/>
      <c r="S94" s="14">
        <f t="shared" ref="S94" si="19">R94*Q94</f>
        <v>0</v>
      </c>
      <c r="T94" s="37">
        <f t="shared" ref="T94" si="20">M94+J94+G94+P94+S94</f>
        <v>0</v>
      </c>
      <c r="U94" s="57">
        <f t="shared" ref="U94" si="21">D94*T94</f>
        <v>0</v>
      </c>
      <c r="V94" s="90"/>
      <c r="W94" s="91"/>
    </row>
    <row r="95" spans="1:23" ht="16.2" thickBot="1">
      <c r="A95" s="81"/>
      <c r="B95" s="102" t="s">
        <v>44</v>
      </c>
      <c r="C95" s="129"/>
      <c r="D95" s="128"/>
      <c r="E95" s="130"/>
      <c r="F95" s="126"/>
      <c r="G95" s="127"/>
      <c r="H95" s="130"/>
      <c r="I95" s="126"/>
      <c r="J95" s="127"/>
      <c r="K95" s="130"/>
      <c r="L95" s="126"/>
      <c r="M95" s="127"/>
      <c r="N95" s="153"/>
      <c r="O95" s="153"/>
      <c r="P95" s="153"/>
      <c r="Q95" s="153"/>
      <c r="R95" s="153"/>
      <c r="S95" s="153"/>
      <c r="T95" s="131"/>
      <c r="U95" s="132"/>
      <c r="V95" s="72"/>
      <c r="W95" s="71"/>
    </row>
    <row r="96" spans="1:23" ht="16.2" thickBot="1">
      <c r="A96" s="81" t="s">
        <v>184</v>
      </c>
      <c r="B96" s="86" t="s">
        <v>98</v>
      </c>
      <c r="C96" s="82" t="s">
        <v>38</v>
      </c>
      <c r="D96" s="128"/>
      <c r="E96" s="27">
        <v>1</v>
      </c>
      <c r="F96" s="126"/>
      <c r="G96" s="127"/>
      <c r="H96" s="123">
        <v>0</v>
      </c>
      <c r="I96" s="126"/>
      <c r="J96" s="127"/>
      <c r="K96" s="123">
        <v>0</v>
      </c>
      <c r="L96" s="126"/>
      <c r="M96" s="127"/>
      <c r="N96" s="153"/>
      <c r="O96" s="153"/>
      <c r="P96" s="153"/>
      <c r="Q96" s="153"/>
      <c r="R96" s="153"/>
      <c r="S96" s="153"/>
      <c r="T96" s="131"/>
      <c r="U96" s="132"/>
      <c r="V96" s="72"/>
      <c r="W96" s="71"/>
    </row>
    <row r="97" spans="1:23" ht="29.4" thickBot="1">
      <c r="A97" s="81" t="s">
        <v>185</v>
      </c>
      <c r="B97" s="86" t="s">
        <v>99</v>
      </c>
      <c r="C97" s="82" t="s">
        <v>38</v>
      </c>
      <c r="D97" s="128"/>
      <c r="E97" s="27">
        <v>1</v>
      </c>
      <c r="F97" s="126"/>
      <c r="G97" s="127"/>
      <c r="H97" s="123">
        <v>0</v>
      </c>
      <c r="I97" s="126"/>
      <c r="J97" s="127"/>
      <c r="K97" s="123">
        <v>0</v>
      </c>
      <c r="L97" s="126"/>
      <c r="M97" s="127"/>
      <c r="N97" s="153"/>
      <c r="O97" s="153"/>
      <c r="P97" s="153"/>
      <c r="Q97" s="153"/>
      <c r="R97" s="153"/>
      <c r="S97" s="153"/>
      <c r="T97" s="131"/>
      <c r="U97" s="132"/>
      <c r="V97" s="72"/>
      <c r="W97" s="71"/>
    </row>
    <row r="98" spans="1:23" ht="16.2" thickBot="1">
      <c r="A98" s="81"/>
      <c r="B98" s="86"/>
      <c r="C98" s="129"/>
      <c r="D98" s="128"/>
      <c r="E98" s="130"/>
      <c r="F98" s="126"/>
      <c r="G98" s="127"/>
      <c r="H98" s="130"/>
      <c r="I98" s="126"/>
      <c r="J98" s="127"/>
      <c r="K98" s="130"/>
      <c r="L98" s="126"/>
      <c r="M98" s="127"/>
      <c r="N98" s="153"/>
      <c r="O98" s="153"/>
      <c r="P98" s="153"/>
      <c r="Q98" s="153"/>
      <c r="R98" s="153"/>
      <c r="S98" s="153"/>
      <c r="T98" s="131"/>
      <c r="U98" s="132"/>
      <c r="V98" s="72"/>
      <c r="W98" s="71"/>
    </row>
    <row r="99" spans="1:23" s="121" customFormat="1" ht="16.2" thickBot="1">
      <c r="A99" s="116">
        <v>4</v>
      </c>
      <c r="B99" s="114" t="s">
        <v>100</v>
      </c>
      <c r="C99" s="117" t="s">
        <v>38</v>
      </c>
      <c r="D99" s="118">
        <v>0</v>
      </c>
      <c r="E99" s="119">
        <v>2</v>
      </c>
      <c r="F99" s="120">
        <v>0</v>
      </c>
      <c r="G99" s="97">
        <f t="shared" si="0"/>
        <v>0</v>
      </c>
      <c r="H99" s="119">
        <v>0</v>
      </c>
      <c r="I99" s="120">
        <v>0</v>
      </c>
      <c r="J99" s="97">
        <f t="shared" si="1"/>
        <v>0</v>
      </c>
      <c r="K99" s="119">
        <v>0</v>
      </c>
      <c r="L99" s="120">
        <v>0</v>
      </c>
      <c r="M99" s="97">
        <f t="shared" si="2"/>
        <v>0</v>
      </c>
      <c r="N99" s="154"/>
      <c r="O99" s="66"/>
      <c r="P99" s="154"/>
      <c r="Q99" s="154"/>
      <c r="R99" s="66"/>
      <c r="S99" s="14">
        <f t="shared" ref="S99" si="22">R99*Q99</f>
        <v>0</v>
      </c>
      <c r="T99" s="37">
        <f t="shared" ref="T99" si="23">M99+J99+G99+P99+S99</f>
        <v>0</v>
      </c>
      <c r="U99" s="57">
        <f t="shared" ref="U99" si="24">D99*T99</f>
        <v>0</v>
      </c>
      <c r="V99" s="90"/>
      <c r="W99" s="91"/>
    </row>
    <row r="100" spans="1:23" s="110" customFormat="1" ht="16.2" thickBot="1">
      <c r="A100" s="107"/>
      <c r="B100" s="102" t="s">
        <v>44</v>
      </c>
      <c r="C100" s="148"/>
      <c r="D100" s="149"/>
      <c r="E100" s="138"/>
      <c r="F100" s="139"/>
      <c r="G100" s="137"/>
      <c r="H100" s="138"/>
      <c r="I100" s="139"/>
      <c r="J100" s="137"/>
      <c r="K100" s="138"/>
      <c r="L100" s="139"/>
      <c r="M100" s="137"/>
      <c r="N100" s="155"/>
      <c r="O100" s="155"/>
      <c r="P100" s="155"/>
      <c r="Q100" s="155"/>
      <c r="R100" s="155"/>
      <c r="S100" s="155"/>
      <c r="T100" s="140"/>
      <c r="U100" s="141"/>
      <c r="V100" s="108"/>
      <c r="W100" s="109"/>
    </row>
    <row r="101" spans="1:23" ht="29.4" thickBot="1">
      <c r="A101" s="81" t="s">
        <v>186</v>
      </c>
      <c r="B101" s="86" t="s">
        <v>101</v>
      </c>
      <c r="C101" s="82" t="s">
        <v>38</v>
      </c>
      <c r="D101" s="128"/>
      <c r="E101" s="27">
        <v>1</v>
      </c>
      <c r="F101" s="126"/>
      <c r="G101" s="127"/>
      <c r="H101" s="123">
        <v>0</v>
      </c>
      <c r="I101" s="126"/>
      <c r="J101" s="127"/>
      <c r="K101" s="123">
        <v>0</v>
      </c>
      <c r="L101" s="126"/>
      <c r="M101" s="127"/>
      <c r="N101" s="153"/>
      <c r="O101" s="153"/>
      <c r="P101" s="153"/>
      <c r="Q101" s="153"/>
      <c r="R101" s="153"/>
      <c r="S101" s="153"/>
      <c r="T101" s="131"/>
      <c r="U101" s="132"/>
      <c r="V101" s="72"/>
      <c r="W101" s="71"/>
    </row>
    <row r="102" spans="1:23" ht="16.2" thickBot="1">
      <c r="A102" s="81" t="s">
        <v>188</v>
      </c>
      <c r="B102" s="86" t="s">
        <v>102</v>
      </c>
      <c r="C102" s="82" t="s">
        <v>38</v>
      </c>
      <c r="D102" s="128"/>
      <c r="E102" s="27">
        <v>2</v>
      </c>
      <c r="F102" s="126"/>
      <c r="G102" s="127"/>
      <c r="H102" s="123">
        <v>0</v>
      </c>
      <c r="I102" s="126"/>
      <c r="J102" s="127"/>
      <c r="K102" s="123">
        <v>0</v>
      </c>
      <c r="L102" s="126"/>
      <c r="M102" s="127"/>
      <c r="N102" s="153"/>
      <c r="O102" s="153"/>
      <c r="P102" s="153"/>
      <c r="Q102" s="153"/>
      <c r="R102" s="153"/>
      <c r="S102" s="153"/>
      <c r="T102" s="131"/>
      <c r="U102" s="132"/>
      <c r="V102" s="72"/>
      <c r="W102" s="71"/>
    </row>
    <row r="103" spans="1:23" ht="29.4" thickBot="1">
      <c r="A103" s="81" t="s">
        <v>190</v>
      </c>
      <c r="B103" s="86" t="s">
        <v>103</v>
      </c>
      <c r="C103" s="82" t="s">
        <v>38</v>
      </c>
      <c r="D103" s="128"/>
      <c r="E103" s="27">
        <v>1</v>
      </c>
      <c r="F103" s="126"/>
      <c r="G103" s="127"/>
      <c r="H103" s="123">
        <v>0</v>
      </c>
      <c r="I103" s="126"/>
      <c r="J103" s="127"/>
      <c r="K103" s="123">
        <v>0</v>
      </c>
      <c r="L103" s="126"/>
      <c r="M103" s="127"/>
      <c r="N103" s="153"/>
      <c r="O103" s="153"/>
      <c r="P103" s="153"/>
      <c r="Q103" s="153"/>
      <c r="R103" s="153"/>
      <c r="S103" s="153"/>
      <c r="T103" s="131"/>
      <c r="U103" s="132"/>
      <c r="V103" s="72"/>
      <c r="W103" s="71"/>
    </row>
    <row r="104" spans="1:23" ht="29.4" thickBot="1">
      <c r="A104" s="81" t="s">
        <v>189</v>
      </c>
      <c r="B104" s="86" t="s">
        <v>104</v>
      </c>
      <c r="C104" s="82" t="s">
        <v>38</v>
      </c>
      <c r="D104" s="128"/>
      <c r="E104" s="27">
        <v>10</v>
      </c>
      <c r="F104" s="126"/>
      <c r="G104" s="127"/>
      <c r="H104" s="123">
        <v>0</v>
      </c>
      <c r="I104" s="126"/>
      <c r="J104" s="127"/>
      <c r="K104" s="123">
        <v>0</v>
      </c>
      <c r="L104" s="126"/>
      <c r="M104" s="127"/>
      <c r="N104" s="153"/>
      <c r="O104" s="153"/>
      <c r="P104" s="153"/>
      <c r="Q104" s="153"/>
      <c r="R104" s="153"/>
      <c r="S104" s="153"/>
      <c r="T104" s="131"/>
      <c r="U104" s="132"/>
      <c r="V104" s="72"/>
      <c r="W104" s="71"/>
    </row>
    <row r="105" spans="1:23" ht="29.4" thickBot="1">
      <c r="A105" s="81" t="s">
        <v>191</v>
      </c>
      <c r="B105" s="86" t="s">
        <v>105</v>
      </c>
      <c r="C105" s="82" t="s">
        <v>38</v>
      </c>
      <c r="D105" s="128"/>
      <c r="E105" s="27">
        <v>2</v>
      </c>
      <c r="F105" s="126"/>
      <c r="G105" s="127"/>
      <c r="H105" s="123">
        <v>0</v>
      </c>
      <c r="I105" s="126"/>
      <c r="J105" s="127"/>
      <c r="K105" s="123">
        <v>0</v>
      </c>
      <c r="L105" s="126"/>
      <c r="M105" s="127"/>
      <c r="N105" s="153"/>
      <c r="O105" s="153"/>
      <c r="P105" s="153"/>
      <c r="Q105" s="153"/>
      <c r="R105" s="153"/>
      <c r="S105" s="153"/>
      <c r="T105" s="131"/>
      <c r="U105" s="132"/>
      <c r="V105" s="72"/>
      <c r="W105" s="71"/>
    </row>
    <row r="106" spans="1:23" ht="29.4" thickBot="1">
      <c r="A106" s="81" t="s">
        <v>192</v>
      </c>
      <c r="B106" s="86" t="s">
        <v>106</v>
      </c>
      <c r="C106" s="82" t="s">
        <v>38</v>
      </c>
      <c r="D106" s="128"/>
      <c r="E106" s="27">
        <v>4</v>
      </c>
      <c r="F106" s="126"/>
      <c r="G106" s="127"/>
      <c r="H106" s="123">
        <v>0</v>
      </c>
      <c r="I106" s="126"/>
      <c r="J106" s="127"/>
      <c r="K106" s="123">
        <v>0</v>
      </c>
      <c r="L106" s="126"/>
      <c r="M106" s="127"/>
      <c r="N106" s="153"/>
      <c r="O106" s="153"/>
      <c r="P106" s="153"/>
      <c r="Q106" s="153"/>
      <c r="R106" s="153"/>
      <c r="S106" s="153"/>
      <c r="T106" s="131"/>
      <c r="U106" s="132"/>
      <c r="V106" s="72"/>
      <c r="W106" s="71"/>
    </row>
    <row r="107" spans="1:23" ht="16.2" thickBot="1">
      <c r="A107" s="81" t="s">
        <v>193</v>
      </c>
      <c r="B107" s="86" t="s">
        <v>107</v>
      </c>
      <c r="C107" s="82" t="s">
        <v>38</v>
      </c>
      <c r="D107" s="128"/>
      <c r="E107" s="27">
        <v>1</v>
      </c>
      <c r="F107" s="126"/>
      <c r="G107" s="127"/>
      <c r="H107" s="123">
        <v>0</v>
      </c>
      <c r="I107" s="126"/>
      <c r="J107" s="127"/>
      <c r="K107" s="123">
        <v>0</v>
      </c>
      <c r="L107" s="126"/>
      <c r="M107" s="127"/>
      <c r="N107" s="153"/>
      <c r="O107" s="153"/>
      <c r="P107" s="153"/>
      <c r="Q107" s="153"/>
      <c r="R107" s="153"/>
      <c r="S107" s="153"/>
      <c r="T107" s="131"/>
      <c r="U107" s="132"/>
      <c r="V107" s="72"/>
      <c r="W107" s="71"/>
    </row>
    <row r="108" spans="1:23" ht="16.2" thickBot="1">
      <c r="A108" s="81" t="s">
        <v>194</v>
      </c>
      <c r="B108" s="86" t="s">
        <v>108</v>
      </c>
      <c r="C108" s="82" t="s">
        <v>38</v>
      </c>
      <c r="D108" s="128"/>
      <c r="E108" s="27">
        <v>1</v>
      </c>
      <c r="F108" s="126"/>
      <c r="G108" s="127"/>
      <c r="H108" s="123">
        <v>0</v>
      </c>
      <c r="I108" s="126"/>
      <c r="J108" s="127"/>
      <c r="K108" s="123">
        <v>0</v>
      </c>
      <c r="L108" s="126"/>
      <c r="M108" s="127"/>
      <c r="N108" s="153"/>
      <c r="O108" s="153"/>
      <c r="P108" s="153"/>
      <c r="Q108" s="153"/>
      <c r="R108" s="153"/>
      <c r="S108" s="153"/>
      <c r="T108" s="131"/>
      <c r="U108" s="132"/>
      <c r="V108" s="72"/>
      <c r="W108" s="71"/>
    </row>
    <row r="109" spans="1:23" ht="29.4" thickBot="1">
      <c r="A109" s="81" t="s">
        <v>195</v>
      </c>
      <c r="B109" s="86" t="s">
        <v>109</v>
      </c>
      <c r="C109" s="82" t="s">
        <v>38</v>
      </c>
      <c r="D109" s="128"/>
      <c r="E109" s="27">
        <v>1</v>
      </c>
      <c r="F109" s="126"/>
      <c r="G109" s="127"/>
      <c r="H109" s="123">
        <v>0</v>
      </c>
      <c r="I109" s="126"/>
      <c r="J109" s="127"/>
      <c r="K109" s="123">
        <v>0</v>
      </c>
      <c r="L109" s="126"/>
      <c r="M109" s="127"/>
      <c r="N109" s="153"/>
      <c r="O109" s="153"/>
      <c r="P109" s="153"/>
      <c r="Q109" s="153"/>
      <c r="R109" s="153"/>
      <c r="S109" s="153"/>
      <c r="T109" s="131"/>
      <c r="U109" s="132"/>
      <c r="V109" s="72"/>
      <c r="W109" s="71"/>
    </row>
    <row r="110" spans="1:23" ht="16.2" thickBot="1">
      <c r="A110" s="81" t="s">
        <v>187</v>
      </c>
      <c r="B110" s="86" t="s">
        <v>110</v>
      </c>
      <c r="C110" s="82" t="s">
        <v>38</v>
      </c>
      <c r="D110" s="128"/>
      <c r="E110" s="27">
        <v>1</v>
      </c>
      <c r="F110" s="126"/>
      <c r="G110" s="127"/>
      <c r="H110" s="123">
        <v>0</v>
      </c>
      <c r="I110" s="126"/>
      <c r="J110" s="127"/>
      <c r="K110" s="123">
        <v>0</v>
      </c>
      <c r="L110" s="126"/>
      <c r="M110" s="127"/>
      <c r="N110" s="153"/>
      <c r="O110" s="153"/>
      <c r="P110" s="153"/>
      <c r="Q110" s="153"/>
      <c r="R110" s="153"/>
      <c r="S110" s="153"/>
      <c r="T110" s="131"/>
      <c r="U110" s="132"/>
      <c r="V110" s="72"/>
      <c r="W110" s="71"/>
    </row>
    <row r="111" spans="1:23" ht="29.4" thickBot="1">
      <c r="A111" s="81" t="s">
        <v>196</v>
      </c>
      <c r="B111" s="86" t="s">
        <v>111</v>
      </c>
      <c r="C111" s="82" t="s">
        <v>38</v>
      </c>
      <c r="D111" s="128"/>
      <c r="E111" s="27">
        <v>1</v>
      </c>
      <c r="F111" s="126"/>
      <c r="G111" s="127"/>
      <c r="H111" s="123">
        <v>0</v>
      </c>
      <c r="I111" s="126"/>
      <c r="J111" s="127"/>
      <c r="K111" s="123">
        <v>0</v>
      </c>
      <c r="L111" s="126"/>
      <c r="M111" s="127"/>
      <c r="N111" s="153"/>
      <c r="O111" s="153"/>
      <c r="P111" s="153"/>
      <c r="Q111" s="153"/>
      <c r="R111" s="153"/>
      <c r="S111" s="153"/>
      <c r="T111" s="131"/>
      <c r="U111" s="132"/>
      <c r="V111" s="72"/>
      <c r="W111" s="71"/>
    </row>
    <row r="112" spans="1:23" ht="16.2" thickBot="1">
      <c r="A112" s="81" t="s">
        <v>197</v>
      </c>
      <c r="B112" s="86" t="s">
        <v>112</v>
      </c>
      <c r="C112" s="82" t="s">
        <v>38</v>
      </c>
      <c r="D112" s="128"/>
      <c r="E112" s="27">
        <v>1</v>
      </c>
      <c r="F112" s="126"/>
      <c r="G112" s="127"/>
      <c r="H112" s="123">
        <v>0</v>
      </c>
      <c r="I112" s="126"/>
      <c r="J112" s="127"/>
      <c r="K112" s="123">
        <v>0</v>
      </c>
      <c r="L112" s="126"/>
      <c r="M112" s="127"/>
      <c r="N112" s="153"/>
      <c r="O112" s="153"/>
      <c r="P112" s="153"/>
      <c r="Q112" s="153"/>
      <c r="R112" s="153"/>
      <c r="S112" s="153"/>
      <c r="T112" s="131"/>
      <c r="U112" s="132"/>
      <c r="V112" s="72"/>
      <c r="W112" s="71"/>
    </row>
    <row r="113" spans="1:23" ht="16.2" thickBot="1">
      <c r="A113" s="81" t="s">
        <v>198</v>
      </c>
      <c r="B113" s="86" t="s">
        <v>113</v>
      </c>
      <c r="C113" s="82" t="s">
        <v>38</v>
      </c>
      <c r="D113" s="128"/>
      <c r="E113" s="27">
        <v>1</v>
      </c>
      <c r="F113" s="126"/>
      <c r="G113" s="127"/>
      <c r="H113" s="123">
        <v>0</v>
      </c>
      <c r="I113" s="126"/>
      <c r="J113" s="127"/>
      <c r="K113" s="123">
        <v>0</v>
      </c>
      <c r="L113" s="126"/>
      <c r="M113" s="127"/>
      <c r="N113" s="153"/>
      <c r="O113" s="153"/>
      <c r="P113" s="153"/>
      <c r="Q113" s="153"/>
      <c r="R113" s="153"/>
      <c r="S113" s="153"/>
      <c r="T113" s="131"/>
      <c r="U113" s="132"/>
      <c r="V113" s="72"/>
      <c r="W113" s="71"/>
    </row>
    <row r="114" spans="1:23" ht="16.2" thickBot="1">
      <c r="A114" s="81" t="s">
        <v>199</v>
      </c>
      <c r="B114" s="86" t="s">
        <v>114</v>
      </c>
      <c r="C114" s="82" t="s">
        <v>38</v>
      </c>
      <c r="D114" s="128"/>
      <c r="E114" s="27">
        <v>1</v>
      </c>
      <c r="F114" s="126"/>
      <c r="G114" s="127"/>
      <c r="H114" s="123">
        <v>0</v>
      </c>
      <c r="I114" s="126"/>
      <c r="J114" s="127"/>
      <c r="K114" s="123">
        <v>0</v>
      </c>
      <c r="L114" s="126"/>
      <c r="M114" s="127"/>
      <c r="N114" s="153"/>
      <c r="O114" s="153"/>
      <c r="P114" s="153"/>
      <c r="Q114" s="153"/>
      <c r="R114" s="153"/>
      <c r="S114" s="153"/>
      <c r="T114" s="131"/>
      <c r="U114" s="132"/>
      <c r="V114" s="72"/>
      <c r="W114" s="71"/>
    </row>
    <row r="115" spans="1:23" ht="16.2" thickBot="1">
      <c r="A115" s="81" t="s">
        <v>200</v>
      </c>
      <c r="B115" s="86" t="s">
        <v>115</v>
      </c>
      <c r="C115" s="82" t="s">
        <v>38</v>
      </c>
      <c r="D115" s="128"/>
      <c r="E115" s="27">
        <v>1</v>
      </c>
      <c r="F115" s="126"/>
      <c r="G115" s="127"/>
      <c r="H115" s="123">
        <v>0</v>
      </c>
      <c r="I115" s="126"/>
      <c r="J115" s="127"/>
      <c r="K115" s="123">
        <v>0</v>
      </c>
      <c r="L115" s="126"/>
      <c r="M115" s="127"/>
      <c r="N115" s="153"/>
      <c r="O115" s="153"/>
      <c r="P115" s="153"/>
      <c r="Q115" s="153"/>
      <c r="R115" s="153"/>
      <c r="S115" s="153"/>
      <c r="T115" s="131"/>
      <c r="U115" s="132"/>
      <c r="V115" s="72"/>
      <c r="W115" s="71"/>
    </row>
    <row r="116" spans="1:23" ht="16.2" thickBot="1">
      <c r="A116" s="81"/>
      <c r="B116" s="86"/>
      <c r="C116" s="129"/>
      <c r="D116" s="128"/>
      <c r="E116" s="130"/>
      <c r="F116" s="126"/>
      <c r="G116" s="127"/>
      <c r="H116" s="130"/>
      <c r="I116" s="126"/>
      <c r="J116" s="127"/>
      <c r="K116" s="130"/>
      <c r="L116" s="126"/>
      <c r="M116" s="127"/>
      <c r="N116" s="153"/>
      <c r="O116" s="153"/>
      <c r="P116" s="153"/>
      <c r="Q116" s="153"/>
      <c r="R116" s="153"/>
      <c r="S116" s="153"/>
      <c r="T116" s="131"/>
      <c r="U116" s="132"/>
      <c r="V116" s="72"/>
      <c r="W116" s="71"/>
    </row>
    <row r="117" spans="1:23" s="92" customFormat="1" ht="16.2" thickBot="1">
      <c r="A117" s="88">
        <v>5</v>
      </c>
      <c r="B117" s="87" t="s">
        <v>116</v>
      </c>
      <c r="C117" s="94" t="s">
        <v>38</v>
      </c>
      <c r="D117" s="95">
        <v>0</v>
      </c>
      <c r="E117" s="89">
        <v>1</v>
      </c>
      <c r="F117" s="96">
        <v>0</v>
      </c>
      <c r="G117" s="97">
        <f t="shared" ref="G117" si="25">F117*E117</f>
        <v>0</v>
      </c>
      <c r="H117" s="89">
        <v>0</v>
      </c>
      <c r="I117" s="96">
        <v>0</v>
      </c>
      <c r="J117" s="97">
        <f t="shared" ref="J117" si="26">I117*H117</f>
        <v>0</v>
      </c>
      <c r="K117" s="89">
        <v>0</v>
      </c>
      <c r="L117" s="96">
        <v>0</v>
      </c>
      <c r="M117" s="97">
        <f t="shared" ref="M117" si="27">L117*K117</f>
        <v>0</v>
      </c>
      <c r="N117" s="154"/>
      <c r="O117" s="66"/>
      <c r="P117" s="154"/>
      <c r="Q117" s="154"/>
      <c r="R117" s="66"/>
      <c r="S117" s="14">
        <f t="shared" ref="S117" si="28">R117*Q117</f>
        <v>0</v>
      </c>
      <c r="T117" s="37">
        <f t="shared" ref="T117" si="29">M117+J117+G117+P117+S117</f>
        <v>0</v>
      </c>
      <c r="U117" s="57">
        <f t="shared" ref="U117" si="30">D117*T117</f>
        <v>0</v>
      </c>
      <c r="V117" s="90"/>
      <c r="W117" s="91"/>
    </row>
    <row r="118" spans="1:23" s="106" customFormat="1" ht="16.2" thickBot="1">
      <c r="A118" s="103"/>
      <c r="B118" s="102" t="s">
        <v>44</v>
      </c>
      <c r="C118" s="142"/>
      <c r="D118" s="133"/>
      <c r="E118" s="134"/>
      <c r="F118" s="135"/>
      <c r="G118" s="136"/>
      <c r="H118" s="134"/>
      <c r="I118" s="135"/>
      <c r="J118" s="136"/>
      <c r="K118" s="134"/>
      <c r="L118" s="135"/>
      <c r="M118" s="136"/>
      <c r="N118" s="158"/>
      <c r="O118" s="158"/>
      <c r="P118" s="158"/>
      <c r="Q118" s="158"/>
      <c r="R118" s="158"/>
      <c r="S118" s="158"/>
      <c r="T118" s="150"/>
      <c r="U118" s="151"/>
      <c r="V118" s="104"/>
      <c r="W118" s="105"/>
    </row>
    <row r="119" spans="1:23" ht="43.8" thickBot="1">
      <c r="A119" s="81" t="s">
        <v>124</v>
      </c>
      <c r="B119" s="86" t="s">
        <v>117</v>
      </c>
      <c r="C119" s="82" t="s">
        <v>38</v>
      </c>
      <c r="D119" s="128"/>
      <c r="E119" s="27">
        <v>1</v>
      </c>
      <c r="F119" s="126"/>
      <c r="G119" s="127"/>
      <c r="H119" s="27">
        <v>0</v>
      </c>
      <c r="I119" s="126"/>
      <c r="J119" s="127"/>
      <c r="K119" s="123">
        <v>0</v>
      </c>
      <c r="L119" s="126"/>
      <c r="M119" s="127"/>
      <c r="N119" s="153"/>
      <c r="O119" s="153"/>
      <c r="P119" s="153"/>
      <c r="Q119" s="153"/>
      <c r="R119" s="153"/>
      <c r="S119" s="153"/>
      <c r="T119" s="131"/>
      <c r="U119" s="132"/>
      <c r="V119" s="72"/>
      <c r="W119" s="71"/>
    </row>
    <row r="120" spans="1:23" ht="29.4" thickBot="1">
      <c r="A120" s="81" t="s">
        <v>125</v>
      </c>
      <c r="B120" s="86" t="s">
        <v>118</v>
      </c>
      <c r="C120" s="82" t="s">
        <v>38</v>
      </c>
      <c r="D120" s="128"/>
      <c r="E120" s="27">
        <v>2</v>
      </c>
      <c r="F120" s="126"/>
      <c r="G120" s="127"/>
      <c r="H120" s="27">
        <v>0</v>
      </c>
      <c r="I120" s="126"/>
      <c r="J120" s="127"/>
      <c r="K120" s="123">
        <v>0</v>
      </c>
      <c r="L120" s="126"/>
      <c r="M120" s="127"/>
      <c r="N120" s="153"/>
      <c r="O120" s="153"/>
      <c r="P120" s="153"/>
      <c r="Q120" s="153"/>
      <c r="R120" s="153"/>
      <c r="S120" s="153"/>
      <c r="T120" s="131"/>
      <c r="U120" s="132"/>
      <c r="V120" s="72"/>
      <c r="W120" s="71"/>
    </row>
    <row r="121" spans="1:23" ht="16.2" thickBot="1">
      <c r="A121" s="81" t="s">
        <v>126</v>
      </c>
      <c r="B121" s="86" t="s">
        <v>119</v>
      </c>
      <c r="C121" s="82" t="s">
        <v>38</v>
      </c>
      <c r="D121" s="128"/>
      <c r="E121" s="27">
        <v>1</v>
      </c>
      <c r="F121" s="126"/>
      <c r="G121" s="127"/>
      <c r="H121" s="27">
        <v>0</v>
      </c>
      <c r="I121" s="126"/>
      <c r="J121" s="127"/>
      <c r="K121" s="123">
        <v>0</v>
      </c>
      <c r="L121" s="126"/>
      <c r="M121" s="127"/>
      <c r="N121" s="153"/>
      <c r="O121" s="153"/>
      <c r="P121" s="153"/>
      <c r="Q121" s="153"/>
      <c r="R121" s="153"/>
      <c r="S121" s="153"/>
      <c r="T121" s="131"/>
      <c r="U121" s="132"/>
      <c r="V121" s="72"/>
      <c r="W121" s="71"/>
    </row>
    <row r="122" spans="1:23" ht="29.4" thickBot="1">
      <c r="A122" s="81" t="s">
        <v>127</v>
      </c>
      <c r="B122" s="86" t="s">
        <v>120</v>
      </c>
      <c r="C122" s="82" t="s">
        <v>38</v>
      </c>
      <c r="D122" s="128"/>
      <c r="E122" s="27">
        <v>2</v>
      </c>
      <c r="F122" s="126"/>
      <c r="G122" s="127"/>
      <c r="H122" s="27">
        <v>0</v>
      </c>
      <c r="I122" s="126"/>
      <c r="J122" s="127"/>
      <c r="K122" s="123">
        <v>0</v>
      </c>
      <c r="L122" s="126"/>
      <c r="M122" s="127"/>
      <c r="N122" s="153"/>
      <c r="O122" s="153"/>
      <c r="P122" s="153"/>
      <c r="Q122" s="153"/>
      <c r="R122" s="153"/>
      <c r="S122" s="153"/>
      <c r="T122" s="131"/>
      <c r="U122" s="132"/>
      <c r="V122" s="72"/>
      <c r="W122" s="71"/>
    </row>
    <row r="123" spans="1:23" ht="16.2" thickBot="1">
      <c r="A123" s="81" t="s">
        <v>128</v>
      </c>
      <c r="B123" s="86" t="s">
        <v>121</v>
      </c>
      <c r="C123" s="82" t="s">
        <v>38</v>
      </c>
      <c r="D123" s="128"/>
      <c r="E123" s="27">
        <v>1</v>
      </c>
      <c r="F123" s="126"/>
      <c r="G123" s="127"/>
      <c r="H123" s="27">
        <v>0</v>
      </c>
      <c r="I123" s="126"/>
      <c r="J123" s="127"/>
      <c r="K123" s="123">
        <v>0</v>
      </c>
      <c r="L123" s="126"/>
      <c r="M123" s="127"/>
      <c r="N123" s="153"/>
      <c r="O123" s="153"/>
      <c r="P123" s="153"/>
      <c r="Q123" s="153"/>
      <c r="R123" s="153"/>
      <c r="S123" s="153"/>
      <c r="T123" s="131"/>
      <c r="U123" s="132"/>
      <c r="V123" s="72"/>
      <c r="W123" s="71"/>
    </row>
    <row r="124" spans="1:23" ht="28.8">
      <c r="A124" s="81" t="s">
        <v>129</v>
      </c>
      <c r="B124" s="165" t="s">
        <v>122</v>
      </c>
      <c r="C124" s="82" t="s">
        <v>38</v>
      </c>
      <c r="D124" s="128"/>
      <c r="E124" s="27">
        <v>1</v>
      </c>
      <c r="F124" s="126"/>
      <c r="G124" s="127"/>
      <c r="H124" s="27">
        <v>0</v>
      </c>
      <c r="I124" s="126"/>
      <c r="J124" s="127"/>
      <c r="K124" s="123">
        <v>0</v>
      </c>
      <c r="L124" s="126"/>
      <c r="M124" s="127"/>
      <c r="N124" s="153"/>
      <c r="O124" s="153"/>
      <c r="P124" s="153"/>
      <c r="Q124" s="153"/>
      <c r="R124" s="153"/>
      <c r="S124" s="153"/>
      <c r="T124" s="131"/>
      <c r="U124" s="132"/>
      <c r="V124" s="72"/>
      <c r="W124" s="71"/>
    </row>
    <row r="125" spans="1:23" ht="15.6">
      <c r="A125" s="81" t="s">
        <v>130</v>
      </c>
      <c r="B125" s="166" t="s">
        <v>123</v>
      </c>
      <c r="C125" s="82" t="s">
        <v>38</v>
      </c>
      <c r="D125" s="128"/>
      <c r="E125" s="27">
        <v>1</v>
      </c>
      <c r="F125" s="126"/>
      <c r="G125" s="127"/>
      <c r="H125" s="27">
        <v>0</v>
      </c>
      <c r="I125" s="126"/>
      <c r="J125" s="127"/>
      <c r="K125" s="123">
        <v>0</v>
      </c>
      <c r="L125" s="126"/>
      <c r="M125" s="127"/>
      <c r="N125" s="153"/>
      <c r="O125" s="153"/>
      <c r="P125" s="153"/>
      <c r="Q125" s="153"/>
      <c r="R125" s="153"/>
      <c r="S125" s="153"/>
      <c r="T125" s="131"/>
      <c r="U125" s="132"/>
      <c r="V125" s="72"/>
      <c r="W125" s="71"/>
    </row>
    <row r="126" spans="1:23" ht="15.6">
      <c r="A126" s="81"/>
      <c r="B126" s="166"/>
      <c r="C126" s="82"/>
      <c r="D126" s="128"/>
      <c r="E126" s="27"/>
      <c r="F126" s="126"/>
      <c r="G126" s="127"/>
      <c r="H126" s="27"/>
      <c r="I126" s="126"/>
      <c r="J126" s="127"/>
      <c r="K126" s="123"/>
      <c r="L126" s="126"/>
      <c r="M126" s="127"/>
      <c r="N126" s="153"/>
      <c r="O126" s="153"/>
      <c r="P126" s="153"/>
      <c r="Q126" s="153"/>
      <c r="R126" s="153"/>
      <c r="S126" s="153"/>
      <c r="T126" s="131"/>
      <c r="U126" s="132"/>
      <c r="V126" s="72"/>
      <c r="W126" s="71"/>
    </row>
    <row r="127" spans="1:23" ht="15.6">
      <c r="A127" s="81">
        <v>6</v>
      </c>
      <c r="B127" s="167" t="s">
        <v>230</v>
      </c>
      <c r="C127" s="82"/>
      <c r="D127" s="128"/>
      <c r="E127" s="27"/>
      <c r="F127" s="126"/>
      <c r="G127" s="127"/>
      <c r="H127" s="27"/>
      <c r="I127" s="126"/>
      <c r="J127" s="127"/>
      <c r="K127" s="123"/>
      <c r="L127" s="126"/>
      <c r="M127" s="127"/>
      <c r="N127" s="131"/>
      <c r="O127" s="132"/>
      <c r="P127" s="153"/>
      <c r="Q127" s="153"/>
      <c r="R127" s="153"/>
      <c r="S127" s="153"/>
      <c r="T127" s="131"/>
      <c r="U127" s="132"/>
      <c r="V127" s="72"/>
      <c r="W127" s="71"/>
    </row>
    <row r="128" spans="1:23" ht="15.6">
      <c r="A128" s="81" t="s">
        <v>225</v>
      </c>
      <c r="B128" s="165" t="s">
        <v>231</v>
      </c>
      <c r="C128" s="94" t="s">
        <v>38</v>
      </c>
      <c r="D128" s="95">
        <v>0</v>
      </c>
      <c r="E128" s="89">
        <v>1</v>
      </c>
      <c r="F128" s="96">
        <v>0</v>
      </c>
      <c r="G128" s="97">
        <f>F128*E128</f>
        <v>0</v>
      </c>
      <c r="H128" s="89">
        <v>0</v>
      </c>
      <c r="I128" s="96">
        <v>0</v>
      </c>
      <c r="J128" s="97">
        <f>I128*H128</f>
        <v>0</v>
      </c>
      <c r="K128" s="89">
        <v>0</v>
      </c>
      <c r="L128" s="96">
        <v>0</v>
      </c>
      <c r="M128" s="97">
        <f>L128*K128</f>
        <v>0</v>
      </c>
      <c r="N128" s="27"/>
      <c r="O128" s="66"/>
      <c r="P128" s="14">
        <f t="shared" ref="P128:P132" si="31">O128*N128</f>
        <v>0</v>
      </c>
      <c r="Q128" s="27"/>
      <c r="R128" s="66"/>
      <c r="S128" s="14">
        <f t="shared" ref="S128:S132" si="32">R128*Q128</f>
        <v>0</v>
      </c>
      <c r="T128" s="37">
        <f t="shared" ref="T128:T132" si="33">M128+J128+G128+P128+S128</f>
        <v>0</v>
      </c>
      <c r="U128" s="57">
        <f t="shared" ref="U128:U132" si="34">D128*T128</f>
        <v>0</v>
      </c>
      <c r="V128" s="72"/>
      <c r="W128" s="71"/>
    </row>
    <row r="129" spans="1:23" ht="15.6">
      <c r="A129" s="81" t="s">
        <v>226</v>
      </c>
      <c r="B129" s="165" t="s">
        <v>232</v>
      </c>
      <c r="C129" s="94" t="s">
        <v>38</v>
      </c>
      <c r="D129" s="95">
        <v>0</v>
      </c>
      <c r="E129" s="89">
        <v>1</v>
      </c>
      <c r="F129" s="96">
        <v>0</v>
      </c>
      <c r="G129" s="97">
        <f t="shared" ref="G129:G132" si="35">F129*E129</f>
        <v>0</v>
      </c>
      <c r="H129" s="89">
        <v>0</v>
      </c>
      <c r="I129" s="96">
        <v>0</v>
      </c>
      <c r="J129" s="97">
        <f t="shared" ref="J129:J132" si="36">I129*H129</f>
        <v>0</v>
      </c>
      <c r="K129" s="89">
        <v>0</v>
      </c>
      <c r="L129" s="96">
        <v>0</v>
      </c>
      <c r="M129" s="97">
        <f t="shared" ref="M129:M132" si="37">L129*K129</f>
        <v>0</v>
      </c>
      <c r="N129" s="27"/>
      <c r="O129" s="66"/>
      <c r="P129" s="14">
        <f t="shared" si="31"/>
        <v>0</v>
      </c>
      <c r="Q129" s="27"/>
      <c r="R129" s="66"/>
      <c r="S129" s="14">
        <f t="shared" si="32"/>
        <v>0</v>
      </c>
      <c r="T129" s="37">
        <f t="shared" si="33"/>
        <v>0</v>
      </c>
      <c r="U129" s="57">
        <f t="shared" si="34"/>
        <v>0</v>
      </c>
      <c r="V129" s="72"/>
      <c r="W129" s="71"/>
    </row>
    <row r="130" spans="1:23" ht="16.2" thickBot="1">
      <c r="A130" s="81" t="s">
        <v>227</v>
      </c>
      <c r="B130" s="165" t="s">
        <v>233</v>
      </c>
      <c r="C130" s="94" t="s">
        <v>38</v>
      </c>
      <c r="D130" s="95">
        <v>0</v>
      </c>
      <c r="E130" s="89">
        <v>1</v>
      </c>
      <c r="F130" s="96">
        <v>0</v>
      </c>
      <c r="G130" s="97">
        <f t="shared" si="35"/>
        <v>0</v>
      </c>
      <c r="H130" s="89">
        <v>0</v>
      </c>
      <c r="I130" s="96">
        <v>0</v>
      </c>
      <c r="J130" s="97">
        <f t="shared" si="36"/>
        <v>0</v>
      </c>
      <c r="K130" s="89">
        <v>0</v>
      </c>
      <c r="L130" s="96">
        <v>0</v>
      </c>
      <c r="M130" s="97">
        <f t="shared" si="37"/>
        <v>0</v>
      </c>
      <c r="N130" s="27"/>
      <c r="O130" s="66"/>
      <c r="P130" s="14">
        <f t="shared" si="31"/>
        <v>0</v>
      </c>
      <c r="Q130" s="27"/>
      <c r="R130" s="66"/>
      <c r="S130" s="14">
        <f t="shared" si="32"/>
        <v>0</v>
      </c>
      <c r="T130" s="37">
        <f t="shared" si="33"/>
        <v>0</v>
      </c>
      <c r="U130" s="57">
        <f t="shared" si="34"/>
        <v>0</v>
      </c>
      <c r="V130" s="72"/>
      <c r="W130" s="71"/>
    </row>
    <row r="131" spans="1:23" ht="43.8" thickBot="1">
      <c r="A131" s="81" t="s">
        <v>228</v>
      </c>
      <c r="B131" s="168" t="s">
        <v>234</v>
      </c>
      <c r="C131" s="94" t="s">
        <v>38</v>
      </c>
      <c r="D131" s="95">
        <v>0</v>
      </c>
      <c r="E131" s="89">
        <v>1</v>
      </c>
      <c r="F131" s="96">
        <v>0</v>
      </c>
      <c r="G131" s="97">
        <f t="shared" si="35"/>
        <v>0</v>
      </c>
      <c r="H131" s="89">
        <v>0</v>
      </c>
      <c r="I131" s="96">
        <v>0</v>
      </c>
      <c r="J131" s="97">
        <f t="shared" si="36"/>
        <v>0</v>
      </c>
      <c r="K131" s="89">
        <v>0</v>
      </c>
      <c r="L131" s="96">
        <v>0</v>
      </c>
      <c r="M131" s="97">
        <f t="shared" si="37"/>
        <v>0</v>
      </c>
      <c r="N131" s="27"/>
      <c r="O131" s="66"/>
      <c r="P131" s="14">
        <f t="shared" si="31"/>
        <v>0</v>
      </c>
      <c r="Q131" s="27"/>
      <c r="R131" s="66"/>
      <c r="S131" s="14">
        <f t="shared" si="32"/>
        <v>0</v>
      </c>
      <c r="T131" s="37">
        <f t="shared" si="33"/>
        <v>0</v>
      </c>
      <c r="U131" s="57">
        <f t="shared" si="34"/>
        <v>0</v>
      </c>
      <c r="V131" s="72"/>
      <c r="W131" s="71"/>
    </row>
    <row r="132" spans="1:23" ht="29.4" thickBot="1">
      <c r="A132" s="81" t="s">
        <v>229</v>
      </c>
      <c r="B132" s="168" t="s">
        <v>235</v>
      </c>
      <c r="C132" s="94" t="s">
        <v>38</v>
      </c>
      <c r="D132" s="95">
        <v>0</v>
      </c>
      <c r="E132" s="89">
        <v>1</v>
      </c>
      <c r="F132" s="96">
        <v>0</v>
      </c>
      <c r="G132" s="97">
        <f t="shared" si="35"/>
        <v>0</v>
      </c>
      <c r="H132" s="89">
        <v>0</v>
      </c>
      <c r="I132" s="96">
        <v>0</v>
      </c>
      <c r="J132" s="97">
        <f t="shared" si="36"/>
        <v>0</v>
      </c>
      <c r="K132" s="89">
        <v>0</v>
      </c>
      <c r="L132" s="96">
        <v>0</v>
      </c>
      <c r="M132" s="97">
        <f t="shared" si="37"/>
        <v>0</v>
      </c>
      <c r="N132" s="27"/>
      <c r="O132" s="66"/>
      <c r="P132" s="14">
        <f t="shared" si="31"/>
        <v>0</v>
      </c>
      <c r="Q132" s="27"/>
      <c r="R132" s="66"/>
      <c r="S132" s="14">
        <f t="shared" si="32"/>
        <v>0</v>
      </c>
      <c r="T132" s="37">
        <f t="shared" si="33"/>
        <v>0</v>
      </c>
      <c r="U132" s="57">
        <f t="shared" si="34"/>
        <v>0</v>
      </c>
      <c r="V132" s="72"/>
      <c r="W132" s="71"/>
    </row>
    <row r="133" spans="1:23" s="76" customFormat="1" ht="16.2" thickBot="1">
      <c r="A133" s="81"/>
      <c r="B133" s="122"/>
      <c r="C133" s="129"/>
      <c r="D133" s="128"/>
      <c r="E133" s="130"/>
      <c r="F133" s="126"/>
      <c r="G133" s="127"/>
      <c r="H133" s="130"/>
      <c r="I133" s="126"/>
      <c r="J133" s="127"/>
      <c r="K133" s="130"/>
      <c r="L133" s="126"/>
      <c r="M133" s="127"/>
      <c r="N133" s="153"/>
      <c r="O133" s="153"/>
      <c r="P133" s="153"/>
      <c r="Q133" s="153"/>
      <c r="R133" s="153"/>
      <c r="S133" s="153"/>
      <c r="T133" s="131"/>
      <c r="U133" s="132"/>
      <c r="V133" s="124"/>
      <c r="W133" s="125"/>
    </row>
    <row r="134" spans="1:23" ht="16.2" thickBot="1">
      <c r="A134" s="11"/>
      <c r="B134" s="84" t="s">
        <v>24</v>
      </c>
      <c r="C134" s="15"/>
      <c r="D134" s="113"/>
      <c r="E134" s="16"/>
      <c r="F134" s="30"/>
      <c r="G134" s="17">
        <f>SUM(G20:G133)</f>
        <v>0</v>
      </c>
      <c r="H134" s="29"/>
      <c r="I134" s="29"/>
      <c r="J134" s="17">
        <f>SUM(J20:J133)</f>
        <v>0</v>
      </c>
      <c r="K134" s="29"/>
      <c r="L134" s="29"/>
      <c r="M134" s="17">
        <f>SUM(M20:M133)</f>
        <v>0</v>
      </c>
      <c r="N134" s="17"/>
      <c r="O134" s="17"/>
      <c r="P134" s="17"/>
      <c r="Q134" s="17"/>
      <c r="R134" s="17"/>
      <c r="S134" s="17"/>
      <c r="T134" s="17">
        <f>SUM(T20:T133)</f>
        <v>0</v>
      </c>
      <c r="U134" s="80">
        <f>SUBTOTAL(9,U19:U133)</f>
        <v>0</v>
      </c>
      <c r="V134" s="78"/>
      <c r="W134" s="71"/>
    </row>
    <row r="135" spans="1:23" ht="15.6">
      <c r="A135" s="11"/>
      <c r="B135" s="12" t="s">
        <v>2</v>
      </c>
      <c r="C135" s="15"/>
      <c r="D135" s="113"/>
      <c r="E135" s="16"/>
      <c r="F135" s="30"/>
      <c r="G135" s="31">
        <f>G134*0.15</f>
        <v>0</v>
      </c>
      <c r="H135" s="29"/>
      <c r="I135" s="28"/>
      <c r="J135" s="31">
        <f>J134*0.15</f>
        <v>0</v>
      </c>
      <c r="K135" s="29"/>
      <c r="L135" s="28"/>
      <c r="M135" s="31">
        <f>M134*0.15</f>
        <v>0</v>
      </c>
      <c r="N135" s="31"/>
      <c r="O135" s="31"/>
      <c r="P135" s="31"/>
      <c r="Q135" s="31"/>
      <c r="R135" s="31"/>
      <c r="S135" s="31"/>
      <c r="T135" s="31">
        <f>T134*0.15</f>
        <v>0</v>
      </c>
      <c r="U135" s="79"/>
      <c r="V135" s="72"/>
      <c r="W135" s="71"/>
    </row>
    <row r="136" spans="1:23" ht="16.2" thickBot="1">
      <c r="A136" s="11"/>
      <c r="B136" s="12" t="s">
        <v>25</v>
      </c>
      <c r="C136" s="15"/>
      <c r="D136" s="172"/>
      <c r="E136" s="16"/>
      <c r="F136" s="30"/>
      <c r="G136" s="32">
        <f>G134+G135</f>
        <v>0</v>
      </c>
      <c r="H136" s="29"/>
      <c r="I136" s="28"/>
      <c r="J136" s="32">
        <f>J134+J135</f>
        <v>0</v>
      </c>
      <c r="K136" s="29"/>
      <c r="L136" s="28"/>
      <c r="M136" s="32">
        <f>M134+M135</f>
        <v>0</v>
      </c>
      <c r="N136" s="32"/>
      <c r="O136" s="32"/>
      <c r="P136" s="32"/>
      <c r="Q136" s="32"/>
      <c r="R136" s="32"/>
      <c r="S136" s="32"/>
      <c r="T136" s="32">
        <f>T134+T135</f>
        <v>0</v>
      </c>
      <c r="U136" s="58"/>
      <c r="V136" s="72"/>
      <c r="W136" s="71"/>
    </row>
    <row r="137" spans="1:23" ht="15.6">
      <c r="A137" s="73"/>
      <c r="B137" s="74"/>
      <c r="C137" s="75"/>
      <c r="D137" s="170"/>
      <c r="E137" s="75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</row>
    <row r="138" spans="1:23" ht="16.2" thickBot="1">
      <c r="A138" s="73"/>
      <c r="B138" s="76"/>
      <c r="C138" s="173"/>
      <c r="D138" s="174"/>
      <c r="E138" s="173"/>
      <c r="F138" s="175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</row>
    <row r="139" spans="1:23" ht="26.25" customHeight="1">
      <c r="A139" s="73"/>
      <c r="B139" s="180" t="s">
        <v>33</v>
      </c>
      <c r="C139" s="186"/>
      <c r="D139" s="193"/>
      <c r="E139" s="186"/>
      <c r="F139" s="187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</row>
    <row r="140" spans="1:23" ht="17.55" customHeight="1">
      <c r="A140" s="73"/>
      <c r="B140" s="181"/>
      <c r="C140" s="171" t="s">
        <v>26</v>
      </c>
      <c r="D140" s="75"/>
      <c r="E140" s="51" t="s">
        <v>28</v>
      </c>
      <c r="F140" s="47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</row>
    <row r="141" spans="1:23" ht="35.25" customHeight="1">
      <c r="A141" s="73"/>
      <c r="B141" s="182"/>
      <c r="C141" s="194"/>
      <c r="D141" s="195"/>
      <c r="E141" s="184"/>
      <c r="F141" s="185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</row>
    <row r="142" spans="1:23" ht="19.5" customHeight="1" thickBot="1">
      <c r="A142" s="73"/>
      <c r="B142" s="183"/>
      <c r="C142" s="196" t="s">
        <v>36</v>
      </c>
      <c r="D142" s="197"/>
      <c r="E142" s="188" t="s">
        <v>27</v>
      </c>
      <c r="F142" s="189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</row>
    <row r="143" spans="1:23">
      <c r="A143" s="73"/>
      <c r="B143" s="76"/>
      <c r="C143" s="75"/>
      <c r="D143" s="176"/>
      <c r="E143" s="177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</row>
    <row r="144" spans="1:23">
      <c r="A144" s="73"/>
      <c r="B144" s="76"/>
      <c r="C144" s="75"/>
      <c r="D144" s="169"/>
      <c r="E144" s="75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</row>
    <row r="145" spans="4:4">
      <c r="D145" s="75"/>
    </row>
    <row r="146" spans="4:4">
      <c r="D146" s="75"/>
    </row>
  </sheetData>
  <sheetProtection formatCells="0" formatColumns="0" formatRows="0" insertRows="0" deleteRows="0"/>
  <protectedRanges>
    <protectedRange sqref="E139:F141 D139 C139:C141 D141 D143" name="Range7"/>
    <protectedRange sqref="V19:W136" name="Range6"/>
    <protectedRange sqref="N20 Q20 K20:K126 K133 Q128:Q132 N128:N132" name="Range5"/>
    <protectedRange sqref="H20:H126 H133" name="Range4"/>
    <protectedRange sqref="D134:D135 O20 R20 I20:I126 L20:L126 A19:F126 I133 L133 A133:F133 A127:A132 O128:O132 R128:R132 R117 R94 R99 R89 R75 R80 R84 O117 O99 O94 O84 O89 O80 O75" name="Range3"/>
    <protectedRange sqref="C13:E15" name="Range2"/>
    <protectedRange sqref="B3:B5" name="Range1"/>
    <protectedRange sqref="K127:K132" name="Range5_1"/>
    <protectedRange sqref="H127:H132" name="Range4_1"/>
    <protectedRange sqref="L127:L132 I127:I132 B127:F132" name="Range3_1"/>
  </protectedRanges>
  <mergeCells count="17">
    <mergeCell ref="Q17:S17"/>
    <mergeCell ref="C12:D12"/>
    <mergeCell ref="C13:D13"/>
    <mergeCell ref="C14:D14"/>
    <mergeCell ref="C15:D15"/>
    <mergeCell ref="E17:G17"/>
    <mergeCell ref="F13:F15"/>
    <mergeCell ref="H17:J17"/>
    <mergeCell ref="K17:M17"/>
    <mergeCell ref="B139:B142"/>
    <mergeCell ref="E141:F141"/>
    <mergeCell ref="E139:F139"/>
    <mergeCell ref="E142:F142"/>
    <mergeCell ref="N17:P17"/>
    <mergeCell ref="C139:D139"/>
    <mergeCell ref="C141:D141"/>
    <mergeCell ref="C142:D142"/>
  </mergeCells>
  <phoneticPr fontId="13" type="noConversion"/>
  <dataValidations count="2">
    <dataValidation type="decimal" operator="greaterThanOrEqual" allowBlank="1" showInputMessage="1" showErrorMessage="1" sqref="C13:D15 N20:O20 Q20:R20 H20:I133 E20:F133 K20:L133 Q128:R132 R117 R94 R99 R89 R75 R80 R84 O117 O99 O94 O84 O89 O80 O75 N128:O132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SCHEDULE_01 New Equipme</vt:lpstr>
      <vt:lpstr>'PRICING SCHEDULE_01 New Equipme'!Print_Area</vt:lpstr>
      <vt:lpstr>'PRICING SCHEDULE_01 New Equipme'!Print_Titles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Muditambi Gangazhe</cp:lastModifiedBy>
  <cp:lastPrinted>2020-07-02T18:44:36Z</cp:lastPrinted>
  <dcterms:created xsi:type="dcterms:W3CDTF">2017-06-15T23:28:53Z</dcterms:created>
  <dcterms:modified xsi:type="dcterms:W3CDTF">2023-05-09T11:07:49Z</dcterms:modified>
</cp:coreProperties>
</file>