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seletso\Documents\Supply Chain\Tenders\Calling of Bids 2022-2023\Short term insurance\"/>
    </mc:Choice>
  </mc:AlternateContent>
  <xr:revisionPtr revIDLastSave="0" documentId="8_{F598141A-035C-44B4-B0A9-E481D20C1B75}" xr6:coauthVersionLast="47" xr6:coauthVersionMax="47" xr10:uidLastSave="{00000000-0000-0000-0000-000000000000}"/>
  <bookViews>
    <workbookView xWindow="-108" yWindow="-108" windowWidth="23256" windowHeight="13896" xr2:uid="{553D8CC6-98DD-4A16-AFAC-01B4C60CE0C7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7" i="1" l="1"/>
  <c r="D326" i="1"/>
  <c r="D324" i="1"/>
  <c r="D320" i="1"/>
  <c r="D319" i="1"/>
  <c r="D306" i="1"/>
  <c r="D300" i="1"/>
  <c r="D283" i="1"/>
  <c r="D284" i="1" s="1"/>
  <c r="D273" i="1"/>
  <c r="D240" i="1"/>
  <c r="D180" i="1"/>
  <c r="D169" i="1"/>
  <c r="D158" i="1"/>
  <c r="D135" i="1"/>
  <c r="D127" i="1"/>
  <c r="D115" i="1"/>
  <c r="D101" i="1"/>
  <c r="G89" i="1"/>
  <c r="G90" i="1" s="1"/>
  <c r="D89" i="1"/>
  <c r="D85" i="1"/>
  <c r="D74" i="1"/>
  <c r="D54" i="1"/>
  <c r="G23" i="1"/>
</calcChain>
</file>

<file path=xl/sharedStrings.xml><?xml version="1.0" encoding="utf-8"?>
<sst xmlns="http://schemas.openxmlformats.org/spreadsheetml/2006/main" count="348" uniqueCount="258">
  <si>
    <t>Tswelopele Local Municipality</t>
  </si>
  <si>
    <t>SHORT TERM INSURANCE SUMMARY</t>
  </si>
  <si>
    <t>Period of Insurance</t>
  </si>
  <si>
    <t>01 July 2023  -  30 June 2024</t>
  </si>
  <si>
    <t>RENEWAL 2023/2024</t>
  </si>
  <si>
    <t>SECTION</t>
  </si>
  <si>
    <t>SUM INSURED</t>
  </si>
  <si>
    <t>Combined</t>
  </si>
  <si>
    <t xml:space="preserve"> - Standard Constructed Buildings </t>
  </si>
  <si>
    <t xml:space="preserve"> - Standard Constructed Buildings (Contents)</t>
  </si>
  <si>
    <t xml:space="preserve"> - Sub-stations, mini sub-stations, transformers, etc.</t>
  </si>
  <si>
    <t xml:space="preserve"> - Property in the open </t>
  </si>
  <si>
    <t xml:space="preserve"> - Water purification works and pump stations</t>
  </si>
  <si>
    <t xml:space="preserve"> - Sewerage Works and Pumps Station</t>
  </si>
  <si>
    <t xml:space="preserve"> - Property More Specifically Insured</t>
  </si>
  <si>
    <t xml:space="preserve"> - Reservoirs</t>
  </si>
  <si>
    <t xml:space="preserve"> - Non Standard Constructed Buildings  (Thatch)</t>
  </si>
  <si>
    <t xml:space="preserve"> - Non Standard Constructed Buildings (Contents)</t>
  </si>
  <si>
    <t xml:space="preserve"> - Property More Specifically Insured Non Standard</t>
  </si>
  <si>
    <t xml:space="preserve"> - Private dwellings, residential units hostels, Flats</t>
  </si>
  <si>
    <t xml:space="preserve"> -Escalation 15%</t>
  </si>
  <si>
    <t xml:space="preserve"> - Capital Additions 20%</t>
  </si>
  <si>
    <t>Extensions</t>
  </si>
  <si>
    <t xml:space="preserve"> - Subsidence and Landslip</t>
  </si>
  <si>
    <t>Yes</t>
  </si>
  <si>
    <t xml:space="preserve"> - Sum insured</t>
  </si>
  <si>
    <t xml:space="preserve"> - Motor Vehicles whilst parked at Insured</t>
  </si>
  <si>
    <t xml:space="preserve"> - Riot and Strike (other than RSA and Namibia)</t>
  </si>
  <si>
    <t>No</t>
  </si>
  <si>
    <t xml:space="preserve"> - Leakage of oils, chemicals or other fluids</t>
  </si>
  <si>
    <t xml:space="preserve"> - Wash basins and Sanitary Ware</t>
  </si>
  <si>
    <t xml:space="preserve"> - Thatch structures unless specifically insured </t>
  </si>
  <si>
    <t>R 100 000 Max Annual Limit</t>
  </si>
  <si>
    <t xml:space="preserve"> - Theft of immovable property</t>
  </si>
  <si>
    <t xml:space="preserve"> - Malicious damage caused by thieves</t>
  </si>
  <si>
    <t xml:space="preserve"> - Reasonable Precautions</t>
  </si>
  <si>
    <t xml:space="preserve"> - Claims Preparation Costs</t>
  </si>
  <si>
    <t>Additional Sasria Extensions</t>
  </si>
  <si>
    <t>Must be shown on Sasria summary</t>
  </si>
  <si>
    <t xml:space="preserve"> - Professional Fees</t>
  </si>
  <si>
    <t>Include Sasria Calculations</t>
  </si>
  <si>
    <t xml:space="preserve"> - Clearance cost</t>
  </si>
  <si>
    <t xml:space="preserve"> - Security Cost</t>
  </si>
  <si>
    <t xml:space="preserve"> - Statutory Duties</t>
  </si>
  <si>
    <t xml:space="preserve"> - Fire Protection System update</t>
  </si>
  <si>
    <t xml:space="preserve"> - Goods in the open</t>
  </si>
  <si>
    <t xml:space="preserve"> - Fir Extinguishing</t>
  </si>
  <si>
    <t xml:space="preserve"> - Motor Vehicles whilst parked</t>
  </si>
  <si>
    <t>TOTAL BUILDING COMBINED</t>
  </si>
  <si>
    <t xml:space="preserve">Business Interruption </t>
  </si>
  <si>
    <t>Indemnity period : 12 months</t>
  </si>
  <si>
    <t xml:space="preserve"> - Electricity</t>
  </si>
  <si>
    <t xml:space="preserve"> - Accommodation Income</t>
  </si>
  <si>
    <t xml:space="preserve"> - Increase in Cost of Working</t>
  </si>
  <si>
    <t xml:space="preserve"> - Additional Increase in Cost of Working</t>
  </si>
  <si>
    <t xml:space="preserve"> - Specified suppliers / sub-contractors</t>
  </si>
  <si>
    <t>R</t>
  </si>
  <si>
    <t xml:space="preserve"> - Unspecified suppliers / sub-contractors</t>
  </si>
  <si>
    <t xml:space="preserve"> - Specified Customers</t>
  </si>
  <si>
    <t xml:space="preserve"> - Public Utilities</t>
  </si>
  <si>
    <t>R 1000000</t>
  </si>
  <si>
    <t xml:space="preserve"> - Fines and Penalties</t>
  </si>
  <si>
    <t>TOTAL BUSINESS INTERRUPTION</t>
  </si>
  <si>
    <t>Office Contents</t>
  </si>
  <si>
    <t xml:space="preserve">General Contents </t>
  </si>
  <si>
    <t>Theft @ 25% included</t>
  </si>
  <si>
    <t xml:space="preserve">Loss of Documents </t>
  </si>
  <si>
    <t>Legal Liability</t>
  </si>
  <si>
    <t xml:space="preserve">Increase in Cost of Working </t>
  </si>
  <si>
    <t>Resonable Costs</t>
  </si>
  <si>
    <t xml:space="preserve">Locks and Keys </t>
  </si>
  <si>
    <t>TOTAL OFFICE CONTENTS</t>
  </si>
  <si>
    <t xml:space="preserve">ACCIDENTAL DAMAGE </t>
  </si>
  <si>
    <t>Limit of Indemnity</t>
  </si>
  <si>
    <t xml:space="preserve">Total Value of Property </t>
  </si>
  <si>
    <t>TOTAL ACCIDENTAL DAMAGE</t>
  </si>
  <si>
    <t>Accounts Receivable</t>
  </si>
  <si>
    <t xml:space="preserve"> - Outstanding Debit Balances</t>
  </si>
  <si>
    <t xml:space="preserve"> - Duplicate Records</t>
  </si>
  <si>
    <t xml:space="preserve"> - Protections</t>
  </si>
  <si>
    <t>TOTAL ACCOUNTS RECEIVABLE</t>
  </si>
  <si>
    <t>Business All Risks</t>
  </si>
  <si>
    <t xml:space="preserve"> - All other specified items (excluding Cellphones &amp; Laptops)</t>
  </si>
  <si>
    <t xml:space="preserve"> - Cell-Phones</t>
  </si>
  <si>
    <t xml:space="preserve"> - Laptops </t>
  </si>
  <si>
    <t xml:space="preserve"> - Locks and Keys</t>
  </si>
  <si>
    <t>TOTAL BUSINESS ALL RISKS</t>
  </si>
  <si>
    <t>Theft</t>
  </si>
  <si>
    <t xml:space="preserve"> - First Loss Limit</t>
  </si>
  <si>
    <t xml:space="preserve"> - Property in the open (within securely fenced off area and subject to forcible and violent entry or exit from such area)</t>
  </si>
  <si>
    <t xml:space="preserve"> - Theft of employee property</t>
  </si>
  <si>
    <t xml:space="preserve"> - Malicious Damage</t>
  </si>
  <si>
    <t>TOTAL THEFT</t>
  </si>
  <si>
    <t>Glass</t>
  </si>
  <si>
    <t xml:space="preserve"> - All fixed internal &amp; external glass at the premises </t>
  </si>
  <si>
    <t>TOTAL GLASS</t>
  </si>
  <si>
    <t>Money</t>
  </si>
  <si>
    <t xml:space="preserve"> - Possession of Councilors/Employees away from insured</t>
  </si>
  <si>
    <t xml:space="preserve">   premises on a business trip</t>
  </si>
  <si>
    <t xml:space="preserve"> - On the premises outside business hours in locked</t>
  </si>
  <si>
    <t xml:space="preserve">   safe</t>
  </si>
  <si>
    <t xml:space="preserve"> - Loss of or damage to crossed cheques, money or postal</t>
  </si>
  <si>
    <t xml:space="preserve"> - Major limit</t>
  </si>
  <si>
    <t xml:space="preserve"> - Seasonal</t>
  </si>
  <si>
    <t xml:space="preserve"> - Receptacles as a result of theft of money or attempt </t>
  </si>
  <si>
    <t xml:space="preserve"> - Locks and keys</t>
  </si>
  <si>
    <t xml:space="preserve"> - Reasonable precautions</t>
  </si>
  <si>
    <t xml:space="preserve"> - Credit cards</t>
  </si>
  <si>
    <t xml:space="preserve"> - Personal Accident ( Assault)</t>
  </si>
  <si>
    <t xml:space="preserve">       Capital Sum</t>
  </si>
  <si>
    <t xml:space="preserve">       Weekly Amount</t>
  </si>
  <si>
    <t xml:space="preserve">       Medical Expenses</t>
  </si>
  <si>
    <t xml:space="preserve"> - Electronic Vending machines</t>
  </si>
  <si>
    <t>TOTAL MONEY</t>
  </si>
  <si>
    <t>Fidelity Guarantee</t>
  </si>
  <si>
    <t xml:space="preserve"> - Limit any one period </t>
  </si>
  <si>
    <t xml:space="preserve"> - Retroactive Cover</t>
  </si>
  <si>
    <t>01.07.2018</t>
  </si>
  <si>
    <t xml:space="preserve"> - Superseded Policy</t>
  </si>
  <si>
    <t xml:space="preserve"> - Reinstatement Amount</t>
  </si>
  <si>
    <t>Yes (1x)</t>
  </si>
  <si>
    <t xml:space="preserve"> - Cost of Recovery</t>
  </si>
  <si>
    <t>TOTAL FIDELITY GUARANTEE</t>
  </si>
  <si>
    <t>Goods in Transit</t>
  </si>
  <si>
    <t xml:space="preserve"> - Load Limit</t>
  </si>
  <si>
    <t xml:space="preserve"> - Removal of Debris</t>
  </si>
  <si>
    <t xml:space="preserve"> - Fire, Explosion, Collision and overturning </t>
  </si>
  <si>
    <t xml:space="preserve"> - Fire Extinguishing Expense</t>
  </si>
  <si>
    <t>TOTAL GOODS IN TRANSIT</t>
  </si>
  <si>
    <t>Group Personal Accident - Business Hours</t>
  </si>
  <si>
    <t xml:space="preserve"> - Councilors </t>
  </si>
  <si>
    <t xml:space="preserve"> - Temporary staff - Volunteers</t>
  </si>
  <si>
    <t>Benefits</t>
  </si>
  <si>
    <t xml:space="preserve"> - Death   - Councilors</t>
  </si>
  <si>
    <t xml:space="preserve"> - Death    - Temporary Staff Volunteers</t>
  </si>
  <si>
    <t xml:space="preserve"> - Permanent Disability</t>
  </si>
  <si>
    <t>% of Death benefit as specified for particular disability</t>
  </si>
  <si>
    <t xml:space="preserve"> - Temporary Total Disablement</t>
  </si>
  <si>
    <t>R 1 000 per week max 104 weeks</t>
  </si>
  <si>
    <t xml:space="preserve"> - Medical expenses</t>
  </si>
  <si>
    <t xml:space="preserve"> - Additional death benefit</t>
  </si>
  <si>
    <t xml:space="preserve"> - Relocation</t>
  </si>
  <si>
    <t xml:space="preserve"> - Repatriation</t>
  </si>
  <si>
    <t xml:space="preserve"> - Mobility</t>
  </si>
  <si>
    <t xml:space="preserve"> - War Risks</t>
  </si>
  <si>
    <t xml:space="preserve"> - Maximum Limit Any One Life</t>
  </si>
  <si>
    <t>R 2 000 000.00</t>
  </si>
  <si>
    <t xml:space="preserve"> - Maximum Limit Any One event ( Accumulation Limit)</t>
  </si>
  <si>
    <t>R 10 000 000.00</t>
  </si>
  <si>
    <t>TOTAL GROUP PERSONAL ACCIDENT</t>
  </si>
  <si>
    <t xml:space="preserve">Stated Benefits </t>
  </si>
  <si>
    <t>(A) All Employees (24 Hours)</t>
  </si>
  <si>
    <t xml:space="preserve"> - Death</t>
  </si>
  <si>
    <t>3 x Annual earnings</t>
  </si>
  <si>
    <t>100% of average weekly earnings max 104 weeks</t>
  </si>
  <si>
    <t xml:space="preserve"> - Medical Expenses</t>
  </si>
  <si>
    <t xml:space="preserve"> - Additional death benefits</t>
  </si>
  <si>
    <t>TOTAL STATED BENEFITS</t>
  </si>
  <si>
    <t>Electronic Equipment</t>
  </si>
  <si>
    <t xml:space="preserve"> - Specified Equipment  </t>
  </si>
  <si>
    <t xml:space="preserve"> - Laptops</t>
  </si>
  <si>
    <t xml:space="preserve"> - Software &amp; Licenses</t>
  </si>
  <si>
    <t xml:space="preserve"> - HP Deskjet Printers</t>
  </si>
  <si>
    <t xml:space="preserve"> - Prevention of Access</t>
  </si>
  <si>
    <t xml:space="preserve"> - Reconstruction of Data</t>
  </si>
  <si>
    <t xml:space="preserve"> - Incompatibility</t>
  </si>
  <si>
    <t xml:space="preserve"> - Telkom access line</t>
  </si>
  <si>
    <t xml:space="preserve"> - Utilities ( Failure of supply)</t>
  </si>
  <si>
    <t>TOTAL ELECTRONIC EQUIPMENT</t>
  </si>
  <si>
    <t>Motor fleet Own Damage - value up to R500 000 - Comprehensive</t>
  </si>
  <si>
    <t xml:space="preserve">   - Private type motor cars ,LDV's and Minibuses seating up to 16 persons</t>
  </si>
  <si>
    <t xml:space="preserve"> - Commercial vehicles</t>
  </si>
  <si>
    <t xml:space="preserve">    LDV's</t>
  </si>
  <si>
    <t xml:space="preserve">    Trucks</t>
  </si>
  <si>
    <t xml:space="preserve">    Fire Engines</t>
  </si>
  <si>
    <t xml:space="preserve">    Ambulances</t>
  </si>
  <si>
    <t xml:space="preserve">    Tractors</t>
  </si>
  <si>
    <t xml:space="preserve">    Emergency Vehicles/Buses</t>
  </si>
  <si>
    <t xml:space="preserve">    Compressors</t>
  </si>
  <si>
    <t>See Implements</t>
  </si>
  <si>
    <t xml:space="preserve">    Motor Cycles</t>
  </si>
  <si>
    <t xml:space="preserve">    Trailers</t>
  </si>
  <si>
    <t xml:space="preserve">    Implements</t>
  </si>
  <si>
    <t xml:space="preserve">    Lawnmowers</t>
  </si>
  <si>
    <t xml:space="preserve">    Satellite vehicles</t>
  </si>
  <si>
    <t xml:space="preserve">    Special type vehicles (road marking &amp; construction vehicles, machinery, refuse removal, waste compactors etc.)</t>
  </si>
  <si>
    <t xml:space="preserve">    High value vehicles (First R 500 000.00) </t>
  </si>
  <si>
    <t xml:space="preserve"> - Car Hire </t>
  </si>
  <si>
    <t xml:space="preserve"> - Wreckage removal </t>
  </si>
  <si>
    <t xml:space="preserve"> - Fire extinguishing expenses</t>
  </si>
  <si>
    <t xml:space="preserve"> - Medical expenses (per occupant)</t>
  </si>
  <si>
    <t xml:space="preserve"> - Loss of keys</t>
  </si>
  <si>
    <t xml:space="preserve"> - Conveyance of explosives</t>
  </si>
  <si>
    <t xml:space="preserve"> - Theft or attempted theft of radios/sound equipment</t>
  </si>
  <si>
    <t xml:space="preserve"> - Theft or attempted theft of telephones </t>
  </si>
  <si>
    <t xml:space="preserve">   (excluding cellphones)</t>
  </si>
  <si>
    <t xml:space="preserve"> - Claims preparation costs</t>
  </si>
  <si>
    <t>R 100 000</t>
  </si>
  <si>
    <t>TOTAL MOTOR OWN DAMAGE</t>
  </si>
  <si>
    <t>TOTAL ASSETS PREMIUM</t>
  </si>
  <si>
    <t>LIABILITIES</t>
  </si>
  <si>
    <t>Public Liability</t>
  </si>
  <si>
    <t xml:space="preserve"> - Primary Policy Limit</t>
  </si>
  <si>
    <t xml:space="preserve"> - Salary &amp; Wages</t>
  </si>
  <si>
    <t>TOTAL Public Liability</t>
  </si>
  <si>
    <t>Sub-limits</t>
  </si>
  <si>
    <t xml:space="preserve"> - Wrongful Arrest and defamation</t>
  </si>
  <si>
    <t xml:space="preserve"> - Errors &amp; omissions</t>
  </si>
  <si>
    <t xml:space="preserve"> - Products liability and defective workmanship</t>
  </si>
  <si>
    <t xml:space="preserve"> - Pedal Cycles</t>
  </si>
  <si>
    <t>Market value</t>
  </si>
  <si>
    <t xml:space="preserve"> - Legal Defense costs</t>
  </si>
  <si>
    <t xml:space="preserve"> - Professional Liability in respect of Medical Practitioners or other Medical officials</t>
  </si>
  <si>
    <t xml:space="preserve"> - Spread of fire</t>
  </si>
  <si>
    <t xml:space="preserve"> - Municipal Police liability</t>
  </si>
  <si>
    <t xml:space="preserve"> - Sub-limit use of firearms</t>
  </si>
  <si>
    <t xml:space="preserve"> - Sub-limit wrongful arrest &amp; defamation</t>
  </si>
  <si>
    <t>Employers Liability</t>
  </si>
  <si>
    <t xml:space="preserve"> - Limit</t>
  </si>
  <si>
    <t>TOTAL Employers Liability</t>
  </si>
  <si>
    <t>Motor Third party Liability</t>
  </si>
  <si>
    <t xml:space="preserve"> - Number of vehicles  </t>
  </si>
  <si>
    <t>TOTAL Motor Third Party Liability</t>
  </si>
  <si>
    <t>TOTAL LIABILITY PREMIUM</t>
  </si>
  <si>
    <t>GRAND TOTAL</t>
  </si>
  <si>
    <t>MOTOR  OWN DAMAGE OVER R 500 000.00 MOTOR XOL</t>
  </si>
  <si>
    <t>TOTAL SUM INSURED IN EXCESS OF R 500 000.00</t>
  </si>
  <si>
    <t xml:space="preserve">SASRIA </t>
  </si>
  <si>
    <t>Please add Sasria calculations to the tender</t>
  </si>
  <si>
    <t>Non Motor</t>
  </si>
  <si>
    <t>Buildings and Contents</t>
  </si>
  <si>
    <t>Business All Risk</t>
  </si>
  <si>
    <t xml:space="preserve">Glass </t>
  </si>
  <si>
    <t xml:space="preserve">Money </t>
  </si>
  <si>
    <t>Goods In Transit</t>
  </si>
  <si>
    <t>EXTENSIONS</t>
  </si>
  <si>
    <t xml:space="preserve"> Motor</t>
  </si>
  <si>
    <t>Sedans and Mini Busses</t>
  </si>
  <si>
    <t>LDV'S</t>
  </si>
  <si>
    <t>Heavy Commercial</t>
  </si>
  <si>
    <t>Tractors</t>
  </si>
  <si>
    <t>Trailers</t>
  </si>
  <si>
    <t>Special Type/ Plant</t>
  </si>
  <si>
    <t>SASRIA COUNCILORS</t>
  </si>
  <si>
    <t xml:space="preserve">Buildings and Contents </t>
  </si>
  <si>
    <t>15</t>
  </si>
  <si>
    <t xml:space="preserve">Vehicles </t>
  </si>
  <si>
    <t xml:space="preserve">15      Private </t>
  </si>
  <si>
    <t xml:space="preserve">COMPULSORY INSURANCE RELATED DOCUMENTS </t>
  </si>
  <si>
    <t xml:space="preserve">FIA CERTIFICATE </t>
  </si>
  <si>
    <t xml:space="preserve">FSB CERTIFICATE </t>
  </si>
  <si>
    <t>SANAS APPROVED ISO 9001 CERTIFICATION  (The provision of financial services in Short Term Insurance)</t>
  </si>
  <si>
    <t xml:space="preserve">IRMSA CERTIFICATE </t>
  </si>
  <si>
    <t xml:space="preserve">PROFESSIONAL INDEMNITY INSURANCE </t>
  </si>
  <si>
    <t>Minimum limit R 100 000 000</t>
  </si>
  <si>
    <t xml:space="preserve">FIDELITY INSURANCE </t>
  </si>
  <si>
    <t>Minimum limit R 50 000 000</t>
  </si>
  <si>
    <t>LETTER OF GOOD STANDING DEPT OF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</si>
</sst>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 &quot;R&quot;\ * #,##0_ ;_ &quot;R&quot;\ * \-#,##0_ ;_ &quot;R&quot;\ * &quot;-&quot;??_ ;_ @_ "/>
    <numFmt numFmtId="166" formatCode="_(* #,##0.00_);_(* \(#,##0.00\);_(* &quot;-&quot;??_);_(@_)"/>
    <numFmt numFmtId="167" formatCode="_ &quot;R&quot;\ * #,##0.00_ ;_ &quot;R&quot;\ * \-#,##0.00_ ;_ &quot;R&quot;\ * &quot;-&quot;??_ ;_ @_ "/>
    <numFmt numFmtId="168" formatCode="_(* #,##0_);_(* \(#,##0\);_(* &quot;-&quot;??_);_(@_)"/>
    <numFmt numFmtId="169" formatCode="0.000%"/>
    <numFmt numFmtId="170" formatCode="_ [$R-1C09]\ * #,##0_ ;_ [$R-1C09]\ * \-#,##0_ ;_ [$R-1C09]\ * &quot;-&quot;_ ;_ @_ "/>
    <numFmt numFmtId="171" formatCode="_ &quot;R&quot;\ * #,##0_ ;_ &quot;R&quot;\ * \-#,##0_ ;_ &quot;R&quot;\ * &quot;-&quot;_ ;_ @_ "/>
    <numFmt numFmtId="172" formatCode="General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ova"/>
      <family val="2"/>
    </font>
    <font>
      <sz val="10"/>
      <color indexed="20"/>
      <name val="Arial Nova"/>
      <family val="2"/>
    </font>
    <font>
      <sz val="16"/>
      <name val="Arial Nova"/>
      <family val="2"/>
    </font>
    <font>
      <b/>
      <sz val="14"/>
      <color theme="0"/>
      <name val="Arial Nova"/>
      <family val="2"/>
    </font>
    <font>
      <b/>
      <sz val="10"/>
      <color theme="0"/>
      <name val="Arial Nova"/>
      <family val="2"/>
    </font>
    <font>
      <b/>
      <sz val="10"/>
      <name val="Arial Nova"/>
      <family val="2"/>
    </font>
    <font>
      <b/>
      <sz val="10"/>
      <color indexed="22"/>
      <name val="Arial Nova"/>
      <family val="2"/>
    </font>
    <font>
      <b/>
      <i/>
      <sz val="12"/>
      <name val="Arial Nova"/>
      <family val="2"/>
    </font>
    <font>
      <sz val="10"/>
      <color theme="1"/>
      <name val="Arial Nova"/>
      <family val="2"/>
    </font>
    <font>
      <b/>
      <i/>
      <sz val="10"/>
      <name val="Arial Nova"/>
      <family val="2"/>
    </font>
    <font>
      <i/>
      <sz val="10"/>
      <name val="Arial Nova"/>
      <family val="2"/>
    </font>
    <font>
      <i/>
      <sz val="10"/>
      <color theme="1"/>
      <name val="Arial Nova"/>
      <family val="2"/>
    </font>
    <font>
      <b/>
      <i/>
      <sz val="10"/>
      <color theme="1"/>
      <name val="Arial Nova"/>
      <family val="2"/>
    </font>
    <font>
      <sz val="10"/>
      <color rgb="FF000000"/>
      <name val="Arial"/>
      <family val="2"/>
    </font>
    <font>
      <b/>
      <i/>
      <u/>
      <sz val="10"/>
      <name val="Arial Nova"/>
    </font>
    <font>
      <b/>
      <sz val="10"/>
      <color theme="1"/>
      <name val="Arial Nova"/>
      <family val="2"/>
    </font>
    <font>
      <sz val="10"/>
      <name val="Arial Nova"/>
    </font>
    <font>
      <sz val="10"/>
      <color theme="1"/>
      <name val="Arial Nova"/>
    </font>
    <font>
      <b/>
      <i/>
      <sz val="10"/>
      <color rgb="FFFF0000"/>
      <name val="Arial Nova"/>
      <family val="2"/>
    </font>
    <font>
      <sz val="11"/>
      <name val="Gill Sans MT"/>
      <family val="2"/>
    </font>
    <font>
      <sz val="10"/>
      <name val="Arial"/>
      <family val="2"/>
    </font>
    <font>
      <b/>
      <sz val="12"/>
      <name val="Arial Nova"/>
      <family val="2"/>
    </font>
    <font>
      <b/>
      <sz val="11"/>
      <color indexed="8"/>
      <name val="Gill Sans MT"/>
      <family val="2"/>
    </font>
    <font>
      <b/>
      <sz val="11"/>
      <color theme="0"/>
      <name val="Gill Sans MT"/>
      <family val="2"/>
    </font>
    <font>
      <b/>
      <sz val="11"/>
      <name val="Gill Sans MT"/>
      <family val="2"/>
    </font>
    <font>
      <b/>
      <sz val="10"/>
      <color rgb="FFFFC000"/>
      <name val="Arial Nova"/>
      <family val="2"/>
    </font>
    <font>
      <b/>
      <sz val="10"/>
      <color rgb="FFFF0000"/>
      <name val="Arial Nova"/>
      <family val="2"/>
    </font>
    <font>
      <b/>
      <i/>
      <u/>
      <sz val="10"/>
      <name val="Arial Nova"/>
      <family val="2"/>
    </font>
    <font>
      <sz val="12"/>
      <name val="Arial MT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167" fontId="22" fillId="0" borderId="0" applyFont="0" applyFill="0" applyBorder="0" applyAlignment="0" applyProtection="0"/>
    <xf numFmtId="172" fontId="30" fillId="0" borderId="0"/>
  </cellStyleXfs>
  <cellXfs count="165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/>
    <xf numFmtId="0" fontId="2" fillId="0" borderId="5" xfId="0" applyFont="1" applyBorder="1"/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49" fontId="7" fillId="5" borderId="8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49" fontId="7" fillId="5" borderId="11" xfId="0" applyNumberFormat="1" applyFont="1" applyFill="1" applyBorder="1" applyAlignment="1">
      <alignment horizontal="center" vertical="top"/>
    </xf>
    <xf numFmtId="0" fontId="9" fillId="0" borderId="5" xfId="0" applyFont="1" applyBorder="1"/>
    <xf numFmtId="165" fontId="10" fillId="0" borderId="0" xfId="2" applyNumberFormat="1" applyFont="1" applyBorder="1"/>
    <xf numFmtId="49" fontId="10" fillId="0" borderId="0" xfId="1" applyNumberFormat="1" applyFont="1" applyBorder="1" applyAlignment="1">
      <alignment horizontal="center" vertical="top"/>
    </xf>
    <xf numFmtId="0" fontId="2" fillId="0" borderId="12" xfId="0" applyFont="1" applyBorder="1"/>
    <xf numFmtId="165" fontId="10" fillId="0" borderId="4" xfId="2" applyNumberFormat="1" applyFont="1" applyFill="1" applyBorder="1"/>
    <xf numFmtId="49" fontId="10" fillId="0" borderId="4" xfId="2" applyNumberFormat="1" applyFont="1" applyBorder="1" applyAlignment="1">
      <alignment horizontal="center" vertical="top"/>
    </xf>
    <xf numFmtId="0" fontId="2" fillId="0" borderId="4" xfId="0" applyFont="1" applyBorder="1"/>
    <xf numFmtId="165" fontId="2" fillId="0" borderId="0" xfId="0" applyNumberFormat="1" applyFont="1"/>
    <xf numFmtId="165" fontId="10" fillId="0" borderId="0" xfId="2" applyNumberFormat="1" applyFont="1" applyFill="1" applyBorder="1"/>
    <xf numFmtId="49" fontId="10" fillId="0" borderId="0" xfId="2" applyNumberFormat="1" applyFont="1" applyBorder="1" applyAlignment="1">
      <alignment horizontal="center" vertical="top"/>
    </xf>
    <xf numFmtId="0" fontId="11" fillId="0" borderId="0" xfId="0" applyFont="1"/>
    <xf numFmtId="0" fontId="12" fillId="0" borderId="4" xfId="0" applyFont="1" applyBorder="1"/>
    <xf numFmtId="165" fontId="13" fillId="0" borderId="13" xfId="2" applyNumberFormat="1" applyFont="1" applyBorder="1"/>
    <xf numFmtId="49" fontId="10" fillId="0" borderId="4" xfId="1" applyNumberFormat="1" applyFont="1" applyBorder="1" applyAlignment="1">
      <alignment horizontal="center" vertical="top"/>
    </xf>
    <xf numFmtId="165" fontId="14" fillId="0" borderId="13" xfId="2" applyNumberFormat="1" applyFont="1" applyBorder="1"/>
    <xf numFmtId="0" fontId="13" fillId="0" borderId="14" xfId="4" applyFont="1" applyBorder="1"/>
    <xf numFmtId="165" fontId="14" fillId="0" borderId="13" xfId="2" applyNumberFormat="1" applyFont="1" applyFill="1" applyBorder="1"/>
    <xf numFmtId="165" fontId="13" fillId="0" borderId="13" xfId="2" applyNumberFormat="1" applyFont="1" applyFill="1" applyBorder="1"/>
    <xf numFmtId="0" fontId="16" fillId="0" borderId="4" xfId="0" applyFont="1" applyBorder="1"/>
    <xf numFmtId="49" fontId="17" fillId="0" borderId="15" xfId="1" applyNumberFormat="1" applyFont="1" applyBorder="1" applyAlignment="1">
      <alignment horizontal="center" vertical="top"/>
    </xf>
    <xf numFmtId="0" fontId="18" fillId="0" borderId="4" xfId="0" applyFont="1" applyBorder="1"/>
    <xf numFmtId="165" fontId="19" fillId="0" borderId="13" xfId="2" applyNumberFormat="1" applyFont="1" applyFill="1" applyBorder="1"/>
    <xf numFmtId="49" fontId="10" fillId="0" borderId="12" xfId="1" applyNumberFormat="1" applyFont="1" applyBorder="1" applyAlignment="1">
      <alignment horizontal="center" vertical="top"/>
    </xf>
    <xf numFmtId="165" fontId="10" fillId="0" borderId="13" xfId="2" applyNumberFormat="1" applyFont="1" applyFill="1" applyBorder="1"/>
    <xf numFmtId="0" fontId="12" fillId="0" borderId="0" xfId="0" applyFont="1"/>
    <xf numFmtId="165" fontId="14" fillId="0" borderId="0" xfId="2" applyNumberFormat="1" applyFont="1" applyBorder="1"/>
    <xf numFmtId="0" fontId="6" fillId="4" borderId="1" xfId="0" applyFont="1" applyFill="1" applyBorder="1"/>
    <xf numFmtId="165" fontId="7" fillId="5" borderId="5" xfId="2" applyNumberFormat="1" applyFont="1" applyFill="1" applyBorder="1"/>
    <xf numFmtId="49" fontId="7" fillId="5" borderId="16" xfId="2" applyNumberFormat="1" applyFont="1" applyFill="1" applyBorder="1" applyAlignment="1">
      <alignment horizontal="center" vertical="top"/>
    </xf>
    <xf numFmtId="165" fontId="20" fillId="0" borderId="0" xfId="2" applyNumberFormat="1" applyFont="1" applyBorder="1"/>
    <xf numFmtId="49" fontId="10" fillId="0" borderId="4" xfId="2" applyNumberFormat="1" applyFont="1" applyBorder="1" applyAlignment="1">
      <alignment horizontal="center" vertical="top" wrapText="1"/>
    </xf>
    <xf numFmtId="165" fontId="13" fillId="0" borderId="4" xfId="2" applyNumberFormat="1" applyFont="1" applyBorder="1"/>
    <xf numFmtId="164" fontId="13" fillId="0" borderId="4" xfId="2" applyFont="1" applyBorder="1"/>
    <xf numFmtId="0" fontId="12" fillId="0" borderId="17" xfId="0" applyFont="1" applyBorder="1"/>
    <xf numFmtId="165" fontId="14" fillId="0" borderId="17" xfId="2" applyNumberFormat="1" applyFont="1" applyBorder="1"/>
    <xf numFmtId="0" fontId="6" fillId="0" borderId="0" xfId="0" applyFont="1"/>
    <xf numFmtId="165" fontId="7" fillId="0" borderId="0" xfId="2" applyNumberFormat="1" applyFont="1" applyFill="1" applyBorder="1"/>
    <xf numFmtId="49" fontId="7" fillId="0" borderId="0" xfId="2" applyNumberFormat="1" applyFont="1" applyFill="1" applyBorder="1" applyAlignment="1">
      <alignment horizontal="center" vertical="top"/>
    </xf>
    <xf numFmtId="165" fontId="7" fillId="0" borderId="4" xfId="2" applyNumberFormat="1" applyFont="1" applyFill="1" applyBorder="1"/>
    <xf numFmtId="49" fontId="7" fillId="0" borderId="4" xfId="2" applyNumberFormat="1" applyFont="1" applyFill="1" applyBorder="1" applyAlignment="1">
      <alignment horizontal="center" vertical="top"/>
    </xf>
    <xf numFmtId="0" fontId="21" fillId="0" borderId="18" xfId="0" applyFont="1" applyBorder="1"/>
    <xf numFmtId="165" fontId="21" fillId="0" borderId="4" xfId="5" applyNumberFormat="1" applyFont="1" applyFill="1" applyBorder="1"/>
    <xf numFmtId="168" fontId="21" fillId="0" borderId="4" xfId="5" applyNumberFormat="1" applyFont="1" applyBorder="1"/>
    <xf numFmtId="165" fontId="21" fillId="0" borderId="4" xfId="5" applyNumberFormat="1" applyFont="1" applyBorder="1"/>
    <xf numFmtId="49" fontId="7" fillId="5" borderId="19" xfId="2" applyNumberFormat="1" applyFont="1" applyFill="1" applyBorder="1" applyAlignment="1">
      <alignment horizontal="center" vertical="top"/>
    </xf>
    <xf numFmtId="0" fontId="23" fillId="0" borderId="18" xfId="0" applyFont="1" applyBorder="1"/>
    <xf numFmtId="0" fontId="24" fillId="6" borderId="20" xfId="0" applyFont="1" applyFill="1" applyBorder="1"/>
    <xf numFmtId="165" fontId="25" fillId="7" borderId="4" xfId="5" applyNumberFormat="1" applyFont="1" applyFill="1" applyBorder="1"/>
    <xf numFmtId="165" fontId="25" fillId="0" borderId="4" xfId="5" applyNumberFormat="1" applyFont="1" applyFill="1" applyBorder="1"/>
    <xf numFmtId="169" fontId="21" fillId="7" borderId="0" xfId="3" applyNumberFormat="1" applyFont="1" applyFill="1" applyBorder="1" applyAlignment="1">
      <alignment horizontal="center"/>
    </xf>
    <xf numFmtId="165" fontId="21" fillId="7" borderId="21" xfId="5" applyNumberFormat="1" applyFont="1" applyFill="1" applyBorder="1"/>
    <xf numFmtId="0" fontId="21" fillId="0" borderId="20" xfId="0" applyFont="1" applyBorder="1"/>
    <xf numFmtId="169" fontId="21" fillId="0" borderId="0" xfId="3" applyNumberFormat="1" applyFont="1" applyBorder="1" applyAlignment="1">
      <alignment horizontal="center"/>
    </xf>
    <xf numFmtId="165" fontId="21" fillId="0" borderId="21" xfId="5" applyNumberFormat="1" applyFont="1" applyBorder="1"/>
    <xf numFmtId="169" fontId="21" fillId="0" borderId="0" xfId="3" applyNumberFormat="1" applyFont="1" applyFill="1" applyBorder="1" applyAlignment="1">
      <alignment horizontal="center"/>
    </xf>
    <xf numFmtId="0" fontId="6" fillId="4" borderId="22" xfId="0" applyFont="1" applyFill="1" applyBorder="1" applyAlignment="1">
      <alignment vertical="center"/>
    </xf>
    <xf numFmtId="0" fontId="7" fillId="4" borderId="23" xfId="0" applyFont="1" applyFill="1" applyBorder="1"/>
    <xf numFmtId="165" fontId="7" fillId="4" borderId="24" xfId="5" applyNumberFormat="1" applyFont="1" applyFill="1" applyBorder="1"/>
    <xf numFmtId="165" fontId="7" fillId="4" borderId="25" xfId="5" applyNumberFormat="1" applyFont="1" applyFill="1" applyBorder="1"/>
    <xf numFmtId="165" fontId="26" fillId="8" borderId="26" xfId="5" applyNumberFormat="1" applyFont="1" applyFill="1" applyBorder="1"/>
    <xf numFmtId="0" fontId="7" fillId="0" borderId="0" xfId="0" applyFont="1"/>
    <xf numFmtId="165" fontId="17" fillId="0" borderId="0" xfId="2" applyNumberFormat="1" applyFont="1" applyFill="1" applyBorder="1"/>
    <xf numFmtId="49" fontId="17" fillId="0" borderId="0" xfId="1" applyNumberFormat="1" applyFont="1" applyFill="1" applyBorder="1" applyAlignment="1">
      <alignment horizontal="center" vertical="top"/>
    </xf>
    <xf numFmtId="165" fontId="27" fillId="0" borderId="0" xfId="2" applyNumberFormat="1" applyFont="1" applyBorder="1"/>
    <xf numFmtId="49" fontId="7" fillId="5" borderId="5" xfId="2" applyNumberFormat="1" applyFont="1" applyFill="1" applyBorder="1" applyAlignment="1">
      <alignment horizontal="center" vertical="top"/>
    </xf>
    <xf numFmtId="165" fontId="10" fillId="0" borderId="4" xfId="2" applyNumberFormat="1" applyFont="1" applyBorder="1"/>
    <xf numFmtId="165" fontId="28" fillId="7" borderId="0" xfId="2" applyNumberFormat="1" applyFont="1" applyFill="1" applyBorder="1"/>
    <xf numFmtId="0" fontId="12" fillId="0" borderId="4" xfId="0" applyFont="1" applyBorder="1" applyAlignment="1">
      <alignment wrapText="1"/>
    </xf>
    <xf numFmtId="165" fontId="12" fillId="0" borderId="4" xfId="2" applyNumberFormat="1" applyFont="1" applyBorder="1"/>
    <xf numFmtId="165" fontId="2" fillId="5" borderId="5" xfId="2" applyNumberFormat="1" applyFont="1" applyFill="1" applyBorder="1"/>
    <xf numFmtId="49" fontId="6" fillId="4" borderId="5" xfId="2" applyNumberFormat="1" applyFont="1" applyFill="1" applyBorder="1" applyAlignment="1">
      <alignment horizontal="center" vertical="top"/>
    </xf>
    <xf numFmtId="14" fontId="13" fillId="0" borderId="4" xfId="2" applyNumberFormat="1" applyFont="1" applyBorder="1"/>
    <xf numFmtId="49" fontId="10" fillId="0" borderId="0" xfId="1" applyNumberFormat="1" applyFont="1" applyFill="1" applyBorder="1" applyAlignment="1">
      <alignment horizontal="center" vertical="top"/>
    </xf>
    <xf numFmtId="3" fontId="10" fillId="0" borderId="4" xfId="2" applyNumberFormat="1" applyFont="1" applyBorder="1"/>
    <xf numFmtId="3" fontId="10" fillId="0" borderId="0" xfId="2" applyNumberFormat="1" applyFont="1" applyBorder="1"/>
    <xf numFmtId="165" fontId="10" fillId="0" borderId="4" xfId="2" applyNumberFormat="1" applyFont="1" applyBorder="1" applyAlignment="1">
      <alignment wrapText="1"/>
    </xf>
    <xf numFmtId="0" fontId="2" fillId="0" borderId="27" xfId="0" applyFont="1" applyBorder="1"/>
    <xf numFmtId="165" fontId="10" fillId="0" borderId="28" xfId="2" applyNumberFormat="1" applyFont="1" applyBorder="1"/>
    <xf numFmtId="0" fontId="11" fillId="0" borderId="27" xfId="0" applyFont="1" applyBorder="1"/>
    <xf numFmtId="165" fontId="14" fillId="0" borderId="4" xfId="2" applyNumberFormat="1" applyFont="1" applyBorder="1"/>
    <xf numFmtId="165" fontId="14" fillId="0" borderId="4" xfId="2" applyNumberFormat="1" applyFont="1" applyFill="1" applyBorder="1"/>
    <xf numFmtId="165" fontId="14" fillId="0" borderId="17" xfId="2" applyNumberFormat="1" applyFont="1" applyFill="1" applyBorder="1"/>
    <xf numFmtId="0" fontId="9" fillId="0" borderId="1" xfId="0" applyFont="1" applyBorder="1"/>
    <xf numFmtId="165" fontId="20" fillId="0" borderId="0" xfId="2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165" fontId="10" fillId="0" borderId="4" xfId="2" applyNumberFormat="1" applyFont="1" applyFill="1" applyBorder="1" applyAlignment="1">
      <alignment wrapText="1"/>
    </xf>
    <xf numFmtId="0" fontId="2" fillId="0" borderId="29" xfId="0" applyFont="1" applyBorder="1"/>
    <xf numFmtId="165" fontId="10" fillId="0" borderId="30" xfId="2" applyNumberFormat="1" applyFont="1" applyBorder="1"/>
    <xf numFmtId="49" fontId="10" fillId="0" borderId="29" xfId="1" applyNumberFormat="1" applyFont="1" applyBorder="1" applyAlignment="1">
      <alignment horizontal="center" vertical="top"/>
    </xf>
    <xf numFmtId="0" fontId="2" fillId="0" borderId="31" xfId="0" applyFont="1" applyBorder="1"/>
    <xf numFmtId="49" fontId="10" fillId="0" borderId="31" xfId="1" applyNumberFormat="1" applyFont="1" applyBorder="1" applyAlignment="1">
      <alignment horizontal="center" vertical="top"/>
    </xf>
    <xf numFmtId="0" fontId="2" fillId="0" borderId="32" xfId="0" applyFont="1" applyBorder="1"/>
    <xf numFmtId="165" fontId="10" fillId="0" borderId="33" xfId="2" applyNumberFormat="1" applyFont="1" applyBorder="1"/>
    <xf numFmtId="49" fontId="10" fillId="0" borderId="32" xfId="1" applyNumberFormat="1" applyFont="1" applyBorder="1" applyAlignment="1">
      <alignment horizontal="center" vertical="top"/>
    </xf>
    <xf numFmtId="165" fontId="10" fillId="0" borderId="12" xfId="2" applyNumberFormat="1" applyFont="1" applyBorder="1"/>
    <xf numFmtId="49" fontId="10" fillId="0" borderId="4" xfId="2" applyNumberFormat="1" applyFont="1" applyFill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9" fillId="0" borderId="0" xfId="0" applyFont="1"/>
    <xf numFmtId="0" fontId="2" fillId="0" borderId="4" xfId="0" applyFont="1" applyBorder="1" applyAlignment="1">
      <alignment wrapText="1"/>
    </xf>
    <xf numFmtId="167" fontId="7" fillId="0" borderId="0" xfId="2" applyNumberFormat="1" applyFont="1" applyFill="1" applyBorder="1"/>
    <xf numFmtId="1" fontId="10" fillId="0" borderId="4" xfId="2" applyNumberFormat="1" applyFont="1" applyBorder="1"/>
    <xf numFmtId="1" fontId="10" fillId="0" borderId="0" xfId="2" applyNumberFormat="1" applyFont="1" applyBorder="1"/>
    <xf numFmtId="49" fontId="10" fillId="0" borderId="4" xfId="1" applyNumberFormat="1" applyFont="1" applyFill="1" applyBorder="1" applyAlignment="1">
      <alignment horizontal="center" vertical="top" wrapText="1"/>
    </xf>
    <xf numFmtId="1" fontId="7" fillId="5" borderId="5" xfId="2" applyNumberFormat="1" applyFont="1" applyFill="1" applyBorder="1"/>
    <xf numFmtId="0" fontId="6" fillId="4" borderId="5" xfId="0" applyFont="1" applyFill="1" applyBorder="1"/>
    <xf numFmtId="49" fontId="7" fillId="5" borderId="34" xfId="2" applyNumberFormat="1" applyFont="1" applyFill="1" applyBorder="1" applyAlignment="1">
      <alignment horizontal="center" vertical="top"/>
    </xf>
    <xf numFmtId="0" fontId="11" fillId="0" borderId="5" xfId="0" applyFont="1" applyBorder="1"/>
    <xf numFmtId="0" fontId="2" fillId="0" borderId="17" xfId="0" applyFont="1" applyBorder="1"/>
    <xf numFmtId="165" fontId="10" fillId="0" borderId="17" xfId="2" applyNumberFormat="1" applyFont="1" applyBorder="1"/>
    <xf numFmtId="49" fontId="2" fillId="0" borderId="0" xfId="0" applyNumberFormat="1" applyFont="1" applyAlignment="1">
      <alignment horizontal="center" vertical="top"/>
    </xf>
    <xf numFmtId="0" fontId="6" fillId="4" borderId="34" xfId="0" applyFont="1" applyFill="1" applyBorder="1"/>
    <xf numFmtId="165" fontId="2" fillId="5" borderId="35" xfId="2" applyNumberFormat="1" applyFont="1" applyFill="1" applyBorder="1"/>
    <xf numFmtId="0" fontId="12" fillId="0" borderId="12" xfId="0" applyFont="1" applyBorder="1"/>
    <xf numFmtId="165" fontId="13" fillId="0" borderId="4" xfId="2" applyNumberFormat="1" applyFont="1" applyFill="1" applyBorder="1"/>
    <xf numFmtId="49" fontId="12" fillId="0" borderId="4" xfId="0" applyNumberFormat="1" applyFont="1" applyBorder="1"/>
    <xf numFmtId="0" fontId="11" fillId="0" borderId="36" xfId="0" applyFont="1" applyBorder="1"/>
    <xf numFmtId="166" fontId="10" fillId="0" borderId="0" xfId="1" applyFont="1" applyBorder="1"/>
    <xf numFmtId="1" fontId="10" fillId="0" borderId="17" xfId="2" applyNumberFormat="1" applyFont="1" applyFill="1" applyBorder="1"/>
    <xf numFmtId="49" fontId="7" fillId="5" borderId="5" xfId="2" applyNumberFormat="1" applyFont="1" applyFill="1" applyBorder="1"/>
    <xf numFmtId="166" fontId="10" fillId="0" borderId="0" xfId="1" applyFont="1" applyFill="1" applyBorder="1"/>
    <xf numFmtId="167" fontId="7" fillId="5" borderId="5" xfId="1" applyNumberFormat="1" applyFont="1" applyFill="1" applyBorder="1"/>
    <xf numFmtId="0" fontId="7" fillId="0" borderId="37" xfId="0" applyFont="1" applyBorder="1"/>
    <xf numFmtId="166" fontId="10" fillId="0" borderId="28" xfId="1" applyFont="1" applyFill="1" applyBorder="1"/>
    <xf numFmtId="167" fontId="7" fillId="5" borderId="5" xfId="2" applyNumberFormat="1" applyFont="1" applyFill="1" applyBorder="1"/>
    <xf numFmtId="0" fontId="10" fillId="0" borderId="0" xfId="0" applyFont="1"/>
    <xf numFmtId="0" fontId="6" fillId="4" borderId="36" xfId="0" applyFont="1" applyFill="1" applyBorder="1"/>
    <xf numFmtId="165" fontId="14" fillId="0" borderId="5" xfId="2" applyNumberFormat="1" applyFont="1" applyFill="1" applyBorder="1" applyAlignment="1"/>
    <xf numFmtId="0" fontId="6" fillId="4" borderId="19" xfId="0" applyFont="1" applyFill="1" applyBorder="1"/>
    <xf numFmtId="169" fontId="10" fillId="0" borderId="12" xfId="2" applyNumberFormat="1" applyFont="1" applyBorder="1"/>
    <xf numFmtId="170" fontId="17" fillId="0" borderId="0" xfId="2" applyNumberFormat="1" applyFont="1" applyFill="1" applyBorder="1"/>
    <xf numFmtId="171" fontId="10" fillId="0" borderId="0" xfId="0" applyNumberFormat="1" applyFont="1"/>
    <xf numFmtId="49" fontId="10" fillId="0" borderId="0" xfId="0" applyNumberFormat="1" applyFont="1" applyAlignment="1">
      <alignment horizontal="center" vertical="top"/>
    </xf>
    <xf numFmtId="10" fontId="28" fillId="0" borderId="4" xfId="2" applyNumberFormat="1" applyFont="1" applyFill="1" applyBorder="1" applyAlignment="1">
      <alignment horizontal="center"/>
    </xf>
    <xf numFmtId="0" fontId="29" fillId="0" borderId="0" xfId="0" applyFont="1"/>
    <xf numFmtId="10" fontId="28" fillId="0" borderId="0" xfId="2" applyNumberFormat="1" applyFont="1" applyFill="1" applyBorder="1" applyAlignment="1">
      <alignment horizontal="center"/>
    </xf>
    <xf numFmtId="0" fontId="7" fillId="2" borderId="5" xfId="0" applyFont="1" applyFill="1" applyBorder="1"/>
    <xf numFmtId="165" fontId="19" fillId="0" borderId="4" xfId="2" applyNumberFormat="1" applyFont="1" applyFill="1" applyBorder="1"/>
    <xf numFmtId="172" fontId="31" fillId="0" borderId="4" xfId="6" quotePrefix="1" applyFont="1" applyBorder="1" applyAlignment="1">
      <alignment horizontal="center"/>
    </xf>
    <xf numFmtId="0" fontId="0" fillId="0" borderId="4" xfId="0" applyBorder="1"/>
    <xf numFmtId="166" fontId="0" fillId="0" borderId="4" xfId="0" applyNumberFormat="1" applyBorder="1"/>
    <xf numFmtId="166" fontId="0" fillId="0" borderId="0" xfId="0" applyNumberFormat="1"/>
    <xf numFmtId="0" fontId="2" fillId="0" borderId="0" xfId="0" applyFont="1" applyAlignment="1">
      <alignment horizontal="left"/>
    </xf>
  </cellXfs>
  <cellStyles count="7">
    <cellStyle name="Comma" xfId="1" builtinId="3"/>
    <cellStyle name="Currency" xfId="2" builtinId="4"/>
    <cellStyle name="Currency_REV 03-2006 on 2006-2007 RATING STRUCTURE _BFN_TS_kdp_20061204" xfId="5" xr:uid="{03918071-622B-4BFD-AA25-DD7BCBF563EA}"/>
    <cellStyle name="Normal" xfId="0" builtinId="0"/>
    <cellStyle name="Normal 6" xfId="4" xr:uid="{5D77DC6D-232D-4B92-B43E-39781C428212}"/>
    <cellStyle name="Normal_Khara Hais 2004" xfId="6" xr:uid="{0A546897-F31C-4918-950E-A8F0D61802B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62CCB-54A0-492D-8709-BE7453104161}">
  <dimension ref="A2:H359"/>
  <sheetViews>
    <sheetView tabSelected="1" workbookViewId="0">
      <selection activeCell="E321" sqref="E321"/>
    </sheetView>
  </sheetViews>
  <sheetFormatPr defaultColWidth="8.88671875" defaultRowHeight="13.2"/>
  <cols>
    <col min="1" max="1" width="4.6640625" style="1" customWidth="1"/>
    <col min="2" max="2" width="51" style="1" customWidth="1"/>
    <col min="3" max="3" width="1.109375" style="1" customWidth="1"/>
    <col min="4" max="4" width="24.88671875" style="1" customWidth="1"/>
    <col min="5" max="5" width="45.33203125" style="2" customWidth="1"/>
    <col min="6" max="6" width="8.88671875" style="1"/>
    <col min="7" max="7" width="15.88671875" style="1" hidden="1" customWidth="1"/>
    <col min="8" max="8" width="19.88671875" style="1" customWidth="1"/>
    <col min="9" max="235" width="8.88671875" style="1"/>
    <col min="236" max="236" width="4.6640625" style="1" customWidth="1"/>
    <col min="237" max="237" width="51" style="1" customWidth="1"/>
    <col min="238" max="238" width="0" style="1" hidden="1" customWidth="1"/>
    <col min="239" max="239" width="21" style="1" customWidth="1"/>
    <col min="240" max="242" width="0" style="1" hidden="1" customWidth="1"/>
    <col min="243" max="243" width="19.5546875" style="1" customWidth="1"/>
    <col min="244" max="249" width="0" style="1" hidden="1" customWidth="1"/>
    <col min="250" max="250" width="1.109375" style="1" customWidth="1"/>
    <col min="251" max="251" width="19.33203125" style="1" customWidth="1"/>
    <col min="252" max="254" width="0" style="1" hidden="1" customWidth="1"/>
    <col min="255" max="255" width="18" style="1" customWidth="1"/>
    <col min="256" max="260" width="0" style="1" hidden="1" customWidth="1"/>
    <col min="261" max="261" width="45.33203125" style="1" customWidth="1"/>
    <col min="262" max="491" width="8.88671875" style="1"/>
    <col min="492" max="492" width="4.6640625" style="1" customWidth="1"/>
    <col min="493" max="493" width="51" style="1" customWidth="1"/>
    <col min="494" max="494" width="0" style="1" hidden="1" customWidth="1"/>
    <col min="495" max="495" width="21" style="1" customWidth="1"/>
    <col min="496" max="498" width="0" style="1" hidden="1" customWidth="1"/>
    <col min="499" max="499" width="19.5546875" style="1" customWidth="1"/>
    <col min="500" max="505" width="0" style="1" hidden="1" customWidth="1"/>
    <col min="506" max="506" width="1.109375" style="1" customWidth="1"/>
    <col min="507" max="507" width="19.33203125" style="1" customWidth="1"/>
    <col min="508" max="510" width="0" style="1" hidden="1" customWidth="1"/>
    <col min="511" max="511" width="18" style="1" customWidth="1"/>
    <col min="512" max="516" width="0" style="1" hidden="1" customWidth="1"/>
    <col min="517" max="517" width="45.33203125" style="1" customWidth="1"/>
    <col min="518" max="747" width="8.88671875" style="1"/>
    <col min="748" max="748" width="4.6640625" style="1" customWidth="1"/>
    <col min="749" max="749" width="51" style="1" customWidth="1"/>
    <col min="750" max="750" width="0" style="1" hidden="1" customWidth="1"/>
    <col min="751" max="751" width="21" style="1" customWidth="1"/>
    <col min="752" max="754" width="0" style="1" hidden="1" customWidth="1"/>
    <col min="755" max="755" width="19.5546875" style="1" customWidth="1"/>
    <col min="756" max="761" width="0" style="1" hidden="1" customWidth="1"/>
    <col min="762" max="762" width="1.109375" style="1" customWidth="1"/>
    <col min="763" max="763" width="19.33203125" style="1" customWidth="1"/>
    <col min="764" max="766" width="0" style="1" hidden="1" customWidth="1"/>
    <col min="767" max="767" width="18" style="1" customWidth="1"/>
    <col min="768" max="772" width="0" style="1" hidden="1" customWidth="1"/>
    <col min="773" max="773" width="45.33203125" style="1" customWidth="1"/>
    <col min="774" max="1003" width="8.88671875" style="1"/>
    <col min="1004" max="1004" width="4.6640625" style="1" customWidth="1"/>
    <col min="1005" max="1005" width="51" style="1" customWidth="1"/>
    <col min="1006" max="1006" width="0" style="1" hidden="1" customWidth="1"/>
    <col min="1007" max="1007" width="21" style="1" customWidth="1"/>
    <col min="1008" max="1010" width="0" style="1" hidden="1" customWidth="1"/>
    <col min="1011" max="1011" width="19.5546875" style="1" customWidth="1"/>
    <col min="1012" max="1017" width="0" style="1" hidden="1" customWidth="1"/>
    <col min="1018" max="1018" width="1.109375" style="1" customWidth="1"/>
    <col min="1019" max="1019" width="19.33203125" style="1" customWidth="1"/>
    <col min="1020" max="1022" width="0" style="1" hidden="1" customWidth="1"/>
    <col min="1023" max="1023" width="18" style="1" customWidth="1"/>
    <col min="1024" max="1028" width="0" style="1" hidden="1" customWidth="1"/>
    <col min="1029" max="1029" width="45.33203125" style="1" customWidth="1"/>
    <col min="1030" max="1259" width="8.88671875" style="1"/>
    <col min="1260" max="1260" width="4.6640625" style="1" customWidth="1"/>
    <col min="1261" max="1261" width="51" style="1" customWidth="1"/>
    <col min="1262" max="1262" width="0" style="1" hidden="1" customWidth="1"/>
    <col min="1263" max="1263" width="21" style="1" customWidth="1"/>
    <col min="1264" max="1266" width="0" style="1" hidden="1" customWidth="1"/>
    <col min="1267" max="1267" width="19.5546875" style="1" customWidth="1"/>
    <col min="1268" max="1273" width="0" style="1" hidden="1" customWidth="1"/>
    <col min="1274" max="1274" width="1.109375" style="1" customWidth="1"/>
    <col min="1275" max="1275" width="19.33203125" style="1" customWidth="1"/>
    <col min="1276" max="1278" width="0" style="1" hidden="1" customWidth="1"/>
    <col min="1279" max="1279" width="18" style="1" customWidth="1"/>
    <col min="1280" max="1284" width="0" style="1" hidden="1" customWidth="1"/>
    <col min="1285" max="1285" width="45.33203125" style="1" customWidth="1"/>
    <col min="1286" max="1515" width="8.88671875" style="1"/>
    <col min="1516" max="1516" width="4.6640625" style="1" customWidth="1"/>
    <col min="1517" max="1517" width="51" style="1" customWidth="1"/>
    <col min="1518" max="1518" width="0" style="1" hidden="1" customWidth="1"/>
    <col min="1519" max="1519" width="21" style="1" customWidth="1"/>
    <col min="1520" max="1522" width="0" style="1" hidden="1" customWidth="1"/>
    <col min="1523" max="1523" width="19.5546875" style="1" customWidth="1"/>
    <col min="1524" max="1529" width="0" style="1" hidden="1" customWidth="1"/>
    <col min="1530" max="1530" width="1.109375" style="1" customWidth="1"/>
    <col min="1531" max="1531" width="19.33203125" style="1" customWidth="1"/>
    <col min="1532" max="1534" width="0" style="1" hidden="1" customWidth="1"/>
    <col min="1535" max="1535" width="18" style="1" customWidth="1"/>
    <col min="1536" max="1540" width="0" style="1" hidden="1" customWidth="1"/>
    <col min="1541" max="1541" width="45.33203125" style="1" customWidth="1"/>
    <col min="1542" max="1771" width="8.88671875" style="1"/>
    <col min="1772" max="1772" width="4.6640625" style="1" customWidth="1"/>
    <col min="1773" max="1773" width="51" style="1" customWidth="1"/>
    <col min="1774" max="1774" width="0" style="1" hidden="1" customWidth="1"/>
    <col min="1775" max="1775" width="21" style="1" customWidth="1"/>
    <col min="1776" max="1778" width="0" style="1" hidden="1" customWidth="1"/>
    <col min="1779" max="1779" width="19.5546875" style="1" customWidth="1"/>
    <col min="1780" max="1785" width="0" style="1" hidden="1" customWidth="1"/>
    <col min="1786" max="1786" width="1.109375" style="1" customWidth="1"/>
    <col min="1787" max="1787" width="19.33203125" style="1" customWidth="1"/>
    <col min="1788" max="1790" width="0" style="1" hidden="1" customWidth="1"/>
    <col min="1791" max="1791" width="18" style="1" customWidth="1"/>
    <col min="1792" max="1796" width="0" style="1" hidden="1" customWidth="1"/>
    <col min="1797" max="1797" width="45.33203125" style="1" customWidth="1"/>
    <col min="1798" max="2027" width="8.88671875" style="1"/>
    <col min="2028" max="2028" width="4.6640625" style="1" customWidth="1"/>
    <col min="2029" max="2029" width="51" style="1" customWidth="1"/>
    <col min="2030" max="2030" width="0" style="1" hidden="1" customWidth="1"/>
    <col min="2031" max="2031" width="21" style="1" customWidth="1"/>
    <col min="2032" max="2034" width="0" style="1" hidden="1" customWidth="1"/>
    <col min="2035" max="2035" width="19.5546875" style="1" customWidth="1"/>
    <col min="2036" max="2041" width="0" style="1" hidden="1" customWidth="1"/>
    <col min="2042" max="2042" width="1.109375" style="1" customWidth="1"/>
    <col min="2043" max="2043" width="19.33203125" style="1" customWidth="1"/>
    <col min="2044" max="2046" width="0" style="1" hidden="1" customWidth="1"/>
    <col min="2047" max="2047" width="18" style="1" customWidth="1"/>
    <col min="2048" max="2052" width="0" style="1" hidden="1" customWidth="1"/>
    <col min="2053" max="2053" width="45.33203125" style="1" customWidth="1"/>
    <col min="2054" max="2283" width="8.88671875" style="1"/>
    <col min="2284" max="2284" width="4.6640625" style="1" customWidth="1"/>
    <col min="2285" max="2285" width="51" style="1" customWidth="1"/>
    <col min="2286" max="2286" width="0" style="1" hidden="1" customWidth="1"/>
    <col min="2287" max="2287" width="21" style="1" customWidth="1"/>
    <col min="2288" max="2290" width="0" style="1" hidden="1" customWidth="1"/>
    <col min="2291" max="2291" width="19.5546875" style="1" customWidth="1"/>
    <col min="2292" max="2297" width="0" style="1" hidden="1" customWidth="1"/>
    <col min="2298" max="2298" width="1.109375" style="1" customWidth="1"/>
    <col min="2299" max="2299" width="19.33203125" style="1" customWidth="1"/>
    <col min="2300" max="2302" width="0" style="1" hidden="1" customWidth="1"/>
    <col min="2303" max="2303" width="18" style="1" customWidth="1"/>
    <col min="2304" max="2308" width="0" style="1" hidden="1" customWidth="1"/>
    <col min="2309" max="2309" width="45.33203125" style="1" customWidth="1"/>
    <col min="2310" max="2539" width="8.88671875" style="1"/>
    <col min="2540" max="2540" width="4.6640625" style="1" customWidth="1"/>
    <col min="2541" max="2541" width="51" style="1" customWidth="1"/>
    <col min="2542" max="2542" width="0" style="1" hidden="1" customWidth="1"/>
    <col min="2543" max="2543" width="21" style="1" customWidth="1"/>
    <col min="2544" max="2546" width="0" style="1" hidden="1" customWidth="1"/>
    <col min="2547" max="2547" width="19.5546875" style="1" customWidth="1"/>
    <col min="2548" max="2553" width="0" style="1" hidden="1" customWidth="1"/>
    <col min="2554" max="2554" width="1.109375" style="1" customWidth="1"/>
    <col min="2555" max="2555" width="19.33203125" style="1" customWidth="1"/>
    <col min="2556" max="2558" width="0" style="1" hidden="1" customWidth="1"/>
    <col min="2559" max="2559" width="18" style="1" customWidth="1"/>
    <col min="2560" max="2564" width="0" style="1" hidden="1" customWidth="1"/>
    <col min="2565" max="2565" width="45.33203125" style="1" customWidth="1"/>
    <col min="2566" max="2795" width="8.88671875" style="1"/>
    <col min="2796" max="2796" width="4.6640625" style="1" customWidth="1"/>
    <col min="2797" max="2797" width="51" style="1" customWidth="1"/>
    <col min="2798" max="2798" width="0" style="1" hidden="1" customWidth="1"/>
    <col min="2799" max="2799" width="21" style="1" customWidth="1"/>
    <col min="2800" max="2802" width="0" style="1" hidden="1" customWidth="1"/>
    <col min="2803" max="2803" width="19.5546875" style="1" customWidth="1"/>
    <col min="2804" max="2809" width="0" style="1" hidden="1" customWidth="1"/>
    <col min="2810" max="2810" width="1.109375" style="1" customWidth="1"/>
    <col min="2811" max="2811" width="19.33203125" style="1" customWidth="1"/>
    <col min="2812" max="2814" width="0" style="1" hidden="1" customWidth="1"/>
    <col min="2815" max="2815" width="18" style="1" customWidth="1"/>
    <col min="2816" max="2820" width="0" style="1" hidden="1" customWidth="1"/>
    <col min="2821" max="2821" width="45.33203125" style="1" customWidth="1"/>
    <col min="2822" max="3051" width="8.88671875" style="1"/>
    <col min="3052" max="3052" width="4.6640625" style="1" customWidth="1"/>
    <col min="3053" max="3053" width="51" style="1" customWidth="1"/>
    <col min="3054" max="3054" width="0" style="1" hidden="1" customWidth="1"/>
    <col min="3055" max="3055" width="21" style="1" customWidth="1"/>
    <col min="3056" max="3058" width="0" style="1" hidden="1" customWidth="1"/>
    <col min="3059" max="3059" width="19.5546875" style="1" customWidth="1"/>
    <col min="3060" max="3065" width="0" style="1" hidden="1" customWidth="1"/>
    <col min="3066" max="3066" width="1.109375" style="1" customWidth="1"/>
    <col min="3067" max="3067" width="19.33203125" style="1" customWidth="1"/>
    <col min="3068" max="3070" width="0" style="1" hidden="1" customWidth="1"/>
    <col min="3071" max="3071" width="18" style="1" customWidth="1"/>
    <col min="3072" max="3076" width="0" style="1" hidden="1" customWidth="1"/>
    <col min="3077" max="3077" width="45.33203125" style="1" customWidth="1"/>
    <col min="3078" max="3307" width="8.88671875" style="1"/>
    <col min="3308" max="3308" width="4.6640625" style="1" customWidth="1"/>
    <col min="3309" max="3309" width="51" style="1" customWidth="1"/>
    <col min="3310" max="3310" width="0" style="1" hidden="1" customWidth="1"/>
    <col min="3311" max="3311" width="21" style="1" customWidth="1"/>
    <col min="3312" max="3314" width="0" style="1" hidden="1" customWidth="1"/>
    <col min="3315" max="3315" width="19.5546875" style="1" customWidth="1"/>
    <col min="3316" max="3321" width="0" style="1" hidden="1" customWidth="1"/>
    <col min="3322" max="3322" width="1.109375" style="1" customWidth="1"/>
    <col min="3323" max="3323" width="19.33203125" style="1" customWidth="1"/>
    <col min="3324" max="3326" width="0" style="1" hidden="1" customWidth="1"/>
    <col min="3327" max="3327" width="18" style="1" customWidth="1"/>
    <col min="3328" max="3332" width="0" style="1" hidden="1" customWidth="1"/>
    <col min="3333" max="3333" width="45.33203125" style="1" customWidth="1"/>
    <col min="3334" max="3563" width="8.88671875" style="1"/>
    <col min="3564" max="3564" width="4.6640625" style="1" customWidth="1"/>
    <col min="3565" max="3565" width="51" style="1" customWidth="1"/>
    <col min="3566" max="3566" width="0" style="1" hidden="1" customWidth="1"/>
    <col min="3567" max="3567" width="21" style="1" customWidth="1"/>
    <col min="3568" max="3570" width="0" style="1" hidden="1" customWidth="1"/>
    <col min="3571" max="3571" width="19.5546875" style="1" customWidth="1"/>
    <col min="3572" max="3577" width="0" style="1" hidden="1" customWidth="1"/>
    <col min="3578" max="3578" width="1.109375" style="1" customWidth="1"/>
    <col min="3579" max="3579" width="19.33203125" style="1" customWidth="1"/>
    <col min="3580" max="3582" width="0" style="1" hidden="1" customWidth="1"/>
    <col min="3583" max="3583" width="18" style="1" customWidth="1"/>
    <col min="3584" max="3588" width="0" style="1" hidden="1" customWidth="1"/>
    <col min="3589" max="3589" width="45.33203125" style="1" customWidth="1"/>
    <col min="3590" max="3819" width="8.88671875" style="1"/>
    <col min="3820" max="3820" width="4.6640625" style="1" customWidth="1"/>
    <col min="3821" max="3821" width="51" style="1" customWidth="1"/>
    <col min="3822" max="3822" width="0" style="1" hidden="1" customWidth="1"/>
    <col min="3823" max="3823" width="21" style="1" customWidth="1"/>
    <col min="3824" max="3826" width="0" style="1" hidden="1" customWidth="1"/>
    <col min="3827" max="3827" width="19.5546875" style="1" customWidth="1"/>
    <col min="3828" max="3833" width="0" style="1" hidden="1" customWidth="1"/>
    <col min="3834" max="3834" width="1.109375" style="1" customWidth="1"/>
    <col min="3835" max="3835" width="19.33203125" style="1" customWidth="1"/>
    <col min="3836" max="3838" width="0" style="1" hidden="1" customWidth="1"/>
    <col min="3839" max="3839" width="18" style="1" customWidth="1"/>
    <col min="3840" max="3844" width="0" style="1" hidden="1" customWidth="1"/>
    <col min="3845" max="3845" width="45.33203125" style="1" customWidth="1"/>
    <col min="3846" max="4075" width="8.88671875" style="1"/>
    <col min="4076" max="4076" width="4.6640625" style="1" customWidth="1"/>
    <col min="4077" max="4077" width="51" style="1" customWidth="1"/>
    <col min="4078" max="4078" width="0" style="1" hidden="1" customWidth="1"/>
    <col min="4079" max="4079" width="21" style="1" customWidth="1"/>
    <col min="4080" max="4082" width="0" style="1" hidden="1" customWidth="1"/>
    <col min="4083" max="4083" width="19.5546875" style="1" customWidth="1"/>
    <col min="4084" max="4089" width="0" style="1" hidden="1" customWidth="1"/>
    <col min="4090" max="4090" width="1.109375" style="1" customWidth="1"/>
    <col min="4091" max="4091" width="19.33203125" style="1" customWidth="1"/>
    <col min="4092" max="4094" width="0" style="1" hidden="1" customWidth="1"/>
    <col min="4095" max="4095" width="18" style="1" customWidth="1"/>
    <col min="4096" max="4100" width="0" style="1" hidden="1" customWidth="1"/>
    <col min="4101" max="4101" width="45.33203125" style="1" customWidth="1"/>
    <col min="4102" max="4331" width="8.88671875" style="1"/>
    <col min="4332" max="4332" width="4.6640625" style="1" customWidth="1"/>
    <col min="4333" max="4333" width="51" style="1" customWidth="1"/>
    <col min="4334" max="4334" width="0" style="1" hidden="1" customWidth="1"/>
    <col min="4335" max="4335" width="21" style="1" customWidth="1"/>
    <col min="4336" max="4338" width="0" style="1" hidden="1" customWidth="1"/>
    <col min="4339" max="4339" width="19.5546875" style="1" customWidth="1"/>
    <col min="4340" max="4345" width="0" style="1" hidden="1" customWidth="1"/>
    <col min="4346" max="4346" width="1.109375" style="1" customWidth="1"/>
    <col min="4347" max="4347" width="19.33203125" style="1" customWidth="1"/>
    <col min="4348" max="4350" width="0" style="1" hidden="1" customWidth="1"/>
    <col min="4351" max="4351" width="18" style="1" customWidth="1"/>
    <col min="4352" max="4356" width="0" style="1" hidden="1" customWidth="1"/>
    <col min="4357" max="4357" width="45.33203125" style="1" customWidth="1"/>
    <col min="4358" max="4587" width="8.88671875" style="1"/>
    <col min="4588" max="4588" width="4.6640625" style="1" customWidth="1"/>
    <col min="4589" max="4589" width="51" style="1" customWidth="1"/>
    <col min="4590" max="4590" width="0" style="1" hidden="1" customWidth="1"/>
    <col min="4591" max="4591" width="21" style="1" customWidth="1"/>
    <col min="4592" max="4594" width="0" style="1" hidden="1" customWidth="1"/>
    <col min="4595" max="4595" width="19.5546875" style="1" customWidth="1"/>
    <col min="4596" max="4601" width="0" style="1" hidden="1" customWidth="1"/>
    <col min="4602" max="4602" width="1.109375" style="1" customWidth="1"/>
    <col min="4603" max="4603" width="19.33203125" style="1" customWidth="1"/>
    <col min="4604" max="4606" width="0" style="1" hidden="1" customWidth="1"/>
    <col min="4607" max="4607" width="18" style="1" customWidth="1"/>
    <col min="4608" max="4612" width="0" style="1" hidden="1" customWidth="1"/>
    <col min="4613" max="4613" width="45.33203125" style="1" customWidth="1"/>
    <col min="4614" max="4843" width="8.88671875" style="1"/>
    <col min="4844" max="4844" width="4.6640625" style="1" customWidth="1"/>
    <col min="4845" max="4845" width="51" style="1" customWidth="1"/>
    <col min="4846" max="4846" width="0" style="1" hidden="1" customWidth="1"/>
    <col min="4847" max="4847" width="21" style="1" customWidth="1"/>
    <col min="4848" max="4850" width="0" style="1" hidden="1" customWidth="1"/>
    <col min="4851" max="4851" width="19.5546875" style="1" customWidth="1"/>
    <col min="4852" max="4857" width="0" style="1" hidden="1" customWidth="1"/>
    <col min="4858" max="4858" width="1.109375" style="1" customWidth="1"/>
    <col min="4859" max="4859" width="19.33203125" style="1" customWidth="1"/>
    <col min="4860" max="4862" width="0" style="1" hidden="1" customWidth="1"/>
    <col min="4863" max="4863" width="18" style="1" customWidth="1"/>
    <col min="4864" max="4868" width="0" style="1" hidden="1" customWidth="1"/>
    <col min="4869" max="4869" width="45.33203125" style="1" customWidth="1"/>
    <col min="4870" max="5099" width="8.88671875" style="1"/>
    <col min="5100" max="5100" width="4.6640625" style="1" customWidth="1"/>
    <col min="5101" max="5101" width="51" style="1" customWidth="1"/>
    <col min="5102" max="5102" width="0" style="1" hidden="1" customWidth="1"/>
    <col min="5103" max="5103" width="21" style="1" customWidth="1"/>
    <col min="5104" max="5106" width="0" style="1" hidden="1" customWidth="1"/>
    <col min="5107" max="5107" width="19.5546875" style="1" customWidth="1"/>
    <col min="5108" max="5113" width="0" style="1" hidden="1" customWidth="1"/>
    <col min="5114" max="5114" width="1.109375" style="1" customWidth="1"/>
    <col min="5115" max="5115" width="19.33203125" style="1" customWidth="1"/>
    <col min="5116" max="5118" width="0" style="1" hidden="1" customWidth="1"/>
    <col min="5119" max="5119" width="18" style="1" customWidth="1"/>
    <col min="5120" max="5124" width="0" style="1" hidden="1" customWidth="1"/>
    <col min="5125" max="5125" width="45.33203125" style="1" customWidth="1"/>
    <col min="5126" max="5355" width="8.88671875" style="1"/>
    <col min="5356" max="5356" width="4.6640625" style="1" customWidth="1"/>
    <col min="5357" max="5357" width="51" style="1" customWidth="1"/>
    <col min="5358" max="5358" width="0" style="1" hidden="1" customWidth="1"/>
    <col min="5359" max="5359" width="21" style="1" customWidth="1"/>
    <col min="5360" max="5362" width="0" style="1" hidden="1" customWidth="1"/>
    <col min="5363" max="5363" width="19.5546875" style="1" customWidth="1"/>
    <col min="5364" max="5369" width="0" style="1" hidden="1" customWidth="1"/>
    <col min="5370" max="5370" width="1.109375" style="1" customWidth="1"/>
    <col min="5371" max="5371" width="19.33203125" style="1" customWidth="1"/>
    <col min="5372" max="5374" width="0" style="1" hidden="1" customWidth="1"/>
    <col min="5375" max="5375" width="18" style="1" customWidth="1"/>
    <col min="5376" max="5380" width="0" style="1" hidden="1" customWidth="1"/>
    <col min="5381" max="5381" width="45.33203125" style="1" customWidth="1"/>
    <col min="5382" max="5611" width="8.88671875" style="1"/>
    <col min="5612" max="5612" width="4.6640625" style="1" customWidth="1"/>
    <col min="5613" max="5613" width="51" style="1" customWidth="1"/>
    <col min="5614" max="5614" width="0" style="1" hidden="1" customWidth="1"/>
    <col min="5615" max="5615" width="21" style="1" customWidth="1"/>
    <col min="5616" max="5618" width="0" style="1" hidden="1" customWidth="1"/>
    <col min="5619" max="5619" width="19.5546875" style="1" customWidth="1"/>
    <col min="5620" max="5625" width="0" style="1" hidden="1" customWidth="1"/>
    <col min="5626" max="5626" width="1.109375" style="1" customWidth="1"/>
    <col min="5627" max="5627" width="19.33203125" style="1" customWidth="1"/>
    <col min="5628" max="5630" width="0" style="1" hidden="1" customWidth="1"/>
    <col min="5631" max="5631" width="18" style="1" customWidth="1"/>
    <col min="5632" max="5636" width="0" style="1" hidden="1" customWidth="1"/>
    <col min="5637" max="5637" width="45.33203125" style="1" customWidth="1"/>
    <col min="5638" max="5867" width="8.88671875" style="1"/>
    <col min="5868" max="5868" width="4.6640625" style="1" customWidth="1"/>
    <col min="5869" max="5869" width="51" style="1" customWidth="1"/>
    <col min="5870" max="5870" width="0" style="1" hidden="1" customWidth="1"/>
    <col min="5871" max="5871" width="21" style="1" customWidth="1"/>
    <col min="5872" max="5874" width="0" style="1" hidden="1" customWidth="1"/>
    <col min="5875" max="5875" width="19.5546875" style="1" customWidth="1"/>
    <col min="5876" max="5881" width="0" style="1" hidden="1" customWidth="1"/>
    <col min="5882" max="5882" width="1.109375" style="1" customWidth="1"/>
    <col min="5883" max="5883" width="19.33203125" style="1" customWidth="1"/>
    <col min="5884" max="5886" width="0" style="1" hidden="1" customWidth="1"/>
    <col min="5887" max="5887" width="18" style="1" customWidth="1"/>
    <col min="5888" max="5892" width="0" style="1" hidden="1" customWidth="1"/>
    <col min="5893" max="5893" width="45.33203125" style="1" customWidth="1"/>
    <col min="5894" max="6123" width="8.88671875" style="1"/>
    <col min="6124" max="6124" width="4.6640625" style="1" customWidth="1"/>
    <col min="6125" max="6125" width="51" style="1" customWidth="1"/>
    <col min="6126" max="6126" width="0" style="1" hidden="1" customWidth="1"/>
    <col min="6127" max="6127" width="21" style="1" customWidth="1"/>
    <col min="6128" max="6130" width="0" style="1" hidden="1" customWidth="1"/>
    <col min="6131" max="6131" width="19.5546875" style="1" customWidth="1"/>
    <col min="6132" max="6137" width="0" style="1" hidden="1" customWidth="1"/>
    <col min="6138" max="6138" width="1.109375" style="1" customWidth="1"/>
    <col min="6139" max="6139" width="19.33203125" style="1" customWidth="1"/>
    <col min="6140" max="6142" width="0" style="1" hidden="1" customWidth="1"/>
    <col min="6143" max="6143" width="18" style="1" customWidth="1"/>
    <col min="6144" max="6148" width="0" style="1" hidden="1" customWidth="1"/>
    <col min="6149" max="6149" width="45.33203125" style="1" customWidth="1"/>
    <col min="6150" max="6379" width="8.88671875" style="1"/>
    <col min="6380" max="6380" width="4.6640625" style="1" customWidth="1"/>
    <col min="6381" max="6381" width="51" style="1" customWidth="1"/>
    <col min="6382" max="6382" width="0" style="1" hidden="1" customWidth="1"/>
    <col min="6383" max="6383" width="21" style="1" customWidth="1"/>
    <col min="6384" max="6386" width="0" style="1" hidden="1" customWidth="1"/>
    <col min="6387" max="6387" width="19.5546875" style="1" customWidth="1"/>
    <col min="6388" max="6393" width="0" style="1" hidden="1" customWidth="1"/>
    <col min="6394" max="6394" width="1.109375" style="1" customWidth="1"/>
    <col min="6395" max="6395" width="19.33203125" style="1" customWidth="1"/>
    <col min="6396" max="6398" width="0" style="1" hidden="1" customWidth="1"/>
    <col min="6399" max="6399" width="18" style="1" customWidth="1"/>
    <col min="6400" max="6404" width="0" style="1" hidden="1" customWidth="1"/>
    <col min="6405" max="6405" width="45.33203125" style="1" customWidth="1"/>
    <col min="6406" max="6635" width="8.88671875" style="1"/>
    <col min="6636" max="6636" width="4.6640625" style="1" customWidth="1"/>
    <col min="6637" max="6637" width="51" style="1" customWidth="1"/>
    <col min="6638" max="6638" width="0" style="1" hidden="1" customWidth="1"/>
    <col min="6639" max="6639" width="21" style="1" customWidth="1"/>
    <col min="6640" max="6642" width="0" style="1" hidden="1" customWidth="1"/>
    <col min="6643" max="6643" width="19.5546875" style="1" customWidth="1"/>
    <col min="6644" max="6649" width="0" style="1" hidden="1" customWidth="1"/>
    <col min="6650" max="6650" width="1.109375" style="1" customWidth="1"/>
    <col min="6651" max="6651" width="19.33203125" style="1" customWidth="1"/>
    <col min="6652" max="6654" width="0" style="1" hidden="1" customWidth="1"/>
    <col min="6655" max="6655" width="18" style="1" customWidth="1"/>
    <col min="6656" max="6660" width="0" style="1" hidden="1" customWidth="1"/>
    <col min="6661" max="6661" width="45.33203125" style="1" customWidth="1"/>
    <col min="6662" max="6891" width="8.88671875" style="1"/>
    <col min="6892" max="6892" width="4.6640625" style="1" customWidth="1"/>
    <col min="6893" max="6893" width="51" style="1" customWidth="1"/>
    <col min="6894" max="6894" width="0" style="1" hidden="1" customWidth="1"/>
    <col min="6895" max="6895" width="21" style="1" customWidth="1"/>
    <col min="6896" max="6898" width="0" style="1" hidden="1" customWidth="1"/>
    <col min="6899" max="6899" width="19.5546875" style="1" customWidth="1"/>
    <col min="6900" max="6905" width="0" style="1" hidden="1" customWidth="1"/>
    <col min="6906" max="6906" width="1.109375" style="1" customWidth="1"/>
    <col min="6907" max="6907" width="19.33203125" style="1" customWidth="1"/>
    <col min="6908" max="6910" width="0" style="1" hidden="1" customWidth="1"/>
    <col min="6911" max="6911" width="18" style="1" customWidth="1"/>
    <col min="6912" max="6916" width="0" style="1" hidden="1" customWidth="1"/>
    <col min="6917" max="6917" width="45.33203125" style="1" customWidth="1"/>
    <col min="6918" max="7147" width="8.88671875" style="1"/>
    <col min="7148" max="7148" width="4.6640625" style="1" customWidth="1"/>
    <col min="7149" max="7149" width="51" style="1" customWidth="1"/>
    <col min="7150" max="7150" width="0" style="1" hidden="1" customWidth="1"/>
    <col min="7151" max="7151" width="21" style="1" customWidth="1"/>
    <col min="7152" max="7154" width="0" style="1" hidden="1" customWidth="1"/>
    <col min="7155" max="7155" width="19.5546875" style="1" customWidth="1"/>
    <col min="7156" max="7161" width="0" style="1" hidden="1" customWidth="1"/>
    <col min="7162" max="7162" width="1.109375" style="1" customWidth="1"/>
    <col min="7163" max="7163" width="19.33203125" style="1" customWidth="1"/>
    <col min="7164" max="7166" width="0" style="1" hidden="1" customWidth="1"/>
    <col min="7167" max="7167" width="18" style="1" customWidth="1"/>
    <col min="7168" max="7172" width="0" style="1" hidden="1" customWidth="1"/>
    <col min="7173" max="7173" width="45.33203125" style="1" customWidth="1"/>
    <col min="7174" max="7403" width="8.88671875" style="1"/>
    <col min="7404" max="7404" width="4.6640625" style="1" customWidth="1"/>
    <col min="7405" max="7405" width="51" style="1" customWidth="1"/>
    <col min="7406" max="7406" width="0" style="1" hidden="1" customWidth="1"/>
    <col min="7407" max="7407" width="21" style="1" customWidth="1"/>
    <col min="7408" max="7410" width="0" style="1" hidden="1" customWidth="1"/>
    <col min="7411" max="7411" width="19.5546875" style="1" customWidth="1"/>
    <col min="7412" max="7417" width="0" style="1" hidden="1" customWidth="1"/>
    <col min="7418" max="7418" width="1.109375" style="1" customWidth="1"/>
    <col min="7419" max="7419" width="19.33203125" style="1" customWidth="1"/>
    <col min="7420" max="7422" width="0" style="1" hidden="1" customWidth="1"/>
    <col min="7423" max="7423" width="18" style="1" customWidth="1"/>
    <col min="7424" max="7428" width="0" style="1" hidden="1" customWidth="1"/>
    <col min="7429" max="7429" width="45.33203125" style="1" customWidth="1"/>
    <col min="7430" max="7659" width="8.88671875" style="1"/>
    <col min="7660" max="7660" width="4.6640625" style="1" customWidth="1"/>
    <col min="7661" max="7661" width="51" style="1" customWidth="1"/>
    <col min="7662" max="7662" width="0" style="1" hidden="1" customWidth="1"/>
    <col min="7663" max="7663" width="21" style="1" customWidth="1"/>
    <col min="7664" max="7666" width="0" style="1" hidden="1" customWidth="1"/>
    <col min="7667" max="7667" width="19.5546875" style="1" customWidth="1"/>
    <col min="7668" max="7673" width="0" style="1" hidden="1" customWidth="1"/>
    <col min="7674" max="7674" width="1.109375" style="1" customWidth="1"/>
    <col min="7675" max="7675" width="19.33203125" style="1" customWidth="1"/>
    <col min="7676" max="7678" width="0" style="1" hidden="1" customWidth="1"/>
    <col min="7679" max="7679" width="18" style="1" customWidth="1"/>
    <col min="7680" max="7684" width="0" style="1" hidden="1" customWidth="1"/>
    <col min="7685" max="7685" width="45.33203125" style="1" customWidth="1"/>
    <col min="7686" max="7915" width="8.88671875" style="1"/>
    <col min="7916" max="7916" width="4.6640625" style="1" customWidth="1"/>
    <col min="7917" max="7917" width="51" style="1" customWidth="1"/>
    <col min="7918" max="7918" width="0" style="1" hidden="1" customWidth="1"/>
    <col min="7919" max="7919" width="21" style="1" customWidth="1"/>
    <col min="7920" max="7922" width="0" style="1" hidden="1" customWidth="1"/>
    <col min="7923" max="7923" width="19.5546875" style="1" customWidth="1"/>
    <col min="7924" max="7929" width="0" style="1" hidden="1" customWidth="1"/>
    <col min="7930" max="7930" width="1.109375" style="1" customWidth="1"/>
    <col min="7931" max="7931" width="19.33203125" style="1" customWidth="1"/>
    <col min="7932" max="7934" width="0" style="1" hidden="1" customWidth="1"/>
    <col min="7935" max="7935" width="18" style="1" customWidth="1"/>
    <col min="7936" max="7940" width="0" style="1" hidden="1" customWidth="1"/>
    <col min="7941" max="7941" width="45.33203125" style="1" customWidth="1"/>
    <col min="7942" max="8171" width="8.88671875" style="1"/>
    <col min="8172" max="8172" width="4.6640625" style="1" customWidth="1"/>
    <col min="8173" max="8173" width="51" style="1" customWidth="1"/>
    <col min="8174" max="8174" width="0" style="1" hidden="1" customWidth="1"/>
    <col min="8175" max="8175" width="21" style="1" customWidth="1"/>
    <col min="8176" max="8178" width="0" style="1" hidden="1" customWidth="1"/>
    <col min="8179" max="8179" width="19.5546875" style="1" customWidth="1"/>
    <col min="8180" max="8185" width="0" style="1" hidden="1" customWidth="1"/>
    <col min="8186" max="8186" width="1.109375" style="1" customWidth="1"/>
    <col min="8187" max="8187" width="19.33203125" style="1" customWidth="1"/>
    <col min="8188" max="8190" width="0" style="1" hidden="1" customWidth="1"/>
    <col min="8191" max="8191" width="18" style="1" customWidth="1"/>
    <col min="8192" max="8196" width="0" style="1" hidden="1" customWidth="1"/>
    <col min="8197" max="8197" width="45.33203125" style="1" customWidth="1"/>
    <col min="8198" max="8427" width="8.88671875" style="1"/>
    <col min="8428" max="8428" width="4.6640625" style="1" customWidth="1"/>
    <col min="8429" max="8429" width="51" style="1" customWidth="1"/>
    <col min="8430" max="8430" width="0" style="1" hidden="1" customWidth="1"/>
    <col min="8431" max="8431" width="21" style="1" customWidth="1"/>
    <col min="8432" max="8434" width="0" style="1" hidden="1" customWidth="1"/>
    <col min="8435" max="8435" width="19.5546875" style="1" customWidth="1"/>
    <col min="8436" max="8441" width="0" style="1" hidden="1" customWidth="1"/>
    <col min="8442" max="8442" width="1.109375" style="1" customWidth="1"/>
    <col min="8443" max="8443" width="19.33203125" style="1" customWidth="1"/>
    <col min="8444" max="8446" width="0" style="1" hidden="1" customWidth="1"/>
    <col min="8447" max="8447" width="18" style="1" customWidth="1"/>
    <col min="8448" max="8452" width="0" style="1" hidden="1" customWidth="1"/>
    <col min="8453" max="8453" width="45.33203125" style="1" customWidth="1"/>
    <col min="8454" max="8683" width="8.88671875" style="1"/>
    <col min="8684" max="8684" width="4.6640625" style="1" customWidth="1"/>
    <col min="8685" max="8685" width="51" style="1" customWidth="1"/>
    <col min="8686" max="8686" width="0" style="1" hidden="1" customWidth="1"/>
    <col min="8687" max="8687" width="21" style="1" customWidth="1"/>
    <col min="8688" max="8690" width="0" style="1" hidden="1" customWidth="1"/>
    <col min="8691" max="8691" width="19.5546875" style="1" customWidth="1"/>
    <col min="8692" max="8697" width="0" style="1" hidden="1" customWidth="1"/>
    <col min="8698" max="8698" width="1.109375" style="1" customWidth="1"/>
    <col min="8699" max="8699" width="19.33203125" style="1" customWidth="1"/>
    <col min="8700" max="8702" width="0" style="1" hidden="1" customWidth="1"/>
    <col min="8703" max="8703" width="18" style="1" customWidth="1"/>
    <col min="8704" max="8708" width="0" style="1" hidden="1" customWidth="1"/>
    <col min="8709" max="8709" width="45.33203125" style="1" customWidth="1"/>
    <col min="8710" max="8939" width="8.88671875" style="1"/>
    <col min="8940" max="8940" width="4.6640625" style="1" customWidth="1"/>
    <col min="8941" max="8941" width="51" style="1" customWidth="1"/>
    <col min="8942" max="8942" width="0" style="1" hidden="1" customWidth="1"/>
    <col min="8943" max="8943" width="21" style="1" customWidth="1"/>
    <col min="8944" max="8946" width="0" style="1" hidden="1" customWidth="1"/>
    <col min="8947" max="8947" width="19.5546875" style="1" customWidth="1"/>
    <col min="8948" max="8953" width="0" style="1" hidden="1" customWidth="1"/>
    <col min="8954" max="8954" width="1.109375" style="1" customWidth="1"/>
    <col min="8955" max="8955" width="19.33203125" style="1" customWidth="1"/>
    <col min="8956" max="8958" width="0" style="1" hidden="1" customWidth="1"/>
    <col min="8959" max="8959" width="18" style="1" customWidth="1"/>
    <col min="8960" max="8964" width="0" style="1" hidden="1" customWidth="1"/>
    <col min="8965" max="8965" width="45.33203125" style="1" customWidth="1"/>
    <col min="8966" max="9195" width="8.88671875" style="1"/>
    <col min="9196" max="9196" width="4.6640625" style="1" customWidth="1"/>
    <col min="9197" max="9197" width="51" style="1" customWidth="1"/>
    <col min="9198" max="9198" width="0" style="1" hidden="1" customWidth="1"/>
    <col min="9199" max="9199" width="21" style="1" customWidth="1"/>
    <col min="9200" max="9202" width="0" style="1" hidden="1" customWidth="1"/>
    <col min="9203" max="9203" width="19.5546875" style="1" customWidth="1"/>
    <col min="9204" max="9209" width="0" style="1" hidden="1" customWidth="1"/>
    <col min="9210" max="9210" width="1.109375" style="1" customWidth="1"/>
    <col min="9211" max="9211" width="19.33203125" style="1" customWidth="1"/>
    <col min="9212" max="9214" width="0" style="1" hidden="1" customWidth="1"/>
    <col min="9215" max="9215" width="18" style="1" customWidth="1"/>
    <col min="9216" max="9220" width="0" style="1" hidden="1" customWidth="1"/>
    <col min="9221" max="9221" width="45.33203125" style="1" customWidth="1"/>
    <col min="9222" max="9451" width="8.88671875" style="1"/>
    <col min="9452" max="9452" width="4.6640625" style="1" customWidth="1"/>
    <col min="9453" max="9453" width="51" style="1" customWidth="1"/>
    <col min="9454" max="9454" width="0" style="1" hidden="1" customWidth="1"/>
    <col min="9455" max="9455" width="21" style="1" customWidth="1"/>
    <col min="9456" max="9458" width="0" style="1" hidden="1" customWidth="1"/>
    <col min="9459" max="9459" width="19.5546875" style="1" customWidth="1"/>
    <col min="9460" max="9465" width="0" style="1" hidden="1" customWidth="1"/>
    <col min="9466" max="9466" width="1.109375" style="1" customWidth="1"/>
    <col min="9467" max="9467" width="19.33203125" style="1" customWidth="1"/>
    <col min="9468" max="9470" width="0" style="1" hidden="1" customWidth="1"/>
    <col min="9471" max="9471" width="18" style="1" customWidth="1"/>
    <col min="9472" max="9476" width="0" style="1" hidden="1" customWidth="1"/>
    <col min="9477" max="9477" width="45.33203125" style="1" customWidth="1"/>
    <col min="9478" max="9707" width="8.88671875" style="1"/>
    <col min="9708" max="9708" width="4.6640625" style="1" customWidth="1"/>
    <col min="9709" max="9709" width="51" style="1" customWidth="1"/>
    <col min="9710" max="9710" width="0" style="1" hidden="1" customWidth="1"/>
    <col min="9711" max="9711" width="21" style="1" customWidth="1"/>
    <col min="9712" max="9714" width="0" style="1" hidden="1" customWidth="1"/>
    <col min="9715" max="9715" width="19.5546875" style="1" customWidth="1"/>
    <col min="9716" max="9721" width="0" style="1" hidden="1" customWidth="1"/>
    <col min="9722" max="9722" width="1.109375" style="1" customWidth="1"/>
    <col min="9723" max="9723" width="19.33203125" style="1" customWidth="1"/>
    <col min="9724" max="9726" width="0" style="1" hidden="1" customWidth="1"/>
    <col min="9727" max="9727" width="18" style="1" customWidth="1"/>
    <col min="9728" max="9732" width="0" style="1" hidden="1" customWidth="1"/>
    <col min="9733" max="9733" width="45.33203125" style="1" customWidth="1"/>
    <col min="9734" max="9963" width="8.88671875" style="1"/>
    <col min="9964" max="9964" width="4.6640625" style="1" customWidth="1"/>
    <col min="9965" max="9965" width="51" style="1" customWidth="1"/>
    <col min="9966" max="9966" width="0" style="1" hidden="1" customWidth="1"/>
    <col min="9967" max="9967" width="21" style="1" customWidth="1"/>
    <col min="9968" max="9970" width="0" style="1" hidden="1" customWidth="1"/>
    <col min="9971" max="9971" width="19.5546875" style="1" customWidth="1"/>
    <col min="9972" max="9977" width="0" style="1" hidden="1" customWidth="1"/>
    <col min="9978" max="9978" width="1.109375" style="1" customWidth="1"/>
    <col min="9979" max="9979" width="19.33203125" style="1" customWidth="1"/>
    <col min="9980" max="9982" width="0" style="1" hidden="1" customWidth="1"/>
    <col min="9983" max="9983" width="18" style="1" customWidth="1"/>
    <col min="9984" max="9988" width="0" style="1" hidden="1" customWidth="1"/>
    <col min="9989" max="9989" width="45.33203125" style="1" customWidth="1"/>
    <col min="9990" max="10219" width="8.88671875" style="1"/>
    <col min="10220" max="10220" width="4.6640625" style="1" customWidth="1"/>
    <col min="10221" max="10221" width="51" style="1" customWidth="1"/>
    <col min="10222" max="10222" width="0" style="1" hidden="1" customWidth="1"/>
    <col min="10223" max="10223" width="21" style="1" customWidth="1"/>
    <col min="10224" max="10226" width="0" style="1" hidden="1" customWidth="1"/>
    <col min="10227" max="10227" width="19.5546875" style="1" customWidth="1"/>
    <col min="10228" max="10233" width="0" style="1" hidden="1" customWidth="1"/>
    <col min="10234" max="10234" width="1.109375" style="1" customWidth="1"/>
    <col min="10235" max="10235" width="19.33203125" style="1" customWidth="1"/>
    <col min="10236" max="10238" width="0" style="1" hidden="1" customWidth="1"/>
    <col min="10239" max="10239" width="18" style="1" customWidth="1"/>
    <col min="10240" max="10244" width="0" style="1" hidden="1" customWidth="1"/>
    <col min="10245" max="10245" width="45.33203125" style="1" customWidth="1"/>
    <col min="10246" max="10475" width="8.88671875" style="1"/>
    <col min="10476" max="10476" width="4.6640625" style="1" customWidth="1"/>
    <col min="10477" max="10477" width="51" style="1" customWidth="1"/>
    <col min="10478" max="10478" width="0" style="1" hidden="1" customWidth="1"/>
    <col min="10479" max="10479" width="21" style="1" customWidth="1"/>
    <col min="10480" max="10482" width="0" style="1" hidden="1" customWidth="1"/>
    <col min="10483" max="10483" width="19.5546875" style="1" customWidth="1"/>
    <col min="10484" max="10489" width="0" style="1" hidden="1" customWidth="1"/>
    <col min="10490" max="10490" width="1.109375" style="1" customWidth="1"/>
    <col min="10491" max="10491" width="19.33203125" style="1" customWidth="1"/>
    <col min="10492" max="10494" width="0" style="1" hidden="1" customWidth="1"/>
    <col min="10495" max="10495" width="18" style="1" customWidth="1"/>
    <col min="10496" max="10500" width="0" style="1" hidden="1" customWidth="1"/>
    <col min="10501" max="10501" width="45.33203125" style="1" customWidth="1"/>
    <col min="10502" max="10731" width="8.88671875" style="1"/>
    <col min="10732" max="10732" width="4.6640625" style="1" customWidth="1"/>
    <col min="10733" max="10733" width="51" style="1" customWidth="1"/>
    <col min="10734" max="10734" width="0" style="1" hidden="1" customWidth="1"/>
    <col min="10735" max="10735" width="21" style="1" customWidth="1"/>
    <col min="10736" max="10738" width="0" style="1" hidden="1" customWidth="1"/>
    <col min="10739" max="10739" width="19.5546875" style="1" customWidth="1"/>
    <col min="10740" max="10745" width="0" style="1" hidden="1" customWidth="1"/>
    <col min="10746" max="10746" width="1.109375" style="1" customWidth="1"/>
    <col min="10747" max="10747" width="19.33203125" style="1" customWidth="1"/>
    <col min="10748" max="10750" width="0" style="1" hidden="1" customWidth="1"/>
    <col min="10751" max="10751" width="18" style="1" customWidth="1"/>
    <col min="10752" max="10756" width="0" style="1" hidden="1" customWidth="1"/>
    <col min="10757" max="10757" width="45.33203125" style="1" customWidth="1"/>
    <col min="10758" max="10987" width="8.88671875" style="1"/>
    <col min="10988" max="10988" width="4.6640625" style="1" customWidth="1"/>
    <col min="10989" max="10989" width="51" style="1" customWidth="1"/>
    <col min="10990" max="10990" width="0" style="1" hidden="1" customWidth="1"/>
    <col min="10991" max="10991" width="21" style="1" customWidth="1"/>
    <col min="10992" max="10994" width="0" style="1" hidden="1" customWidth="1"/>
    <col min="10995" max="10995" width="19.5546875" style="1" customWidth="1"/>
    <col min="10996" max="11001" width="0" style="1" hidden="1" customWidth="1"/>
    <col min="11002" max="11002" width="1.109375" style="1" customWidth="1"/>
    <col min="11003" max="11003" width="19.33203125" style="1" customWidth="1"/>
    <col min="11004" max="11006" width="0" style="1" hidden="1" customWidth="1"/>
    <col min="11007" max="11007" width="18" style="1" customWidth="1"/>
    <col min="11008" max="11012" width="0" style="1" hidden="1" customWidth="1"/>
    <col min="11013" max="11013" width="45.33203125" style="1" customWidth="1"/>
    <col min="11014" max="11243" width="8.88671875" style="1"/>
    <col min="11244" max="11244" width="4.6640625" style="1" customWidth="1"/>
    <col min="11245" max="11245" width="51" style="1" customWidth="1"/>
    <col min="11246" max="11246" width="0" style="1" hidden="1" customWidth="1"/>
    <col min="11247" max="11247" width="21" style="1" customWidth="1"/>
    <col min="11248" max="11250" width="0" style="1" hidden="1" customWidth="1"/>
    <col min="11251" max="11251" width="19.5546875" style="1" customWidth="1"/>
    <col min="11252" max="11257" width="0" style="1" hidden="1" customWidth="1"/>
    <col min="11258" max="11258" width="1.109375" style="1" customWidth="1"/>
    <col min="11259" max="11259" width="19.33203125" style="1" customWidth="1"/>
    <col min="11260" max="11262" width="0" style="1" hidden="1" customWidth="1"/>
    <col min="11263" max="11263" width="18" style="1" customWidth="1"/>
    <col min="11264" max="11268" width="0" style="1" hidden="1" customWidth="1"/>
    <col min="11269" max="11269" width="45.33203125" style="1" customWidth="1"/>
    <col min="11270" max="11499" width="8.88671875" style="1"/>
    <col min="11500" max="11500" width="4.6640625" style="1" customWidth="1"/>
    <col min="11501" max="11501" width="51" style="1" customWidth="1"/>
    <col min="11502" max="11502" width="0" style="1" hidden="1" customWidth="1"/>
    <col min="11503" max="11503" width="21" style="1" customWidth="1"/>
    <col min="11504" max="11506" width="0" style="1" hidden="1" customWidth="1"/>
    <col min="11507" max="11507" width="19.5546875" style="1" customWidth="1"/>
    <col min="11508" max="11513" width="0" style="1" hidden="1" customWidth="1"/>
    <col min="11514" max="11514" width="1.109375" style="1" customWidth="1"/>
    <col min="11515" max="11515" width="19.33203125" style="1" customWidth="1"/>
    <col min="11516" max="11518" width="0" style="1" hidden="1" customWidth="1"/>
    <col min="11519" max="11519" width="18" style="1" customWidth="1"/>
    <col min="11520" max="11524" width="0" style="1" hidden="1" customWidth="1"/>
    <col min="11525" max="11525" width="45.33203125" style="1" customWidth="1"/>
    <col min="11526" max="11755" width="8.88671875" style="1"/>
    <col min="11756" max="11756" width="4.6640625" style="1" customWidth="1"/>
    <col min="11757" max="11757" width="51" style="1" customWidth="1"/>
    <col min="11758" max="11758" width="0" style="1" hidden="1" customWidth="1"/>
    <col min="11759" max="11759" width="21" style="1" customWidth="1"/>
    <col min="11760" max="11762" width="0" style="1" hidden="1" customWidth="1"/>
    <col min="11763" max="11763" width="19.5546875" style="1" customWidth="1"/>
    <col min="11764" max="11769" width="0" style="1" hidden="1" customWidth="1"/>
    <col min="11770" max="11770" width="1.109375" style="1" customWidth="1"/>
    <col min="11771" max="11771" width="19.33203125" style="1" customWidth="1"/>
    <col min="11772" max="11774" width="0" style="1" hidden="1" customWidth="1"/>
    <col min="11775" max="11775" width="18" style="1" customWidth="1"/>
    <col min="11776" max="11780" width="0" style="1" hidden="1" customWidth="1"/>
    <col min="11781" max="11781" width="45.33203125" style="1" customWidth="1"/>
    <col min="11782" max="12011" width="8.88671875" style="1"/>
    <col min="12012" max="12012" width="4.6640625" style="1" customWidth="1"/>
    <col min="12013" max="12013" width="51" style="1" customWidth="1"/>
    <col min="12014" max="12014" width="0" style="1" hidden="1" customWidth="1"/>
    <col min="12015" max="12015" width="21" style="1" customWidth="1"/>
    <col min="12016" max="12018" width="0" style="1" hidden="1" customWidth="1"/>
    <col min="12019" max="12019" width="19.5546875" style="1" customWidth="1"/>
    <col min="12020" max="12025" width="0" style="1" hidden="1" customWidth="1"/>
    <col min="12026" max="12026" width="1.109375" style="1" customWidth="1"/>
    <col min="12027" max="12027" width="19.33203125" style="1" customWidth="1"/>
    <col min="12028" max="12030" width="0" style="1" hidden="1" customWidth="1"/>
    <col min="12031" max="12031" width="18" style="1" customWidth="1"/>
    <col min="12032" max="12036" width="0" style="1" hidden="1" customWidth="1"/>
    <col min="12037" max="12037" width="45.33203125" style="1" customWidth="1"/>
    <col min="12038" max="12267" width="8.88671875" style="1"/>
    <col min="12268" max="12268" width="4.6640625" style="1" customWidth="1"/>
    <col min="12269" max="12269" width="51" style="1" customWidth="1"/>
    <col min="12270" max="12270" width="0" style="1" hidden="1" customWidth="1"/>
    <col min="12271" max="12271" width="21" style="1" customWidth="1"/>
    <col min="12272" max="12274" width="0" style="1" hidden="1" customWidth="1"/>
    <col min="12275" max="12275" width="19.5546875" style="1" customWidth="1"/>
    <col min="12276" max="12281" width="0" style="1" hidden="1" customWidth="1"/>
    <col min="12282" max="12282" width="1.109375" style="1" customWidth="1"/>
    <col min="12283" max="12283" width="19.33203125" style="1" customWidth="1"/>
    <col min="12284" max="12286" width="0" style="1" hidden="1" customWidth="1"/>
    <col min="12287" max="12287" width="18" style="1" customWidth="1"/>
    <col min="12288" max="12292" width="0" style="1" hidden="1" customWidth="1"/>
    <col min="12293" max="12293" width="45.33203125" style="1" customWidth="1"/>
    <col min="12294" max="12523" width="8.88671875" style="1"/>
    <col min="12524" max="12524" width="4.6640625" style="1" customWidth="1"/>
    <col min="12525" max="12525" width="51" style="1" customWidth="1"/>
    <col min="12526" max="12526" width="0" style="1" hidden="1" customWidth="1"/>
    <col min="12527" max="12527" width="21" style="1" customWidth="1"/>
    <col min="12528" max="12530" width="0" style="1" hidden="1" customWidth="1"/>
    <col min="12531" max="12531" width="19.5546875" style="1" customWidth="1"/>
    <col min="12532" max="12537" width="0" style="1" hidden="1" customWidth="1"/>
    <col min="12538" max="12538" width="1.109375" style="1" customWidth="1"/>
    <col min="12539" max="12539" width="19.33203125" style="1" customWidth="1"/>
    <col min="12540" max="12542" width="0" style="1" hidden="1" customWidth="1"/>
    <col min="12543" max="12543" width="18" style="1" customWidth="1"/>
    <col min="12544" max="12548" width="0" style="1" hidden="1" customWidth="1"/>
    <col min="12549" max="12549" width="45.33203125" style="1" customWidth="1"/>
    <col min="12550" max="12779" width="8.88671875" style="1"/>
    <col min="12780" max="12780" width="4.6640625" style="1" customWidth="1"/>
    <col min="12781" max="12781" width="51" style="1" customWidth="1"/>
    <col min="12782" max="12782" width="0" style="1" hidden="1" customWidth="1"/>
    <col min="12783" max="12783" width="21" style="1" customWidth="1"/>
    <col min="12784" max="12786" width="0" style="1" hidden="1" customWidth="1"/>
    <col min="12787" max="12787" width="19.5546875" style="1" customWidth="1"/>
    <col min="12788" max="12793" width="0" style="1" hidden="1" customWidth="1"/>
    <col min="12794" max="12794" width="1.109375" style="1" customWidth="1"/>
    <col min="12795" max="12795" width="19.33203125" style="1" customWidth="1"/>
    <col min="12796" max="12798" width="0" style="1" hidden="1" customWidth="1"/>
    <col min="12799" max="12799" width="18" style="1" customWidth="1"/>
    <col min="12800" max="12804" width="0" style="1" hidden="1" customWidth="1"/>
    <col min="12805" max="12805" width="45.33203125" style="1" customWidth="1"/>
    <col min="12806" max="13035" width="8.88671875" style="1"/>
    <col min="13036" max="13036" width="4.6640625" style="1" customWidth="1"/>
    <col min="13037" max="13037" width="51" style="1" customWidth="1"/>
    <col min="13038" max="13038" width="0" style="1" hidden="1" customWidth="1"/>
    <col min="13039" max="13039" width="21" style="1" customWidth="1"/>
    <col min="13040" max="13042" width="0" style="1" hidden="1" customWidth="1"/>
    <col min="13043" max="13043" width="19.5546875" style="1" customWidth="1"/>
    <col min="13044" max="13049" width="0" style="1" hidden="1" customWidth="1"/>
    <col min="13050" max="13050" width="1.109375" style="1" customWidth="1"/>
    <col min="13051" max="13051" width="19.33203125" style="1" customWidth="1"/>
    <col min="13052" max="13054" width="0" style="1" hidden="1" customWidth="1"/>
    <col min="13055" max="13055" width="18" style="1" customWidth="1"/>
    <col min="13056" max="13060" width="0" style="1" hidden="1" customWidth="1"/>
    <col min="13061" max="13061" width="45.33203125" style="1" customWidth="1"/>
    <col min="13062" max="13291" width="8.88671875" style="1"/>
    <col min="13292" max="13292" width="4.6640625" style="1" customWidth="1"/>
    <col min="13293" max="13293" width="51" style="1" customWidth="1"/>
    <col min="13294" max="13294" width="0" style="1" hidden="1" customWidth="1"/>
    <col min="13295" max="13295" width="21" style="1" customWidth="1"/>
    <col min="13296" max="13298" width="0" style="1" hidden="1" customWidth="1"/>
    <col min="13299" max="13299" width="19.5546875" style="1" customWidth="1"/>
    <col min="13300" max="13305" width="0" style="1" hidden="1" customWidth="1"/>
    <col min="13306" max="13306" width="1.109375" style="1" customWidth="1"/>
    <col min="13307" max="13307" width="19.33203125" style="1" customWidth="1"/>
    <col min="13308" max="13310" width="0" style="1" hidden="1" customWidth="1"/>
    <col min="13311" max="13311" width="18" style="1" customWidth="1"/>
    <col min="13312" max="13316" width="0" style="1" hidden="1" customWidth="1"/>
    <col min="13317" max="13317" width="45.33203125" style="1" customWidth="1"/>
    <col min="13318" max="13547" width="8.88671875" style="1"/>
    <col min="13548" max="13548" width="4.6640625" style="1" customWidth="1"/>
    <col min="13549" max="13549" width="51" style="1" customWidth="1"/>
    <col min="13550" max="13550" width="0" style="1" hidden="1" customWidth="1"/>
    <col min="13551" max="13551" width="21" style="1" customWidth="1"/>
    <col min="13552" max="13554" width="0" style="1" hidden="1" customWidth="1"/>
    <col min="13555" max="13555" width="19.5546875" style="1" customWidth="1"/>
    <col min="13556" max="13561" width="0" style="1" hidden="1" customWidth="1"/>
    <col min="13562" max="13562" width="1.109375" style="1" customWidth="1"/>
    <col min="13563" max="13563" width="19.33203125" style="1" customWidth="1"/>
    <col min="13564" max="13566" width="0" style="1" hidden="1" customWidth="1"/>
    <col min="13567" max="13567" width="18" style="1" customWidth="1"/>
    <col min="13568" max="13572" width="0" style="1" hidden="1" customWidth="1"/>
    <col min="13573" max="13573" width="45.33203125" style="1" customWidth="1"/>
    <col min="13574" max="13803" width="8.88671875" style="1"/>
    <col min="13804" max="13804" width="4.6640625" style="1" customWidth="1"/>
    <col min="13805" max="13805" width="51" style="1" customWidth="1"/>
    <col min="13806" max="13806" width="0" style="1" hidden="1" customWidth="1"/>
    <col min="13807" max="13807" width="21" style="1" customWidth="1"/>
    <col min="13808" max="13810" width="0" style="1" hidden="1" customWidth="1"/>
    <col min="13811" max="13811" width="19.5546875" style="1" customWidth="1"/>
    <col min="13812" max="13817" width="0" style="1" hidden="1" customWidth="1"/>
    <col min="13818" max="13818" width="1.109375" style="1" customWidth="1"/>
    <col min="13819" max="13819" width="19.33203125" style="1" customWidth="1"/>
    <col min="13820" max="13822" width="0" style="1" hidden="1" customWidth="1"/>
    <col min="13823" max="13823" width="18" style="1" customWidth="1"/>
    <col min="13824" max="13828" width="0" style="1" hidden="1" customWidth="1"/>
    <col min="13829" max="13829" width="45.33203125" style="1" customWidth="1"/>
    <col min="13830" max="14059" width="8.88671875" style="1"/>
    <col min="14060" max="14060" width="4.6640625" style="1" customWidth="1"/>
    <col min="14061" max="14061" width="51" style="1" customWidth="1"/>
    <col min="14062" max="14062" width="0" style="1" hidden="1" customWidth="1"/>
    <col min="14063" max="14063" width="21" style="1" customWidth="1"/>
    <col min="14064" max="14066" width="0" style="1" hidden="1" customWidth="1"/>
    <col min="14067" max="14067" width="19.5546875" style="1" customWidth="1"/>
    <col min="14068" max="14073" width="0" style="1" hidden="1" customWidth="1"/>
    <col min="14074" max="14074" width="1.109375" style="1" customWidth="1"/>
    <col min="14075" max="14075" width="19.33203125" style="1" customWidth="1"/>
    <col min="14076" max="14078" width="0" style="1" hidden="1" customWidth="1"/>
    <col min="14079" max="14079" width="18" style="1" customWidth="1"/>
    <col min="14080" max="14084" width="0" style="1" hidden="1" customWidth="1"/>
    <col min="14085" max="14085" width="45.33203125" style="1" customWidth="1"/>
    <col min="14086" max="14315" width="8.88671875" style="1"/>
    <col min="14316" max="14316" width="4.6640625" style="1" customWidth="1"/>
    <col min="14317" max="14317" width="51" style="1" customWidth="1"/>
    <col min="14318" max="14318" width="0" style="1" hidden="1" customWidth="1"/>
    <col min="14319" max="14319" width="21" style="1" customWidth="1"/>
    <col min="14320" max="14322" width="0" style="1" hidden="1" customWidth="1"/>
    <col min="14323" max="14323" width="19.5546875" style="1" customWidth="1"/>
    <col min="14324" max="14329" width="0" style="1" hidden="1" customWidth="1"/>
    <col min="14330" max="14330" width="1.109375" style="1" customWidth="1"/>
    <col min="14331" max="14331" width="19.33203125" style="1" customWidth="1"/>
    <col min="14332" max="14334" width="0" style="1" hidden="1" customWidth="1"/>
    <col min="14335" max="14335" width="18" style="1" customWidth="1"/>
    <col min="14336" max="14340" width="0" style="1" hidden="1" customWidth="1"/>
    <col min="14341" max="14341" width="45.33203125" style="1" customWidth="1"/>
    <col min="14342" max="14571" width="8.88671875" style="1"/>
    <col min="14572" max="14572" width="4.6640625" style="1" customWidth="1"/>
    <col min="14573" max="14573" width="51" style="1" customWidth="1"/>
    <col min="14574" max="14574" width="0" style="1" hidden="1" customWidth="1"/>
    <col min="14575" max="14575" width="21" style="1" customWidth="1"/>
    <col min="14576" max="14578" width="0" style="1" hidden="1" customWidth="1"/>
    <col min="14579" max="14579" width="19.5546875" style="1" customWidth="1"/>
    <col min="14580" max="14585" width="0" style="1" hidden="1" customWidth="1"/>
    <col min="14586" max="14586" width="1.109375" style="1" customWidth="1"/>
    <col min="14587" max="14587" width="19.33203125" style="1" customWidth="1"/>
    <col min="14588" max="14590" width="0" style="1" hidden="1" customWidth="1"/>
    <col min="14591" max="14591" width="18" style="1" customWidth="1"/>
    <col min="14592" max="14596" width="0" style="1" hidden="1" customWidth="1"/>
    <col min="14597" max="14597" width="45.33203125" style="1" customWidth="1"/>
    <col min="14598" max="14827" width="8.88671875" style="1"/>
    <col min="14828" max="14828" width="4.6640625" style="1" customWidth="1"/>
    <col min="14829" max="14829" width="51" style="1" customWidth="1"/>
    <col min="14830" max="14830" width="0" style="1" hidden="1" customWidth="1"/>
    <col min="14831" max="14831" width="21" style="1" customWidth="1"/>
    <col min="14832" max="14834" width="0" style="1" hidden="1" customWidth="1"/>
    <col min="14835" max="14835" width="19.5546875" style="1" customWidth="1"/>
    <col min="14836" max="14841" width="0" style="1" hidden="1" customWidth="1"/>
    <col min="14842" max="14842" width="1.109375" style="1" customWidth="1"/>
    <col min="14843" max="14843" width="19.33203125" style="1" customWidth="1"/>
    <col min="14844" max="14846" width="0" style="1" hidden="1" customWidth="1"/>
    <col min="14847" max="14847" width="18" style="1" customWidth="1"/>
    <col min="14848" max="14852" width="0" style="1" hidden="1" customWidth="1"/>
    <col min="14853" max="14853" width="45.33203125" style="1" customWidth="1"/>
    <col min="14854" max="15083" width="8.88671875" style="1"/>
    <col min="15084" max="15084" width="4.6640625" style="1" customWidth="1"/>
    <col min="15085" max="15085" width="51" style="1" customWidth="1"/>
    <col min="15086" max="15086" width="0" style="1" hidden="1" customWidth="1"/>
    <col min="15087" max="15087" width="21" style="1" customWidth="1"/>
    <col min="15088" max="15090" width="0" style="1" hidden="1" customWidth="1"/>
    <col min="15091" max="15091" width="19.5546875" style="1" customWidth="1"/>
    <col min="15092" max="15097" width="0" style="1" hidden="1" customWidth="1"/>
    <col min="15098" max="15098" width="1.109375" style="1" customWidth="1"/>
    <col min="15099" max="15099" width="19.33203125" style="1" customWidth="1"/>
    <col min="15100" max="15102" width="0" style="1" hidden="1" customWidth="1"/>
    <col min="15103" max="15103" width="18" style="1" customWidth="1"/>
    <col min="15104" max="15108" width="0" style="1" hidden="1" customWidth="1"/>
    <col min="15109" max="15109" width="45.33203125" style="1" customWidth="1"/>
    <col min="15110" max="15339" width="8.88671875" style="1"/>
    <col min="15340" max="15340" width="4.6640625" style="1" customWidth="1"/>
    <col min="15341" max="15341" width="51" style="1" customWidth="1"/>
    <col min="15342" max="15342" width="0" style="1" hidden="1" customWidth="1"/>
    <col min="15343" max="15343" width="21" style="1" customWidth="1"/>
    <col min="15344" max="15346" width="0" style="1" hidden="1" customWidth="1"/>
    <col min="15347" max="15347" width="19.5546875" style="1" customWidth="1"/>
    <col min="15348" max="15353" width="0" style="1" hidden="1" customWidth="1"/>
    <col min="15354" max="15354" width="1.109375" style="1" customWidth="1"/>
    <col min="15355" max="15355" width="19.33203125" style="1" customWidth="1"/>
    <col min="15356" max="15358" width="0" style="1" hidden="1" customWidth="1"/>
    <col min="15359" max="15359" width="18" style="1" customWidth="1"/>
    <col min="15360" max="15364" width="0" style="1" hidden="1" customWidth="1"/>
    <col min="15365" max="15365" width="45.33203125" style="1" customWidth="1"/>
    <col min="15366" max="15595" width="8.88671875" style="1"/>
    <col min="15596" max="15596" width="4.6640625" style="1" customWidth="1"/>
    <col min="15597" max="15597" width="51" style="1" customWidth="1"/>
    <col min="15598" max="15598" width="0" style="1" hidden="1" customWidth="1"/>
    <col min="15599" max="15599" width="21" style="1" customWidth="1"/>
    <col min="15600" max="15602" width="0" style="1" hidden="1" customWidth="1"/>
    <col min="15603" max="15603" width="19.5546875" style="1" customWidth="1"/>
    <col min="15604" max="15609" width="0" style="1" hidden="1" customWidth="1"/>
    <col min="15610" max="15610" width="1.109375" style="1" customWidth="1"/>
    <col min="15611" max="15611" width="19.33203125" style="1" customWidth="1"/>
    <col min="15612" max="15614" width="0" style="1" hidden="1" customWidth="1"/>
    <col min="15615" max="15615" width="18" style="1" customWidth="1"/>
    <col min="15616" max="15620" width="0" style="1" hidden="1" customWidth="1"/>
    <col min="15621" max="15621" width="45.33203125" style="1" customWidth="1"/>
    <col min="15622" max="15851" width="8.88671875" style="1"/>
    <col min="15852" max="15852" width="4.6640625" style="1" customWidth="1"/>
    <col min="15853" max="15853" width="51" style="1" customWidth="1"/>
    <col min="15854" max="15854" width="0" style="1" hidden="1" customWidth="1"/>
    <col min="15855" max="15855" width="21" style="1" customWidth="1"/>
    <col min="15856" max="15858" width="0" style="1" hidden="1" customWidth="1"/>
    <col min="15859" max="15859" width="19.5546875" style="1" customWidth="1"/>
    <col min="15860" max="15865" width="0" style="1" hidden="1" customWidth="1"/>
    <col min="15866" max="15866" width="1.109375" style="1" customWidth="1"/>
    <col min="15867" max="15867" width="19.33203125" style="1" customWidth="1"/>
    <col min="15868" max="15870" width="0" style="1" hidden="1" customWidth="1"/>
    <col min="15871" max="15871" width="18" style="1" customWidth="1"/>
    <col min="15872" max="15876" width="0" style="1" hidden="1" customWidth="1"/>
    <col min="15877" max="15877" width="45.33203125" style="1" customWidth="1"/>
    <col min="15878" max="16107" width="8.88671875" style="1"/>
    <col min="16108" max="16108" width="4.6640625" style="1" customWidth="1"/>
    <col min="16109" max="16109" width="51" style="1" customWidth="1"/>
    <col min="16110" max="16110" width="0" style="1" hidden="1" customWidth="1"/>
    <col min="16111" max="16111" width="21" style="1" customWidth="1"/>
    <col min="16112" max="16114" width="0" style="1" hidden="1" customWidth="1"/>
    <col min="16115" max="16115" width="19.5546875" style="1" customWidth="1"/>
    <col min="16116" max="16121" width="0" style="1" hidden="1" customWidth="1"/>
    <col min="16122" max="16122" width="1.109375" style="1" customWidth="1"/>
    <col min="16123" max="16123" width="19.33203125" style="1" customWidth="1"/>
    <col min="16124" max="16126" width="0" style="1" hidden="1" customWidth="1"/>
    <col min="16127" max="16127" width="18" style="1" customWidth="1"/>
    <col min="16128" max="16132" width="0" style="1" hidden="1" customWidth="1"/>
    <col min="16133" max="16133" width="45.33203125" style="1" customWidth="1"/>
    <col min="16134" max="16384" width="8.88671875" style="1"/>
  </cols>
  <sheetData>
    <row r="2" spans="1:5" ht="13.8" thickBot="1"/>
    <row r="3" spans="1:5" ht="21" thickBot="1">
      <c r="A3" s="3" t="s">
        <v>0</v>
      </c>
      <c r="B3" s="4"/>
      <c r="C3" s="4"/>
      <c r="D3" s="4"/>
      <c r="E3" s="5"/>
    </row>
    <row r="4" spans="1:5" ht="13.8" thickBot="1"/>
    <row r="5" spans="1:5" ht="15.75" customHeight="1" thickBot="1">
      <c r="B5" s="6" t="s">
        <v>1</v>
      </c>
      <c r="C5" s="7"/>
      <c r="D5" s="7"/>
      <c r="E5" s="8"/>
    </row>
    <row r="6" spans="1:5" ht="13.8" thickBot="1"/>
    <row r="7" spans="1:5" ht="21" thickBot="1">
      <c r="B7" s="9" t="s">
        <v>2</v>
      </c>
      <c r="C7" s="10"/>
      <c r="D7" s="11" t="s">
        <v>3</v>
      </c>
      <c r="E7" s="12"/>
    </row>
    <row r="8" spans="1:5" ht="24" customHeight="1" thickBot="1"/>
    <row r="9" spans="1:5" s="13" customFormat="1">
      <c r="B9" s="14"/>
      <c r="D9" s="15" t="s">
        <v>4</v>
      </c>
      <c r="E9" s="16"/>
    </row>
    <row r="10" spans="1:5" s="17" customFormat="1" ht="13.8" thickBot="1">
      <c r="B10" s="18" t="s">
        <v>5</v>
      </c>
      <c r="D10" s="19" t="s">
        <v>6</v>
      </c>
      <c r="E10" s="20"/>
    </row>
    <row r="11" spans="1:5" ht="16.2" thickBot="1">
      <c r="B11" s="21" t="s">
        <v>7</v>
      </c>
      <c r="D11" s="22"/>
      <c r="E11" s="23"/>
    </row>
    <row r="12" spans="1:5">
      <c r="B12" s="24" t="s">
        <v>8</v>
      </c>
      <c r="D12" s="25">
        <v>413398293</v>
      </c>
      <c r="E12" s="26"/>
    </row>
    <row r="13" spans="1:5">
      <c r="B13" s="27" t="s">
        <v>9</v>
      </c>
      <c r="D13" s="25"/>
      <c r="E13" s="26"/>
    </row>
    <row r="14" spans="1:5">
      <c r="B14" s="27" t="s">
        <v>10</v>
      </c>
      <c r="D14" s="25"/>
      <c r="E14" s="26"/>
    </row>
    <row r="15" spans="1:5">
      <c r="B15" s="27" t="s">
        <v>11</v>
      </c>
      <c r="D15" s="25"/>
      <c r="E15" s="26"/>
    </row>
    <row r="16" spans="1:5">
      <c r="B16" s="27" t="s">
        <v>12</v>
      </c>
      <c r="D16" s="25"/>
      <c r="E16" s="26"/>
    </row>
    <row r="17" spans="2:8">
      <c r="B17" s="27" t="s">
        <v>13</v>
      </c>
      <c r="D17" s="25"/>
      <c r="E17" s="26"/>
    </row>
    <row r="18" spans="2:8">
      <c r="B18" s="27" t="s">
        <v>14</v>
      </c>
      <c r="D18" s="25"/>
      <c r="E18" s="26"/>
    </row>
    <row r="19" spans="2:8" ht="16.2" customHeight="1">
      <c r="B19" s="27" t="s">
        <v>15</v>
      </c>
      <c r="D19" s="25"/>
      <c r="E19" s="26"/>
      <c r="H19" s="28"/>
    </row>
    <row r="20" spans="2:8">
      <c r="B20" s="24" t="s">
        <v>16</v>
      </c>
      <c r="D20" s="25">
        <v>16931372</v>
      </c>
      <c r="E20" s="26"/>
    </row>
    <row r="21" spans="2:8">
      <c r="B21" s="27" t="s">
        <v>17</v>
      </c>
      <c r="D21" s="25"/>
      <c r="E21" s="26"/>
    </row>
    <row r="22" spans="2:8">
      <c r="B22" s="27" t="s">
        <v>18</v>
      </c>
      <c r="D22" s="25"/>
      <c r="E22" s="26"/>
    </row>
    <row r="23" spans="2:8">
      <c r="B23" s="27" t="s">
        <v>19</v>
      </c>
      <c r="D23" s="25">
        <v>7569028</v>
      </c>
      <c r="E23" s="26"/>
      <c r="G23" s="28">
        <f>SUM(D12:D23)</f>
        <v>437898693</v>
      </c>
      <c r="H23" s="28"/>
    </row>
    <row r="24" spans="2:8">
      <c r="B24" s="27" t="s">
        <v>20</v>
      </c>
      <c r="D24" s="25">
        <v>503583497</v>
      </c>
      <c r="E24" s="26"/>
    </row>
    <row r="25" spans="2:8">
      <c r="B25" s="27" t="s">
        <v>21</v>
      </c>
      <c r="D25" s="25">
        <v>525478431</v>
      </c>
      <c r="E25" s="26"/>
    </row>
    <row r="26" spans="2:8">
      <c r="B26" s="27"/>
      <c r="D26" s="25"/>
      <c r="E26" s="26"/>
    </row>
    <row r="27" spans="2:8">
      <c r="D27" s="29"/>
      <c r="E27" s="30"/>
    </row>
    <row r="28" spans="2:8">
      <c r="D28" s="22"/>
      <c r="E28" s="23"/>
    </row>
    <row r="29" spans="2:8">
      <c r="D29" s="22"/>
      <c r="E29" s="23"/>
    </row>
    <row r="30" spans="2:8">
      <c r="B30" s="31" t="s">
        <v>22</v>
      </c>
      <c r="D30" s="22"/>
      <c r="E30" s="23"/>
    </row>
    <row r="31" spans="2:8">
      <c r="B31" s="32" t="s">
        <v>23</v>
      </c>
      <c r="D31" s="33" t="s">
        <v>24</v>
      </c>
      <c r="E31" s="34"/>
    </row>
    <row r="32" spans="2:8">
      <c r="B32" s="32" t="s">
        <v>25</v>
      </c>
      <c r="D32" s="33">
        <v>1000000</v>
      </c>
      <c r="E32" s="34"/>
    </row>
    <row r="33" spans="2:5">
      <c r="B33" s="32" t="s">
        <v>26</v>
      </c>
      <c r="D33" s="33" t="s">
        <v>24</v>
      </c>
      <c r="E33" s="34"/>
    </row>
    <row r="34" spans="2:5">
      <c r="B34" s="32" t="s">
        <v>25</v>
      </c>
      <c r="D34" s="33">
        <v>5000000</v>
      </c>
      <c r="E34" s="34"/>
    </row>
    <row r="35" spans="2:5">
      <c r="B35" s="32" t="s">
        <v>27</v>
      </c>
      <c r="D35" s="33" t="s">
        <v>28</v>
      </c>
      <c r="E35" s="34"/>
    </row>
    <row r="36" spans="2:5">
      <c r="B36" s="32" t="s">
        <v>29</v>
      </c>
      <c r="D36" s="33" t="s">
        <v>24</v>
      </c>
      <c r="E36" s="34"/>
    </row>
    <row r="37" spans="2:5">
      <c r="B37" s="32" t="s">
        <v>30</v>
      </c>
      <c r="D37" s="33" t="s">
        <v>24</v>
      </c>
      <c r="E37" s="34"/>
    </row>
    <row r="38" spans="2:5">
      <c r="B38" s="32" t="s">
        <v>31</v>
      </c>
      <c r="D38" s="35" t="s">
        <v>32</v>
      </c>
      <c r="E38" s="34"/>
    </row>
    <row r="39" spans="2:5">
      <c r="B39" s="36" t="s">
        <v>33</v>
      </c>
      <c r="D39" s="37">
        <v>5000000</v>
      </c>
      <c r="E39" s="34"/>
    </row>
    <row r="40" spans="2:5">
      <c r="B40" s="36" t="s">
        <v>34</v>
      </c>
      <c r="D40" s="37">
        <v>5000000</v>
      </c>
      <c r="E40" s="34"/>
    </row>
    <row r="41" spans="2:5">
      <c r="B41" s="32" t="s">
        <v>35</v>
      </c>
      <c r="D41" s="38">
        <v>10000</v>
      </c>
      <c r="E41" s="34"/>
    </row>
    <row r="42" spans="2:5">
      <c r="B42" s="32" t="s">
        <v>36</v>
      </c>
      <c r="D42" s="37">
        <v>100000</v>
      </c>
      <c r="E42" s="34"/>
    </row>
    <row r="43" spans="2:5">
      <c r="B43" s="32"/>
      <c r="D43" s="37"/>
      <c r="E43" s="34"/>
    </row>
    <row r="44" spans="2:5" ht="13.8" thickBot="1">
      <c r="B44" s="39" t="s">
        <v>37</v>
      </c>
      <c r="D44" s="37"/>
      <c r="E44" s="40" t="s">
        <v>38</v>
      </c>
    </row>
    <row r="45" spans="2:5" ht="13.8" thickTop="1">
      <c r="B45" s="41" t="s">
        <v>39</v>
      </c>
      <c r="D45" s="42">
        <v>5000000</v>
      </c>
      <c r="E45" s="43" t="s">
        <v>40</v>
      </c>
    </row>
    <row r="46" spans="2:5">
      <c r="B46" s="41" t="s">
        <v>41</v>
      </c>
      <c r="D46" s="42">
        <v>1000000</v>
      </c>
      <c r="E46" s="34"/>
    </row>
    <row r="47" spans="2:5">
      <c r="B47" s="41" t="s">
        <v>42</v>
      </c>
      <c r="D47" s="42">
        <v>1000000</v>
      </c>
      <c r="E47" s="34"/>
    </row>
    <row r="48" spans="2:5">
      <c r="B48" s="41" t="s">
        <v>43</v>
      </c>
      <c r="D48" s="42">
        <v>1000000</v>
      </c>
      <c r="E48" s="34"/>
    </row>
    <row r="49" spans="2:5">
      <c r="B49" s="41" t="s">
        <v>44</v>
      </c>
      <c r="D49" s="42">
        <v>1000000</v>
      </c>
      <c r="E49" s="34"/>
    </row>
    <row r="50" spans="2:5">
      <c r="B50" s="41" t="s">
        <v>45</v>
      </c>
      <c r="D50" s="42">
        <v>5000000</v>
      </c>
      <c r="E50" s="34"/>
    </row>
    <row r="51" spans="2:5">
      <c r="B51" s="27" t="s">
        <v>46</v>
      </c>
      <c r="D51" s="42">
        <v>5000000</v>
      </c>
      <c r="E51" s="34"/>
    </row>
    <row r="52" spans="2:5">
      <c r="B52" s="32" t="s">
        <v>47</v>
      </c>
      <c r="D52" s="44">
        <v>5000000</v>
      </c>
      <c r="E52" s="34"/>
    </row>
    <row r="53" spans="2:5" ht="13.8" thickBot="1">
      <c r="B53" s="45"/>
      <c r="D53" s="46"/>
      <c r="E53" s="34"/>
    </row>
    <row r="54" spans="2:5" ht="13.8" thickBot="1">
      <c r="B54" s="47" t="s">
        <v>48</v>
      </c>
      <c r="D54" s="48">
        <f>SUM(D12:D42)</f>
        <v>1483070621</v>
      </c>
      <c r="E54" s="49"/>
    </row>
    <row r="55" spans="2:5" ht="13.8" thickBot="1">
      <c r="D55" s="22"/>
      <c r="E55" s="23"/>
    </row>
    <row r="56" spans="2:5" ht="16.2" thickBot="1">
      <c r="B56" s="21" t="s">
        <v>49</v>
      </c>
      <c r="D56" s="50"/>
      <c r="E56" s="23"/>
    </row>
    <row r="57" spans="2:5">
      <c r="B57" s="31" t="s">
        <v>50</v>
      </c>
      <c r="D57" s="22"/>
      <c r="E57" s="23"/>
    </row>
    <row r="58" spans="2:5">
      <c r="B58" s="27" t="s">
        <v>51</v>
      </c>
      <c r="D58" s="25">
        <v>349376490</v>
      </c>
      <c r="E58" s="26"/>
    </row>
    <row r="59" spans="2:5">
      <c r="B59" s="27" t="s">
        <v>52</v>
      </c>
      <c r="D59" s="25">
        <v>0</v>
      </c>
      <c r="E59" s="51"/>
    </row>
    <row r="60" spans="2:5">
      <c r="B60" s="27" t="s">
        <v>53</v>
      </c>
      <c r="D60" s="25">
        <v>5000000</v>
      </c>
      <c r="E60" s="26"/>
    </row>
    <row r="61" spans="2:5">
      <c r="B61" s="27" t="s">
        <v>54</v>
      </c>
      <c r="D61" s="25">
        <v>5000000</v>
      </c>
      <c r="E61" s="26"/>
    </row>
    <row r="62" spans="2:5">
      <c r="D62" s="29"/>
      <c r="E62" s="23"/>
    </row>
    <row r="63" spans="2:5">
      <c r="B63" s="31" t="s">
        <v>22</v>
      </c>
      <c r="D63" s="22"/>
      <c r="E63" s="23"/>
    </row>
    <row r="64" spans="2:5">
      <c r="B64" s="32" t="s">
        <v>55</v>
      </c>
      <c r="D64" s="52" t="s">
        <v>28</v>
      </c>
      <c r="E64" s="34"/>
    </row>
    <row r="65" spans="2:5">
      <c r="B65" s="32" t="s">
        <v>25</v>
      </c>
      <c r="D65" s="52" t="s">
        <v>56</v>
      </c>
      <c r="E65" s="34"/>
    </row>
    <row r="66" spans="2:5">
      <c r="B66" s="32" t="s">
        <v>57</v>
      </c>
      <c r="D66" s="52" t="s">
        <v>28</v>
      </c>
      <c r="E66" s="34"/>
    </row>
    <row r="67" spans="2:5">
      <c r="B67" s="32" t="s">
        <v>25</v>
      </c>
      <c r="D67" s="52" t="s">
        <v>56</v>
      </c>
      <c r="E67" s="34"/>
    </row>
    <row r="68" spans="2:5">
      <c r="B68" s="32" t="s">
        <v>58</v>
      </c>
      <c r="D68" s="52" t="s">
        <v>28</v>
      </c>
      <c r="E68" s="34"/>
    </row>
    <row r="69" spans="2:5">
      <c r="B69" s="32" t="s">
        <v>25</v>
      </c>
      <c r="D69" s="52" t="s">
        <v>56</v>
      </c>
      <c r="E69" s="34"/>
    </row>
    <row r="70" spans="2:5">
      <c r="B70" s="32" t="s">
        <v>59</v>
      </c>
      <c r="D70" s="52" t="s">
        <v>24</v>
      </c>
      <c r="E70" s="34"/>
    </row>
    <row r="71" spans="2:5">
      <c r="B71" s="32" t="s">
        <v>25</v>
      </c>
      <c r="D71" s="53" t="s">
        <v>60</v>
      </c>
      <c r="E71" s="34"/>
    </row>
    <row r="72" spans="2:5">
      <c r="B72" s="32" t="s">
        <v>61</v>
      </c>
      <c r="D72" s="52">
        <v>0</v>
      </c>
      <c r="E72" s="34"/>
    </row>
    <row r="73" spans="2:5" ht="13.8" thickBot="1">
      <c r="B73" s="54" t="s">
        <v>36</v>
      </c>
      <c r="D73" s="55">
        <v>100000</v>
      </c>
      <c r="E73" s="34"/>
    </row>
    <row r="74" spans="2:5" ht="13.8" thickBot="1">
      <c r="B74" s="47" t="s">
        <v>62</v>
      </c>
      <c r="D74" s="48">
        <f>SUM(D58:D73)</f>
        <v>359476490</v>
      </c>
      <c r="E74" s="49"/>
    </row>
    <row r="75" spans="2:5" ht="13.8" thickBot="1">
      <c r="B75" s="56"/>
      <c r="D75" s="57"/>
      <c r="E75" s="58"/>
    </row>
    <row r="76" spans="2:5" ht="16.2" thickBot="1">
      <c r="B76" s="21" t="s">
        <v>63</v>
      </c>
      <c r="D76" s="59"/>
      <c r="E76" s="60"/>
    </row>
    <row r="77" spans="2:5" ht="18">
      <c r="B77" s="61" t="s">
        <v>64</v>
      </c>
      <c r="D77" s="62">
        <v>2476160</v>
      </c>
      <c r="E77" s="60"/>
    </row>
    <row r="78" spans="2:5" ht="18">
      <c r="B78" s="61" t="s">
        <v>65</v>
      </c>
      <c r="D78" s="63">
        <v>500000</v>
      </c>
      <c r="E78" s="60"/>
    </row>
    <row r="79" spans="2:5" ht="18">
      <c r="B79" s="61" t="s">
        <v>66</v>
      </c>
      <c r="D79" s="64">
        <v>500000</v>
      </c>
      <c r="E79" s="60"/>
    </row>
    <row r="80" spans="2:5" ht="18">
      <c r="B80" s="61" t="s">
        <v>67</v>
      </c>
      <c r="D80" s="64">
        <v>0</v>
      </c>
      <c r="E80" s="60"/>
    </row>
    <row r="81" spans="2:7" ht="18">
      <c r="B81" s="61" t="s">
        <v>68</v>
      </c>
      <c r="D81" s="64">
        <v>534750</v>
      </c>
      <c r="E81" s="60"/>
    </row>
    <row r="82" spans="2:7" ht="18">
      <c r="B82" s="61" t="s">
        <v>69</v>
      </c>
      <c r="D82" s="64">
        <v>10000</v>
      </c>
      <c r="E82" s="60"/>
    </row>
    <row r="83" spans="2:7" ht="18">
      <c r="B83" s="61" t="s">
        <v>70</v>
      </c>
      <c r="D83" s="64">
        <v>10000</v>
      </c>
      <c r="E83" s="60"/>
    </row>
    <row r="84" spans="2:7" ht="13.8" thickBot="1">
      <c r="B84" s="54" t="s">
        <v>36</v>
      </c>
      <c r="D84" s="55">
        <v>100000</v>
      </c>
      <c r="E84" s="34"/>
    </row>
    <row r="85" spans="2:7" ht="13.8" thickBot="1">
      <c r="B85" s="47" t="s">
        <v>71</v>
      </c>
      <c r="D85" s="48">
        <f>SUM(D77:D84)</f>
        <v>4130910</v>
      </c>
      <c r="E85" s="65"/>
    </row>
    <row r="86" spans="2:7">
      <c r="B86" s="56"/>
      <c r="D86" s="57"/>
      <c r="E86" s="58"/>
    </row>
    <row r="87" spans="2:7" ht="18">
      <c r="B87" s="66" t="s">
        <v>72</v>
      </c>
      <c r="C87" s="67"/>
      <c r="D87" s="68"/>
      <c r="E87" s="69"/>
      <c r="F87" s="70"/>
      <c r="G87" s="71"/>
    </row>
    <row r="88" spans="2:7" ht="18">
      <c r="B88" s="61" t="s">
        <v>73</v>
      </c>
      <c r="C88" s="72"/>
      <c r="D88" s="64">
        <v>1000000</v>
      </c>
      <c r="E88" s="62"/>
      <c r="F88" s="73"/>
      <c r="G88" s="74"/>
    </row>
    <row r="89" spans="2:7" ht="18">
      <c r="B89" s="61" t="s">
        <v>74</v>
      </c>
      <c r="C89" s="72"/>
      <c r="D89" s="64">
        <f>SUM(D12,D20,D23,D77)</f>
        <v>440374853</v>
      </c>
      <c r="E89" s="62"/>
      <c r="F89" s="75"/>
      <c r="G89" s="74">
        <f>E89*F89</f>
        <v>0</v>
      </c>
    </row>
    <row r="90" spans="2:7" ht="13.5" customHeight="1" thickBot="1">
      <c r="B90" s="76" t="s">
        <v>75</v>
      </c>
      <c r="C90" s="77"/>
      <c r="D90" s="78"/>
      <c r="E90" s="79"/>
      <c r="F90" s="75"/>
      <c r="G90" s="80">
        <f>SUM(G88:G89)</f>
        <v>0</v>
      </c>
    </row>
    <row r="91" spans="2:7" ht="13.8" thickTop="1">
      <c r="B91" s="56"/>
      <c r="D91" s="57"/>
      <c r="E91" s="58"/>
    </row>
    <row r="92" spans="2:7" ht="13.8" thickBot="1">
      <c r="B92" s="81"/>
      <c r="D92" s="82"/>
      <c r="E92" s="83"/>
    </row>
    <row r="93" spans="2:7" ht="16.2" thickBot="1">
      <c r="B93" s="21" t="s">
        <v>76</v>
      </c>
      <c r="D93" s="84"/>
      <c r="E93" s="23"/>
    </row>
    <row r="94" spans="2:7">
      <c r="B94" s="24" t="s">
        <v>77</v>
      </c>
      <c r="D94" s="25">
        <v>10000000</v>
      </c>
      <c r="E94" s="26"/>
    </row>
    <row r="95" spans="2:7">
      <c r="D95" s="22"/>
      <c r="E95" s="23"/>
    </row>
    <row r="96" spans="2:7">
      <c r="B96" s="31" t="s">
        <v>22</v>
      </c>
      <c r="D96" s="22"/>
      <c r="E96" s="23"/>
    </row>
    <row r="97" spans="2:5">
      <c r="B97" s="32" t="s">
        <v>78</v>
      </c>
      <c r="D97" s="52" t="s">
        <v>28</v>
      </c>
      <c r="E97" s="23"/>
    </row>
    <row r="98" spans="2:5">
      <c r="B98" s="32" t="s">
        <v>79</v>
      </c>
      <c r="D98" s="52" t="s">
        <v>28</v>
      </c>
      <c r="E98" s="23"/>
    </row>
    <row r="99" spans="2:5">
      <c r="B99" s="32" t="s">
        <v>27</v>
      </c>
      <c r="D99" s="52" t="s">
        <v>28</v>
      </c>
      <c r="E99" s="23"/>
    </row>
    <row r="100" spans="2:5" ht="13.8" thickBot="1">
      <c r="B100" s="54" t="s">
        <v>36</v>
      </c>
      <c r="D100" s="55">
        <v>100000</v>
      </c>
      <c r="E100" s="23"/>
    </row>
    <row r="101" spans="2:5" ht="13.8" thickBot="1">
      <c r="B101" s="47" t="s">
        <v>80</v>
      </c>
      <c r="D101" s="48">
        <f>SUM(D94:D100)</f>
        <v>10100000</v>
      </c>
      <c r="E101" s="85"/>
    </row>
    <row r="102" spans="2:5" ht="13.8" thickBot="1">
      <c r="B102" s="81"/>
      <c r="D102" s="82"/>
      <c r="E102" s="83"/>
    </row>
    <row r="103" spans="2:5" ht="16.2" thickBot="1">
      <c r="B103" s="21" t="s">
        <v>81</v>
      </c>
      <c r="D103" s="22"/>
      <c r="E103" s="23"/>
    </row>
    <row r="104" spans="2:5">
      <c r="B104" s="24" t="s">
        <v>82</v>
      </c>
      <c r="D104" s="86">
        <v>735749</v>
      </c>
      <c r="E104" s="26"/>
    </row>
    <row r="105" spans="2:5">
      <c r="B105" s="27" t="s">
        <v>83</v>
      </c>
      <c r="D105" s="86">
        <v>0</v>
      </c>
      <c r="E105" s="26"/>
    </row>
    <row r="106" spans="2:5">
      <c r="B106" s="27" t="s">
        <v>84</v>
      </c>
      <c r="D106" s="86">
        <v>1435081</v>
      </c>
      <c r="E106" s="26"/>
    </row>
    <row r="107" spans="2:5">
      <c r="B107" s="27"/>
      <c r="D107" s="86">
        <v>0</v>
      </c>
      <c r="E107" s="26"/>
    </row>
    <row r="108" spans="2:5">
      <c r="D108" s="22"/>
      <c r="E108" s="23"/>
    </row>
    <row r="109" spans="2:5">
      <c r="B109" s="31" t="s">
        <v>22</v>
      </c>
      <c r="D109" s="22"/>
      <c r="E109" s="23"/>
    </row>
    <row r="110" spans="2:5">
      <c r="B110" s="32" t="s">
        <v>53</v>
      </c>
      <c r="D110" s="52" t="s">
        <v>24</v>
      </c>
      <c r="E110" s="23"/>
    </row>
    <row r="111" spans="2:5">
      <c r="B111" s="32" t="s">
        <v>25</v>
      </c>
      <c r="D111" s="52">
        <v>100000</v>
      </c>
      <c r="E111" s="23"/>
    </row>
    <row r="112" spans="2:5">
      <c r="B112" s="32" t="s">
        <v>27</v>
      </c>
      <c r="D112" s="52" t="s">
        <v>28</v>
      </c>
      <c r="E112" s="23"/>
    </row>
    <row r="113" spans="2:5">
      <c r="B113" s="32" t="s">
        <v>85</v>
      </c>
      <c r="D113" s="52">
        <v>10000</v>
      </c>
      <c r="E113" s="23"/>
    </row>
    <row r="114" spans="2:5" ht="13.8" thickBot="1">
      <c r="B114" s="54" t="s">
        <v>36</v>
      </c>
      <c r="D114" s="55">
        <v>100000</v>
      </c>
      <c r="E114" s="23"/>
    </row>
    <row r="115" spans="2:5" ht="13.8" thickBot="1">
      <c r="B115" s="47" t="s">
        <v>86</v>
      </c>
      <c r="D115" s="48">
        <f>SUM(D104:D114)</f>
        <v>2380830</v>
      </c>
      <c r="E115" s="85"/>
    </row>
    <row r="116" spans="2:5" ht="13.8" thickBot="1">
      <c r="B116" s="81"/>
      <c r="D116" s="82"/>
      <c r="E116" s="83"/>
    </row>
    <row r="117" spans="2:5" ht="16.2" thickBot="1">
      <c r="B117" s="21" t="s">
        <v>87</v>
      </c>
      <c r="D117" s="87"/>
      <c r="E117" s="23"/>
    </row>
    <row r="118" spans="2:5">
      <c r="B118" s="24" t="s">
        <v>88</v>
      </c>
      <c r="D118" s="86">
        <v>50000</v>
      </c>
      <c r="E118" s="26"/>
    </row>
    <row r="119" spans="2:5">
      <c r="D119" s="22"/>
      <c r="E119" s="23"/>
    </row>
    <row r="120" spans="2:5">
      <c r="B120" s="31" t="s">
        <v>22</v>
      </c>
      <c r="D120" s="22"/>
      <c r="E120" s="23"/>
    </row>
    <row r="121" spans="2:5" ht="39.6">
      <c r="B121" s="88" t="s">
        <v>89</v>
      </c>
      <c r="D121" s="89">
        <v>50000</v>
      </c>
      <c r="E121" s="26"/>
    </row>
    <row r="122" spans="2:5">
      <c r="B122" s="32" t="s">
        <v>90</v>
      </c>
      <c r="D122" s="86">
        <v>2000</v>
      </c>
      <c r="E122" s="26"/>
    </row>
    <row r="123" spans="2:5">
      <c r="B123" s="32" t="s">
        <v>91</v>
      </c>
      <c r="D123" s="86">
        <v>100000</v>
      </c>
      <c r="E123" s="26"/>
    </row>
    <row r="124" spans="2:5">
      <c r="B124" s="32" t="s">
        <v>35</v>
      </c>
      <c r="D124" s="52">
        <v>20000</v>
      </c>
      <c r="E124" s="23"/>
    </row>
    <row r="125" spans="2:5">
      <c r="B125" s="32" t="s">
        <v>85</v>
      </c>
      <c r="D125" s="52">
        <v>10000</v>
      </c>
      <c r="E125" s="23"/>
    </row>
    <row r="126" spans="2:5" ht="13.8" thickBot="1">
      <c r="B126" s="54" t="s">
        <v>36</v>
      </c>
      <c r="D126" s="55">
        <v>100000</v>
      </c>
      <c r="E126" s="23"/>
    </row>
    <row r="127" spans="2:5" ht="13.8" thickBot="1">
      <c r="B127" s="47" t="s">
        <v>92</v>
      </c>
      <c r="D127" s="48">
        <f>SUM(D118:D126)</f>
        <v>332000</v>
      </c>
      <c r="E127" s="85"/>
    </row>
    <row r="128" spans="2:5" ht="13.8" thickBot="1">
      <c r="B128" s="81"/>
      <c r="D128" s="82"/>
      <c r="E128" s="83"/>
    </row>
    <row r="129" spans="2:5" ht="16.2" thickBot="1">
      <c r="B129" s="21" t="s">
        <v>93</v>
      </c>
      <c r="D129" s="87"/>
      <c r="E129" s="23"/>
    </row>
    <row r="130" spans="2:5">
      <c r="B130" s="24" t="s">
        <v>94</v>
      </c>
      <c r="D130" s="86">
        <v>30000</v>
      </c>
      <c r="E130" s="26"/>
    </row>
    <row r="131" spans="2:5">
      <c r="D131" s="22"/>
      <c r="E131" s="23"/>
    </row>
    <row r="132" spans="2:5">
      <c r="B132" s="31" t="s">
        <v>22</v>
      </c>
      <c r="D132" s="22"/>
      <c r="E132" s="23"/>
    </row>
    <row r="133" spans="2:5">
      <c r="B133" s="32" t="s">
        <v>27</v>
      </c>
      <c r="D133" s="52" t="s">
        <v>28</v>
      </c>
      <c r="E133" s="23"/>
    </row>
    <row r="134" spans="2:5" ht="13.8" thickBot="1">
      <c r="B134" s="54" t="s">
        <v>36</v>
      </c>
      <c r="D134" s="55">
        <v>100000</v>
      </c>
      <c r="E134" s="23"/>
    </row>
    <row r="135" spans="2:5" ht="13.8" thickBot="1">
      <c r="B135" s="47" t="s">
        <v>95</v>
      </c>
      <c r="D135" s="48">
        <f>SUM(D130:D134)</f>
        <v>130000</v>
      </c>
      <c r="E135" s="85"/>
    </row>
    <row r="136" spans="2:5" ht="13.8" thickBot="1">
      <c r="B136" s="81"/>
      <c r="D136" s="82"/>
      <c r="E136" s="83"/>
    </row>
    <row r="137" spans="2:5" ht="16.2" thickBot="1">
      <c r="B137" s="21" t="s">
        <v>96</v>
      </c>
      <c r="D137" s="22"/>
      <c r="E137" s="23"/>
    </row>
    <row r="138" spans="2:5">
      <c r="B138" s="24" t="s">
        <v>97</v>
      </c>
      <c r="D138" s="86"/>
      <c r="E138" s="26"/>
    </row>
    <row r="139" spans="2:5">
      <c r="B139" s="27" t="s">
        <v>98</v>
      </c>
      <c r="D139" s="86">
        <v>5000</v>
      </c>
      <c r="E139" s="26"/>
    </row>
    <row r="140" spans="2:5">
      <c r="B140" s="27" t="s">
        <v>99</v>
      </c>
      <c r="D140" s="86"/>
      <c r="E140" s="26"/>
    </row>
    <row r="141" spans="2:5">
      <c r="B141" s="27" t="s">
        <v>100</v>
      </c>
      <c r="D141" s="86">
        <v>5000</v>
      </c>
      <c r="E141" s="26"/>
    </row>
    <row r="142" spans="2:5">
      <c r="B142" s="27" t="s">
        <v>101</v>
      </c>
      <c r="D142" s="86">
        <v>1000000</v>
      </c>
      <c r="E142" s="26"/>
    </row>
    <row r="143" spans="2:5">
      <c r="B143" s="27" t="s">
        <v>102</v>
      </c>
      <c r="D143" s="86">
        <v>200000</v>
      </c>
      <c r="E143" s="26"/>
    </row>
    <row r="144" spans="2:5">
      <c r="B144" s="27" t="s">
        <v>103</v>
      </c>
      <c r="D144" s="86">
        <v>0</v>
      </c>
      <c r="E144" s="26"/>
    </row>
    <row r="145" spans="2:5">
      <c r="B145" s="27" t="s">
        <v>104</v>
      </c>
      <c r="D145" s="86">
        <v>20000</v>
      </c>
      <c r="E145" s="26"/>
    </row>
    <row r="146" spans="2:5">
      <c r="D146" s="22"/>
      <c r="E146" s="23"/>
    </row>
    <row r="147" spans="2:5">
      <c r="B147" s="31" t="s">
        <v>22</v>
      </c>
      <c r="D147" s="22"/>
      <c r="E147" s="23"/>
    </row>
    <row r="148" spans="2:5">
      <c r="B148" s="32" t="s">
        <v>105</v>
      </c>
      <c r="D148" s="52">
        <v>5000</v>
      </c>
      <c r="E148" s="23"/>
    </row>
    <row r="149" spans="2:5">
      <c r="B149" s="32" t="s">
        <v>106</v>
      </c>
      <c r="D149" s="52">
        <v>20000</v>
      </c>
      <c r="E149" s="23"/>
    </row>
    <row r="150" spans="2:5">
      <c r="B150" s="32" t="s">
        <v>107</v>
      </c>
      <c r="D150" s="52">
        <v>0</v>
      </c>
      <c r="E150" s="23"/>
    </row>
    <row r="151" spans="2:5">
      <c r="B151" s="32" t="s">
        <v>108</v>
      </c>
      <c r="D151" s="52"/>
      <c r="E151" s="23"/>
    </row>
    <row r="152" spans="2:5">
      <c r="B152" s="32" t="s">
        <v>109</v>
      </c>
      <c r="D152" s="52">
        <v>25000</v>
      </c>
      <c r="E152" s="23"/>
    </row>
    <row r="153" spans="2:5">
      <c r="B153" s="32" t="s">
        <v>110</v>
      </c>
      <c r="D153" s="52">
        <v>2000</v>
      </c>
      <c r="E153" s="23"/>
    </row>
    <row r="154" spans="2:5">
      <c r="B154" s="32" t="s">
        <v>111</v>
      </c>
      <c r="D154" s="52">
        <v>10000</v>
      </c>
      <c r="E154" s="23"/>
    </row>
    <row r="155" spans="2:5">
      <c r="B155" s="32" t="s">
        <v>27</v>
      </c>
      <c r="D155" s="52" t="s">
        <v>28</v>
      </c>
      <c r="E155" s="23"/>
    </row>
    <row r="156" spans="2:5">
      <c r="B156" s="32" t="s">
        <v>112</v>
      </c>
      <c r="D156" s="52">
        <v>0</v>
      </c>
      <c r="E156" s="23"/>
    </row>
    <row r="157" spans="2:5" ht="13.8" thickBot="1">
      <c r="B157" s="54" t="s">
        <v>36</v>
      </c>
      <c r="D157" s="55">
        <v>100000</v>
      </c>
      <c r="E157" s="23"/>
    </row>
    <row r="158" spans="2:5" ht="13.8" thickBot="1">
      <c r="B158" s="47" t="s">
        <v>113</v>
      </c>
      <c r="D158" s="90">
        <f>SUM(D139:D157)</f>
        <v>1392000</v>
      </c>
      <c r="E158" s="91"/>
    </row>
    <row r="159" spans="2:5" ht="13.8" thickBot="1">
      <c r="B159" s="81"/>
      <c r="D159" s="29"/>
      <c r="E159" s="83"/>
    </row>
    <row r="160" spans="2:5" ht="16.2" thickBot="1">
      <c r="B160" s="21" t="s">
        <v>114</v>
      </c>
      <c r="D160" s="87"/>
      <c r="E160" s="23"/>
    </row>
    <row r="161" spans="2:5">
      <c r="B161" s="24" t="s">
        <v>115</v>
      </c>
      <c r="D161" s="86">
        <v>100000</v>
      </c>
      <c r="E161" s="26"/>
    </row>
    <row r="162" spans="2:5">
      <c r="D162" s="22"/>
      <c r="E162" s="23"/>
    </row>
    <row r="163" spans="2:5">
      <c r="B163" s="31" t="s">
        <v>22</v>
      </c>
      <c r="D163" s="22"/>
      <c r="E163" s="23"/>
    </row>
    <row r="164" spans="2:5">
      <c r="B164" s="32" t="s">
        <v>116</v>
      </c>
      <c r="D164" s="92" t="s">
        <v>117</v>
      </c>
      <c r="E164" s="23"/>
    </row>
    <row r="165" spans="2:5">
      <c r="B165" s="32" t="s">
        <v>118</v>
      </c>
      <c r="D165" s="52" t="s">
        <v>28</v>
      </c>
      <c r="E165" s="23"/>
    </row>
    <row r="166" spans="2:5">
      <c r="B166" s="32" t="s">
        <v>119</v>
      </c>
      <c r="D166" s="52" t="s">
        <v>120</v>
      </c>
      <c r="E166" s="23"/>
    </row>
    <row r="167" spans="2:5">
      <c r="B167" s="32" t="s">
        <v>121</v>
      </c>
      <c r="D167" s="52">
        <v>0</v>
      </c>
      <c r="E167" s="23"/>
    </row>
    <row r="168" spans="2:5" ht="13.8" thickBot="1">
      <c r="B168" s="54" t="s">
        <v>36</v>
      </c>
      <c r="D168" s="55">
        <v>100000</v>
      </c>
      <c r="E168" s="23"/>
    </row>
    <row r="169" spans="2:5" ht="13.8" thickBot="1">
      <c r="B169" s="47" t="s">
        <v>122</v>
      </c>
      <c r="D169" s="48">
        <f>SUM(D161:D168)</f>
        <v>200000</v>
      </c>
      <c r="E169" s="85"/>
    </row>
    <row r="170" spans="2:5">
      <c r="B170" s="81"/>
      <c r="D170" s="82"/>
      <c r="E170" s="83"/>
    </row>
    <row r="171" spans="2:5" ht="13.8" thickBot="1">
      <c r="B171" s="81"/>
      <c r="D171" s="82"/>
      <c r="E171" s="83"/>
    </row>
    <row r="172" spans="2:5" ht="16.2" thickBot="1">
      <c r="B172" s="21" t="s">
        <v>123</v>
      </c>
      <c r="D172" s="50"/>
      <c r="E172" s="23"/>
    </row>
    <row r="173" spans="2:5">
      <c r="B173" s="24" t="s">
        <v>124</v>
      </c>
      <c r="D173" s="86">
        <v>100000</v>
      </c>
      <c r="E173" s="26"/>
    </row>
    <row r="174" spans="2:5">
      <c r="D174" s="22"/>
      <c r="E174" s="23"/>
    </row>
    <row r="175" spans="2:5">
      <c r="B175" s="31" t="s">
        <v>22</v>
      </c>
      <c r="D175" s="22"/>
      <c r="E175" s="23"/>
    </row>
    <row r="176" spans="2:5">
      <c r="B176" s="32" t="s">
        <v>125</v>
      </c>
      <c r="D176" s="52">
        <v>50000</v>
      </c>
      <c r="E176" s="23"/>
    </row>
    <row r="177" spans="2:5">
      <c r="B177" s="32" t="s">
        <v>126</v>
      </c>
      <c r="D177" s="52">
        <v>20000</v>
      </c>
      <c r="E177" s="23"/>
    </row>
    <row r="178" spans="2:5">
      <c r="B178" s="32" t="s">
        <v>127</v>
      </c>
      <c r="D178" s="52">
        <v>10000</v>
      </c>
      <c r="E178" s="23"/>
    </row>
    <row r="179" spans="2:5" ht="13.8" thickBot="1">
      <c r="B179" s="54" t="s">
        <v>36</v>
      </c>
      <c r="D179" s="55">
        <v>100000</v>
      </c>
      <c r="E179" s="23"/>
    </row>
    <row r="180" spans="2:5" ht="13.8" thickBot="1">
      <c r="B180" s="47" t="s">
        <v>128</v>
      </c>
      <c r="D180" s="48">
        <f>SUM(D173:D179)</f>
        <v>280000</v>
      </c>
      <c r="E180" s="85"/>
    </row>
    <row r="181" spans="2:5" ht="13.8" thickBot="1">
      <c r="D181" s="29"/>
      <c r="E181" s="93"/>
    </row>
    <row r="182" spans="2:5" ht="63" customHeight="1" thickBot="1">
      <c r="B182" s="21" t="s">
        <v>129</v>
      </c>
      <c r="D182" s="87"/>
      <c r="E182" s="23"/>
    </row>
    <row r="183" spans="2:5">
      <c r="B183" s="24" t="s">
        <v>130</v>
      </c>
      <c r="D183" s="94">
        <v>15</v>
      </c>
      <c r="E183" s="26"/>
    </row>
    <row r="184" spans="2:5">
      <c r="B184" s="27" t="s">
        <v>131</v>
      </c>
      <c r="D184" s="94">
        <v>0</v>
      </c>
      <c r="E184" s="26"/>
    </row>
    <row r="185" spans="2:5">
      <c r="D185" s="95"/>
      <c r="E185" s="30"/>
    </row>
    <row r="186" spans="2:5">
      <c r="D186" s="95"/>
      <c r="E186" s="23"/>
    </row>
    <row r="187" spans="2:5">
      <c r="B187" s="31" t="s">
        <v>132</v>
      </c>
      <c r="D187" s="22"/>
      <c r="E187" s="23"/>
    </row>
    <row r="188" spans="2:5">
      <c r="B188" s="27" t="s">
        <v>133</v>
      </c>
      <c r="D188" s="86">
        <v>150000</v>
      </c>
      <c r="E188" s="23"/>
    </row>
    <row r="189" spans="2:5">
      <c r="B189" s="27" t="s">
        <v>134</v>
      </c>
      <c r="D189" s="86">
        <v>0</v>
      </c>
      <c r="E189" s="23"/>
    </row>
    <row r="190" spans="2:5" ht="39.6">
      <c r="B190" s="27" t="s">
        <v>135</v>
      </c>
      <c r="D190" s="96" t="s">
        <v>136</v>
      </c>
      <c r="E190" s="23"/>
    </row>
    <row r="191" spans="2:5" ht="26.4">
      <c r="B191" s="27" t="s">
        <v>137</v>
      </c>
      <c r="D191" s="96" t="s">
        <v>138</v>
      </c>
      <c r="E191" s="23"/>
    </row>
    <row r="192" spans="2:5">
      <c r="B192" s="27" t="s">
        <v>139</v>
      </c>
      <c r="D192" s="86">
        <v>20000</v>
      </c>
      <c r="E192" s="23"/>
    </row>
    <row r="193" spans="2:5">
      <c r="B193" s="27" t="s">
        <v>140</v>
      </c>
      <c r="D193" s="86">
        <v>10000</v>
      </c>
      <c r="E193" s="23"/>
    </row>
    <row r="194" spans="2:5">
      <c r="B194" s="27" t="s">
        <v>141</v>
      </c>
      <c r="D194" s="86">
        <v>10000</v>
      </c>
      <c r="E194" s="23"/>
    </row>
    <row r="195" spans="2:5">
      <c r="B195" s="27" t="s">
        <v>142</v>
      </c>
      <c r="D195" s="86">
        <v>10000</v>
      </c>
      <c r="E195" s="23"/>
    </row>
    <row r="196" spans="2:5">
      <c r="B196" s="27" t="s">
        <v>143</v>
      </c>
      <c r="D196" s="86">
        <v>10000</v>
      </c>
      <c r="E196" s="23"/>
    </row>
    <row r="197" spans="2:5">
      <c r="B197" s="97"/>
      <c r="D197" s="98"/>
      <c r="E197" s="23"/>
    </row>
    <row r="198" spans="2:5">
      <c r="B198" s="99" t="s">
        <v>22</v>
      </c>
      <c r="D198" s="98"/>
      <c r="E198" s="23"/>
    </row>
    <row r="199" spans="2:5">
      <c r="B199" s="32" t="s">
        <v>144</v>
      </c>
      <c r="D199" s="52" t="s">
        <v>28</v>
      </c>
      <c r="E199" s="23"/>
    </row>
    <row r="200" spans="2:5">
      <c r="B200" s="32" t="s">
        <v>36</v>
      </c>
      <c r="D200" s="100">
        <v>100000</v>
      </c>
      <c r="E200" s="23"/>
    </row>
    <row r="201" spans="2:5">
      <c r="B201" s="32" t="s">
        <v>145</v>
      </c>
      <c r="D201" s="101" t="s">
        <v>146</v>
      </c>
      <c r="E201" s="23"/>
    </row>
    <row r="202" spans="2:5" ht="13.8" thickBot="1">
      <c r="B202" s="54" t="s">
        <v>147</v>
      </c>
      <c r="D202" s="102" t="s">
        <v>148</v>
      </c>
      <c r="E202" s="23"/>
    </row>
    <row r="203" spans="2:5" ht="13.8" thickBot="1">
      <c r="B203" s="47" t="s">
        <v>149</v>
      </c>
      <c r="D203" s="48"/>
      <c r="E203" s="85"/>
    </row>
    <row r="204" spans="2:5" ht="13.8" thickBot="1">
      <c r="B204" s="81"/>
      <c r="D204" s="82"/>
      <c r="E204" s="83"/>
    </row>
    <row r="205" spans="2:5" ht="16.2" thickBot="1">
      <c r="B205" s="103" t="s">
        <v>150</v>
      </c>
      <c r="D205" s="104"/>
      <c r="E205" s="23"/>
    </row>
    <row r="206" spans="2:5" s="106" customFormat="1">
      <c r="B206" s="105" t="s">
        <v>151</v>
      </c>
      <c r="D206" s="107">
        <v>41601600</v>
      </c>
      <c r="E206" s="26"/>
    </row>
    <row r="207" spans="2:5">
      <c r="D207" s="22"/>
      <c r="E207" s="23"/>
    </row>
    <row r="208" spans="2:5">
      <c r="B208" s="31" t="s">
        <v>132</v>
      </c>
      <c r="D208" s="22"/>
      <c r="E208" s="23"/>
    </row>
    <row r="209" spans="2:5">
      <c r="B209" s="27" t="s">
        <v>152</v>
      </c>
      <c r="C209" s="108"/>
      <c r="D209" s="109" t="s">
        <v>153</v>
      </c>
      <c r="E209" s="110"/>
    </row>
    <row r="210" spans="2:5">
      <c r="B210" s="27" t="s">
        <v>135</v>
      </c>
      <c r="C210" s="111"/>
      <c r="D210" s="22" t="s">
        <v>136</v>
      </c>
      <c r="E210" s="112"/>
    </row>
    <row r="211" spans="2:5">
      <c r="B211" s="27" t="s">
        <v>137</v>
      </c>
      <c r="C211" s="113"/>
      <c r="D211" s="114" t="s">
        <v>154</v>
      </c>
      <c r="E211" s="115"/>
    </row>
    <row r="212" spans="2:5">
      <c r="B212" s="27" t="s">
        <v>155</v>
      </c>
      <c r="D212" s="116">
        <v>20000</v>
      </c>
      <c r="E212" s="23"/>
    </row>
    <row r="213" spans="2:5">
      <c r="B213" s="27" t="s">
        <v>156</v>
      </c>
      <c r="D213" s="86">
        <v>10000</v>
      </c>
      <c r="E213" s="23"/>
    </row>
    <row r="214" spans="2:5">
      <c r="B214" s="27" t="s">
        <v>141</v>
      </c>
      <c r="D214" s="86">
        <v>10000</v>
      </c>
      <c r="E214" s="23"/>
    </row>
    <row r="215" spans="2:5">
      <c r="B215" s="27" t="s">
        <v>142</v>
      </c>
      <c r="D215" s="86">
        <v>10000</v>
      </c>
      <c r="E215" s="23"/>
    </row>
    <row r="216" spans="2:5">
      <c r="B216" s="27" t="s">
        <v>143</v>
      </c>
      <c r="D216" s="86">
        <v>10000</v>
      </c>
      <c r="E216" s="23"/>
    </row>
    <row r="217" spans="2:5">
      <c r="D217" s="22"/>
      <c r="E217" s="23"/>
    </row>
    <row r="218" spans="2:5">
      <c r="B218" s="31" t="s">
        <v>22</v>
      </c>
      <c r="D218" s="22"/>
      <c r="E218" s="23"/>
    </row>
    <row r="219" spans="2:5">
      <c r="B219" s="32" t="s">
        <v>144</v>
      </c>
      <c r="D219" s="52" t="s">
        <v>28</v>
      </c>
      <c r="E219" s="23"/>
    </row>
    <row r="220" spans="2:5">
      <c r="B220" s="54" t="s">
        <v>36</v>
      </c>
      <c r="D220" s="55">
        <v>100000</v>
      </c>
      <c r="E220" s="23"/>
    </row>
    <row r="221" spans="2:5">
      <c r="B221" s="32" t="s">
        <v>145</v>
      </c>
      <c r="D221" s="101" t="s">
        <v>146</v>
      </c>
      <c r="E221" s="23"/>
    </row>
    <row r="222" spans="2:5" ht="13.8" thickBot="1">
      <c r="B222" s="54" t="s">
        <v>147</v>
      </c>
      <c r="D222" s="102" t="s">
        <v>148</v>
      </c>
      <c r="E222" s="23"/>
    </row>
    <row r="223" spans="2:5" ht="13.8" thickBot="1">
      <c r="B223" s="47" t="s">
        <v>157</v>
      </c>
      <c r="D223" s="48"/>
      <c r="E223" s="85"/>
    </row>
    <row r="224" spans="2:5" ht="13.8" thickBot="1">
      <c r="B224" s="81"/>
      <c r="D224" s="82"/>
      <c r="E224" s="83"/>
    </row>
    <row r="225" spans="2:5" ht="16.2" thickBot="1">
      <c r="B225" s="21" t="s">
        <v>158</v>
      </c>
      <c r="D225" s="22"/>
      <c r="E225" s="23"/>
    </row>
    <row r="226" spans="2:5">
      <c r="B226" s="24" t="s">
        <v>159</v>
      </c>
      <c r="D226" s="86">
        <v>2838944.43</v>
      </c>
      <c r="E226" s="26"/>
    </row>
    <row r="227" spans="2:5">
      <c r="B227" s="27" t="s">
        <v>160</v>
      </c>
      <c r="D227" s="86">
        <v>1453081.28</v>
      </c>
      <c r="E227" s="26"/>
    </row>
    <row r="228" spans="2:5">
      <c r="B228" s="27" t="s">
        <v>161</v>
      </c>
      <c r="D228" s="86">
        <v>0</v>
      </c>
      <c r="E228" s="117"/>
    </row>
    <row r="229" spans="2:5">
      <c r="B229" s="27" t="s">
        <v>162</v>
      </c>
      <c r="D229" s="86">
        <v>0</v>
      </c>
      <c r="E229" s="26"/>
    </row>
    <row r="230" spans="2:5">
      <c r="D230" s="22"/>
      <c r="E230" s="23"/>
    </row>
    <row r="231" spans="2:5">
      <c r="B231" s="31" t="s">
        <v>22</v>
      </c>
      <c r="D231" s="22"/>
      <c r="E231" s="23"/>
    </row>
    <row r="232" spans="2:5">
      <c r="B232" s="32" t="s">
        <v>163</v>
      </c>
      <c r="D232" s="52" t="s">
        <v>28</v>
      </c>
      <c r="E232" s="23"/>
    </row>
    <row r="233" spans="2:5">
      <c r="B233" s="32" t="s">
        <v>53</v>
      </c>
      <c r="D233" s="52">
        <v>120000</v>
      </c>
      <c r="E233" s="23"/>
    </row>
    <row r="234" spans="2:5">
      <c r="B234" s="32" t="s">
        <v>164</v>
      </c>
      <c r="D234" s="52">
        <v>120000</v>
      </c>
      <c r="E234" s="23"/>
    </row>
    <row r="235" spans="2:5">
      <c r="B235" s="32" t="s">
        <v>165</v>
      </c>
      <c r="D235" s="52" t="s">
        <v>24</v>
      </c>
      <c r="E235" s="23"/>
    </row>
    <row r="236" spans="2:5">
      <c r="B236" s="32" t="s">
        <v>166</v>
      </c>
      <c r="D236" s="52" t="s">
        <v>24</v>
      </c>
      <c r="E236" s="23"/>
    </row>
    <row r="237" spans="2:5">
      <c r="B237" s="32" t="s">
        <v>167</v>
      </c>
      <c r="D237" s="52" t="s">
        <v>28</v>
      </c>
      <c r="E237" s="23"/>
    </row>
    <row r="238" spans="2:5">
      <c r="B238" s="32" t="s">
        <v>27</v>
      </c>
      <c r="D238" s="52" t="s">
        <v>28</v>
      </c>
      <c r="E238" s="23"/>
    </row>
    <row r="239" spans="2:5" ht="13.8" thickBot="1">
      <c r="B239" s="54" t="s">
        <v>36</v>
      </c>
      <c r="D239" s="55">
        <v>100000</v>
      </c>
      <c r="E239" s="23"/>
    </row>
    <row r="240" spans="2:5" ht="13.8" thickBot="1">
      <c r="B240" s="47" t="s">
        <v>168</v>
      </c>
      <c r="D240" s="48">
        <f>SUM(D226:D239)</f>
        <v>4632025.71</v>
      </c>
      <c r="E240" s="85"/>
    </row>
    <row r="241" spans="2:5">
      <c r="B241" s="81"/>
      <c r="D241" s="82"/>
      <c r="E241" s="83"/>
    </row>
    <row r="242" spans="2:5" ht="13.8" thickBot="1">
      <c r="B242" s="81"/>
      <c r="D242" s="82"/>
      <c r="E242" s="83"/>
    </row>
    <row r="243" spans="2:5" ht="16.2" thickBot="1">
      <c r="B243" s="103" t="s">
        <v>169</v>
      </c>
      <c r="C243" s="118"/>
      <c r="D243" s="119"/>
      <c r="E243" s="23"/>
    </row>
    <row r="244" spans="2:5" ht="15.6">
      <c r="B244" s="120"/>
      <c r="D244" s="22"/>
      <c r="E244" s="23"/>
    </row>
    <row r="245" spans="2:5" ht="26.4">
      <c r="B245" s="121" t="s">
        <v>170</v>
      </c>
      <c r="C245" s="122"/>
      <c r="D245" s="123">
        <v>7</v>
      </c>
      <c r="E245" s="26"/>
    </row>
    <row r="246" spans="2:5">
      <c r="B246" s="27" t="s">
        <v>171</v>
      </c>
      <c r="D246" s="124"/>
      <c r="E246" s="23"/>
    </row>
    <row r="247" spans="2:5">
      <c r="B247" s="27" t="s">
        <v>172</v>
      </c>
      <c r="D247" s="123">
        <v>17</v>
      </c>
      <c r="E247" s="125"/>
    </row>
    <row r="248" spans="2:5">
      <c r="B248" s="27" t="s">
        <v>173</v>
      </c>
      <c r="D248" s="123">
        <v>6</v>
      </c>
      <c r="E248" s="34"/>
    </row>
    <row r="249" spans="2:5">
      <c r="B249" s="27" t="s">
        <v>174</v>
      </c>
      <c r="D249" s="123">
        <v>0</v>
      </c>
      <c r="E249" s="34"/>
    </row>
    <row r="250" spans="2:5">
      <c r="B250" s="27" t="s">
        <v>175</v>
      </c>
      <c r="D250" s="123">
        <v>0</v>
      </c>
      <c r="E250" s="34"/>
    </row>
    <row r="251" spans="2:5">
      <c r="B251" s="27" t="s">
        <v>176</v>
      </c>
      <c r="D251" s="123">
        <v>20</v>
      </c>
      <c r="E251" s="34"/>
    </row>
    <row r="252" spans="2:5">
      <c r="B252" s="27" t="s">
        <v>177</v>
      </c>
      <c r="D252" s="123">
        <v>0</v>
      </c>
      <c r="E252" s="34"/>
    </row>
    <row r="253" spans="2:5">
      <c r="B253" s="27" t="s">
        <v>178</v>
      </c>
      <c r="D253" s="123" t="s">
        <v>179</v>
      </c>
      <c r="E253" s="34"/>
    </row>
    <row r="254" spans="2:5">
      <c r="B254" s="27" t="s">
        <v>180</v>
      </c>
      <c r="D254" s="123">
        <v>0</v>
      </c>
      <c r="E254" s="34"/>
    </row>
    <row r="255" spans="2:5">
      <c r="B255" s="27" t="s">
        <v>181</v>
      </c>
      <c r="D255" s="123">
        <v>51</v>
      </c>
      <c r="E255" s="34"/>
    </row>
    <row r="256" spans="2:5">
      <c r="B256" s="27" t="s">
        <v>182</v>
      </c>
      <c r="D256" s="123">
        <v>0</v>
      </c>
      <c r="E256" s="34"/>
    </row>
    <row r="257" spans="2:5" ht="13.95" customHeight="1">
      <c r="B257" s="27" t="s">
        <v>183</v>
      </c>
      <c r="D257" s="123" t="s">
        <v>179</v>
      </c>
      <c r="E257" s="34"/>
    </row>
    <row r="258" spans="2:5" ht="13.95" customHeight="1">
      <c r="B258" s="27" t="s">
        <v>184</v>
      </c>
      <c r="D258" s="123">
        <v>0</v>
      </c>
      <c r="E258" s="34"/>
    </row>
    <row r="259" spans="2:5" ht="50.25" customHeight="1">
      <c r="B259" s="121" t="s">
        <v>185</v>
      </c>
      <c r="D259" s="123">
        <v>2</v>
      </c>
      <c r="E259" s="34"/>
    </row>
    <row r="260" spans="2:5">
      <c r="B260" s="27" t="s">
        <v>186</v>
      </c>
      <c r="D260" s="123">
        <v>3</v>
      </c>
      <c r="E260" s="34"/>
    </row>
    <row r="261" spans="2:5">
      <c r="B261" s="27" t="s">
        <v>187</v>
      </c>
      <c r="D261" s="123">
        <v>5</v>
      </c>
      <c r="E261" s="34"/>
    </row>
    <row r="262" spans="2:5">
      <c r="D262" s="124"/>
      <c r="E262" s="23"/>
    </row>
    <row r="263" spans="2:5">
      <c r="B263" s="31" t="s">
        <v>22</v>
      </c>
      <c r="D263" s="124"/>
      <c r="E263" s="23"/>
    </row>
    <row r="264" spans="2:5">
      <c r="B264" s="32" t="s">
        <v>188</v>
      </c>
      <c r="D264" s="52">
        <v>25000</v>
      </c>
      <c r="E264" s="23"/>
    </row>
    <row r="265" spans="2:5">
      <c r="B265" s="32" t="s">
        <v>189</v>
      </c>
      <c r="D265" s="52">
        <v>25000</v>
      </c>
      <c r="E265" s="23"/>
    </row>
    <row r="266" spans="2:5">
      <c r="B266" s="32" t="s">
        <v>190</v>
      </c>
      <c r="D266" s="52">
        <v>5000</v>
      </c>
      <c r="E266" s="23"/>
    </row>
    <row r="267" spans="2:5">
      <c r="B267" s="32" t="s">
        <v>191</v>
      </c>
      <c r="D267" s="52">
        <v>10000</v>
      </c>
      <c r="E267" s="23"/>
    </row>
    <row r="268" spans="2:5">
      <c r="B268" s="32" t="s">
        <v>192</v>
      </c>
      <c r="D268" s="52" t="s">
        <v>28</v>
      </c>
      <c r="E268" s="23"/>
    </row>
    <row r="269" spans="2:5">
      <c r="B269" s="32" t="s">
        <v>193</v>
      </c>
      <c r="D269" s="52">
        <v>10000</v>
      </c>
      <c r="E269" s="23"/>
    </row>
    <row r="270" spans="2:5">
      <c r="B270" s="32" t="s">
        <v>194</v>
      </c>
      <c r="D270" s="52">
        <v>10000</v>
      </c>
      <c r="E270" s="23"/>
    </row>
    <row r="271" spans="2:5">
      <c r="B271" s="32" t="s">
        <v>195</v>
      </c>
      <c r="D271" s="52"/>
      <c r="E271" s="23"/>
    </row>
    <row r="272" spans="2:5" ht="13.8" thickBot="1">
      <c r="B272" s="54" t="s">
        <v>196</v>
      </c>
      <c r="D272" s="55" t="s">
        <v>197</v>
      </c>
      <c r="E272" s="23"/>
    </row>
    <row r="273" spans="2:5" ht="13.8" thickBot="1">
      <c r="B273" s="47" t="s">
        <v>198</v>
      </c>
      <c r="D273" s="126">
        <f>SUM(D245:D261)</f>
        <v>111</v>
      </c>
      <c r="E273" s="85"/>
    </row>
    <row r="274" spans="2:5" ht="13.8" thickBot="1">
      <c r="D274" s="22"/>
      <c r="E274" s="23"/>
    </row>
    <row r="275" spans="2:5" ht="13.8" thickBot="1">
      <c r="B275" s="127" t="s">
        <v>199</v>
      </c>
      <c r="D275" s="22"/>
      <c r="E275" s="128"/>
    </row>
    <row r="276" spans="2:5">
      <c r="B276" s="81"/>
      <c r="D276" s="29"/>
      <c r="E276" s="83"/>
    </row>
    <row r="277" spans="2:5">
      <c r="B277" s="81"/>
      <c r="D277" s="29"/>
      <c r="E277" s="83"/>
    </row>
    <row r="278" spans="2:5" ht="13.8" thickBot="1">
      <c r="D278" s="22"/>
      <c r="E278" s="23"/>
    </row>
    <row r="279" spans="2:5" ht="16.2" thickBot="1">
      <c r="B279" s="21" t="s">
        <v>200</v>
      </c>
      <c r="D279" s="22"/>
      <c r="E279" s="23"/>
    </row>
    <row r="280" spans="2:5" ht="13.8" thickBot="1">
      <c r="B280" s="31"/>
      <c r="D280" s="22"/>
      <c r="E280" s="23"/>
    </row>
    <row r="281" spans="2:5" ht="13.8" thickBot="1">
      <c r="B281" s="129" t="s">
        <v>201</v>
      </c>
      <c r="D281" s="87"/>
      <c r="E281" s="23"/>
    </row>
    <row r="282" spans="2:5">
      <c r="B282" s="27" t="s">
        <v>202</v>
      </c>
      <c r="D282" s="86">
        <v>50000000</v>
      </c>
      <c r="E282" s="26"/>
    </row>
    <row r="283" spans="2:5" ht="13.8" thickBot="1">
      <c r="B283" s="130" t="s">
        <v>203</v>
      </c>
      <c r="D283" s="131">
        <f>D206</f>
        <v>41601600</v>
      </c>
      <c r="E283" s="132"/>
    </row>
    <row r="284" spans="2:5" ht="13.8" thickBot="1">
      <c r="B284" s="133" t="s">
        <v>204</v>
      </c>
      <c r="D284" s="134">
        <f>SUM(D282:D283)</f>
        <v>91601600</v>
      </c>
      <c r="E284" s="128"/>
    </row>
    <row r="285" spans="2:5" ht="13.8" thickBot="1">
      <c r="B285" s="81"/>
      <c r="D285" s="29"/>
      <c r="E285" s="83"/>
    </row>
    <row r="286" spans="2:5" ht="13.8" thickBot="1">
      <c r="B286" s="129" t="s">
        <v>205</v>
      </c>
      <c r="D286" s="29"/>
      <c r="E286" s="83"/>
    </row>
    <row r="287" spans="2:5">
      <c r="B287" s="135" t="s">
        <v>206</v>
      </c>
      <c r="D287" s="136">
        <v>2250000</v>
      </c>
      <c r="E287" s="83"/>
    </row>
    <row r="288" spans="2:5">
      <c r="B288" s="32" t="s">
        <v>207</v>
      </c>
      <c r="D288" s="136">
        <v>2250000</v>
      </c>
      <c r="E288" s="83"/>
    </row>
    <row r="289" spans="2:5">
      <c r="B289" s="32" t="s">
        <v>208</v>
      </c>
      <c r="D289" s="136">
        <v>2250000</v>
      </c>
      <c r="E289" s="83"/>
    </row>
    <row r="290" spans="2:5">
      <c r="B290" s="32" t="s">
        <v>209</v>
      </c>
      <c r="D290" s="136" t="s">
        <v>210</v>
      </c>
      <c r="E290" s="83"/>
    </row>
    <row r="291" spans="2:5">
      <c r="B291" s="137" t="s">
        <v>211</v>
      </c>
      <c r="D291" s="136">
        <v>2250000</v>
      </c>
      <c r="E291" s="83"/>
    </row>
    <row r="292" spans="2:5" ht="26.4">
      <c r="B292" s="88" t="s">
        <v>212</v>
      </c>
      <c r="D292" s="136">
        <v>2250000</v>
      </c>
      <c r="E292" s="83"/>
    </row>
    <row r="293" spans="2:5">
      <c r="B293" s="32" t="s">
        <v>213</v>
      </c>
      <c r="D293" s="136">
        <v>20000000</v>
      </c>
      <c r="E293" s="83"/>
    </row>
    <row r="294" spans="2:5">
      <c r="B294" s="32" t="s">
        <v>214</v>
      </c>
      <c r="D294" s="136">
        <v>2000000</v>
      </c>
      <c r="E294" s="83"/>
    </row>
    <row r="295" spans="2:5">
      <c r="B295" s="32" t="s">
        <v>215</v>
      </c>
      <c r="D295" s="136">
        <v>250000</v>
      </c>
      <c r="E295" s="83"/>
    </row>
    <row r="296" spans="2:5">
      <c r="B296" s="32" t="s">
        <v>216</v>
      </c>
      <c r="D296" s="136">
        <v>250000</v>
      </c>
      <c r="E296" s="83"/>
    </row>
    <row r="297" spans="2:5" ht="13.8" thickBot="1">
      <c r="B297" s="81"/>
      <c r="D297" s="29"/>
      <c r="E297" s="83"/>
    </row>
    <row r="298" spans="2:5">
      <c r="B298" s="138" t="s">
        <v>217</v>
      </c>
      <c r="D298" s="87"/>
      <c r="E298" s="23"/>
    </row>
    <row r="299" spans="2:5" ht="13.8" thickBot="1">
      <c r="B299" s="130" t="s">
        <v>218</v>
      </c>
      <c r="D299" s="131">
        <v>25000000</v>
      </c>
      <c r="E299" s="117"/>
    </row>
    <row r="300" spans="2:5" ht="13.8" thickBot="1">
      <c r="B300" s="133" t="s">
        <v>219</v>
      </c>
      <c r="D300" s="134">
        <f>SUM(D299)</f>
        <v>25000000</v>
      </c>
      <c r="E300" s="128"/>
    </row>
    <row r="301" spans="2:5">
      <c r="B301" s="81"/>
      <c r="D301" s="29"/>
      <c r="E301" s="83"/>
    </row>
    <row r="302" spans="2:5" ht="13.8" thickBot="1">
      <c r="B302" s="81"/>
      <c r="D302" s="29"/>
      <c r="E302" s="83"/>
    </row>
    <row r="303" spans="2:5" ht="13.8" thickBot="1">
      <c r="B303" s="129" t="s">
        <v>220</v>
      </c>
      <c r="D303" s="22"/>
      <c r="E303" s="139"/>
    </row>
    <row r="304" spans="2:5">
      <c r="B304" s="24" t="s">
        <v>218</v>
      </c>
      <c r="D304" s="86">
        <v>2500000</v>
      </c>
      <c r="E304" s="139"/>
    </row>
    <row r="305" spans="2:5" ht="13.8" thickBot="1">
      <c r="B305" s="130" t="s">
        <v>221</v>
      </c>
      <c r="D305" s="140">
        <v>103</v>
      </c>
      <c r="E305" s="26"/>
    </row>
    <row r="306" spans="2:5" ht="13.8" thickBot="1">
      <c r="B306" s="133" t="s">
        <v>222</v>
      </c>
      <c r="D306" s="134">
        <f>D304</f>
        <v>2500000</v>
      </c>
      <c r="E306" s="141"/>
    </row>
    <row r="307" spans="2:5" ht="13.8" thickBot="1">
      <c r="D307" s="22"/>
      <c r="E307" s="142"/>
    </row>
    <row r="308" spans="2:5" ht="13.8" thickBot="1">
      <c r="B308" s="127" t="s">
        <v>223</v>
      </c>
      <c r="D308" s="22"/>
      <c r="E308" s="143"/>
    </row>
    <row r="309" spans="2:5" ht="13.8" thickBot="1">
      <c r="B309" s="144"/>
      <c r="D309" s="22"/>
      <c r="E309" s="145"/>
    </row>
    <row r="310" spans="2:5" ht="13.8" thickBot="1">
      <c r="B310" s="127" t="s">
        <v>224</v>
      </c>
      <c r="D310" s="82"/>
      <c r="E310" s="146"/>
    </row>
    <row r="311" spans="2:5">
      <c r="B311" s="81"/>
      <c r="D311" s="82"/>
      <c r="E311" s="147"/>
    </row>
    <row r="312" spans="2:5" ht="13.8" thickBot="1">
      <c r="B312" s="81"/>
      <c r="D312" s="22"/>
      <c r="E312" s="22"/>
    </row>
    <row r="313" spans="2:5" ht="13.8" thickBot="1">
      <c r="B313" s="148" t="s">
        <v>225</v>
      </c>
      <c r="D313" s="149">
        <v>3100000</v>
      </c>
      <c r="E313" s="22"/>
    </row>
    <row r="314" spans="2:5" ht="13.8" thickBot="1">
      <c r="B314" s="150" t="s">
        <v>226</v>
      </c>
      <c r="D314" s="151"/>
      <c r="E314" s="26"/>
    </row>
    <row r="315" spans="2:5">
      <c r="B315" s="81"/>
      <c r="D315" s="152"/>
      <c r="E315" s="82"/>
    </row>
    <row r="316" spans="2:5" ht="13.8" thickBot="1">
      <c r="D316" s="153"/>
      <c r="E316" s="154"/>
    </row>
    <row r="317" spans="2:5">
      <c r="B317" s="148" t="s">
        <v>227</v>
      </c>
      <c r="D317" s="22"/>
      <c r="E317" s="155" t="s">
        <v>228</v>
      </c>
    </row>
    <row r="318" spans="2:5">
      <c r="B318" s="156" t="s">
        <v>229</v>
      </c>
      <c r="D318" s="22"/>
      <c r="E318" s="157"/>
    </row>
    <row r="319" spans="2:5">
      <c r="B319" s="1" t="s">
        <v>230</v>
      </c>
      <c r="D319" s="29">
        <f>SUM(D12,D20,D23,D77)</f>
        <v>440374853</v>
      </c>
      <c r="E319" s="157"/>
    </row>
    <row r="320" spans="2:5">
      <c r="B320" s="1" t="s">
        <v>231</v>
      </c>
      <c r="D320" s="29">
        <f>SUM(D104,D106)</f>
        <v>2170830</v>
      </c>
      <c r="E320" s="157"/>
    </row>
    <row r="321" spans="2:5">
      <c r="B321" s="1" t="s">
        <v>232</v>
      </c>
      <c r="D321" s="29">
        <v>30000</v>
      </c>
      <c r="E321" s="157"/>
    </row>
    <row r="322" spans="2:5">
      <c r="B322" s="1" t="s">
        <v>233</v>
      </c>
      <c r="D322" s="29">
        <v>155000</v>
      </c>
      <c r="E322" s="157"/>
    </row>
    <row r="323" spans="2:5">
      <c r="B323" s="1" t="s">
        <v>234</v>
      </c>
      <c r="D323" s="29">
        <v>100000</v>
      </c>
      <c r="E323" s="157"/>
    </row>
    <row r="324" spans="2:5" ht="13.8" thickBot="1">
      <c r="B324" s="1" t="s">
        <v>158</v>
      </c>
      <c r="D324" s="29">
        <f>SUM(D226:D227)</f>
        <v>4292025.71</v>
      </c>
      <c r="E324" s="157"/>
    </row>
    <row r="325" spans="2:5" ht="13.8" thickBot="1">
      <c r="B325" s="158" t="s">
        <v>235</v>
      </c>
      <c r="D325" s="22"/>
      <c r="E325" s="157"/>
    </row>
    <row r="326" spans="2:5">
      <c r="B326" s="27" t="s">
        <v>20</v>
      </c>
      <c r="D326" s="25">
        <f>D24</f>
        <v>503583497</v>
      </c>
      <c r="E326" s="157"/>
    </row>
    <row r="327" spans="2:5">
      <c r="B327" s="27" t="s">
        <v>21</v>
      </c>
      <c r="D327" s="25">
        <f>D25</f>
        <v>525478431</v>
      </c>
      <c r="E327" s="157"/>
    </row>
    <row r="328" spans="2:5">
      <c r="B328" s="41" t="s">
        <v>39</v>
      </c>
      <c r="D328" s="159">
        <v>5000000</v>
      </c>
      <c r="E328" s="157"/>
    </row>
    <row r="329" spans="2:5">
      <c r="B329" s="41" t="s">
        <v>41</v>
      </c>
      <c r="D329" s="159">
        <v>1000000</v>
      </c>
      <c r="E329" s="157"/>
    </row>
    <row r="330" spans="2:5">
      <c r="B330" s="41" t="s">
        <v>42</v>
      </c>
      <c r="D330" s="159">
        <v>1000000</v>
      </c>
      <c r="E330" s="157"/>
    </row>
    <row r="331" spans="2:5">
      <c r="B331" s="41" t="s">
        <v>43</v>
      </c>
      <c r="D331" s="159">
        <v>1000000</v>
      </c>
      <c r="E331" s="157"/>
    </row>
    <row r="332" spans="2:5">
      <c r="B332" s="41" t="s">
        <v>44</v>
      </c>
      <c r="D332" s="159">
        <v>1000000</v>
      </c>
      <c r="E332" s="157"/>
    </row>
    <row r="333" spans="2:5">
      <c r="B333" s="41" t="s">
        <v>45</v>
      </c>
      <c r="D333" s="159">
        <v>5000000</v>
      </c>
      <c r="E333" s="157"/>
    </row>
    <row r="334" spans="2:5">
      <c r="B334" s="27" t="s">
        <v>46</v>
      </c>
      <c r="D334" s="159">
        <v>2000000</v>
      </c>
      <c r="E334" s="157"/>
    </row>
    <row r="335" spans="2:5">
      <c r="B335" s="32" t="s">
        <v>47</v>
      </c>
      <c r="D335" s="25">
        <v>5000000</v>
      </c>
      <c r="E335" s="157"/>
    </row>
    <row r="336" spans="2:5">
      <c r="B336" s="45"/>
      <c r="D336" s="29"/>
      <c r="E336" s="157"/>
    </row>
    <row r="337" spans="2:5">
      <c r="B337" s="156" t="s">
        <v>236</v>
      </c>
      <c r="D337" s="29"/>
      <c r="E337" s="157"/>
    </row>
    <row r="338" spans="2:5" ht="14.4">
      <c r="B338" s="160" t="s">
        <v>237</v>
      </c>
      <c r="C338" s="160"/>
      <c r="D338" s="161">
        <v>7</v>
      </c>
      <c r="E338" s="162">
        <v>2607478.41</v>
      </c>
    </row>
    <row r="339" spans="2:5" ht="14.4">
      <c r="B339" s="160" t="s">
        <v>238</v>
      </c>
      <c r="C339" s="160"/>
      <c r="D339" s="161">
        <v>17</v>
      </c>
      <c r="E339" s="162">
        <v>2259900</v>
      </c>
    </row>
    <row r="340" spans="2:5" ht="14.4">
      <c r="B340" s="160" t="s">
        <v>239</v>
      </c>
      <c r="C340" s="160"/>
      <c r="D340" s="161">
        <v>6</v>
      </c>
      <c r="E340" s="162">
        <v>1900000</v>
      </c>
    </row>
    <row r="341" spans="2:5" ht="14.4">
      <c r="B341" s="160" t="s">
        <v>240</v>
      </c>
      <c r="C341" s="160"/>
      <c r="D341" s="161">
        <v>20</v>
      </c>
      <c r="E341" s="162">
        <v>5065875</v>
      </c>
    </row>
    <row r="342" spans="2:5" ht="14.4">
      <c r="B342" s="160" t="s">
        <v>241</v>
      </c>
      <c r="C342" s="160"/>
      <c r="D342" s="161">
        <v>51</v>
      </c>
      <c r="E342" s="162">
        <v>2778965</v>
      </c>
    </row>
    <row r="343" spans="2:5" ht="14.4">
      <c r="B343" s="160" t="s">
        <v>242</v>
      </c>
      <c r="C343" s="160"/>
      <c r="D343" s="161">
        <v>2</v>
      </c>
      <c r="E343" s="162">
        <v>2900000</v>
      </c>
    </row>
    <row r="344" spans="2:5" ht="14.4">
      <c r="B344" s="45"/>
      <c r="D344" s="29"/>
      <c r="E344" s="163"/>
    </row>
    <row r="345" spans="2:5">
      <c r="B345" s="81"/>
      <c r="D345" s="29"/>
      <c r="E345" s="157"/>
    </row>
    <row r="346" spans="2:5" ht="13.8" thickBot="1">
      <c r="D346" s="153"/>
      <c r="E346" s="154"/>
    </row>
    <row r="347" spans="2:5" ht="13.8" thickBot="1">
      <c r="B347" s="127" t="s">
        <v>243</v>
      </c>
      <c r="D347" s="22"/>
      <c r="E347" s="155"/>
    </row>
    <row r="348" spans="2:5">
      <c r="B348" s="1" t="s">
        <v>244</v>
      </c>
      <c r="D348" s="153">
        <v>1500000</v>
      </c>
      <c r="E348" s="154" t="s">
        <v>245</v>
      </c>
    </row>
    <row r="349" spans="2:5">
      <c r="B349" s="1" t="s">
        <v>246</v>
      </c>
      <c r="D349" s="29" t="s">
        <v>247</v>
      </c>
      <c r="E349" s="157"/>
    </row>
    <row r="350" spans="2:5">
      <c r="B350" s="1" t="s">
        <v>246</v>
      </c>
      <c r="D350" s="153">
        <v>0</v>
      </c>
      <c r="E350" s="154"/>
    </row>
    <row r="351" spans="2:5" ht="13.8" thickBot="1">
      <c r="D351" s="153"/>
      <c r="E351" s="154"/>
    </row>
    <row r="352" spans="2:5" ht="13.8" thickBot="1">
      <c r="B352" s="158" t="s">
        <v>248</v>
      </c>
      <c r="D352" s="153"/>
      <c r="E352" s="154"/>
    </row>
    <row r="353" spans="2:5">
      <c r="B353" s="1" t="s">
        <v>249</v>
      </c>
      <c r="D353" s="153"/>
      <c r="E353" s="154"/>
    </row>
    <row r="354" spans="2:5">
      <c r="B354" s="1" t="s">
        <v>250</v>
      </c>
    </row>
    <row r="355" spans="2:5">
      <c r="B355" s="164" t="s">
        <v>251</v>
      </c>
      <c r="C355" s="164"/>
      <c r="D355" s="164"/>
      <c r="E355" s="164"/>
    </row>
    <row r="356" spans="2:5">
      <c r="B356" s="1" t="s">
        <v>252</v>
      </c>
    </row>
    <row r="357" spans="2:5">
      <c r="B357" s="1" t="s">
        <v>253</v>
      </c>
      <c r="D357" s="1" t="s">
        <v>254</v>
      </c>
    </row>
    <row r="358" spans="2:5">
      <c r="B358" s="1" t="s">
        <v>255</v>
      </c>
      <c r="D358" s="1" t="s">
        <v>256</v>
      </c>
    </row>
    <row r="359" spans="2:5">
      <c r="B359" s="1" t="s">
        <v>257</v>
      </c>
    </row>
  </sheetData>
  <mergeCells count="10">
    <mergeCell ref="B341:C341"/>
    <mergeCell ref="B342:C342"/>
    <mergeCell ref="B343:C343"/>
    <mergeCell ref="B355:E355"/>
    <mergeCell ref="A3:E3"/>
    <mergeCell ref="B5:E5"/>
    <mergeCell ref="D7:E7"/>
    <mergeCell ref="B338:C338"/>
    <mergeCell ref="B339:C339"/>
    <mergeCell ref="B340:C3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Puseletso Mashiane</dc:creator>
  <cp:lastModifiedBy>Puseletso Mashiane</cp:lastModifiedBy>
  <dcterms:created xsi:type="dcterms:W3CDTF">2023-04-28T10:32:42Z</dcterms:created>
  <dcterms:modified xsi:type="dcterms:W3CDTF">2023-04-28T10:33:14Z</dcterms:modified>
</cp:coreProperties>
</file>