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1"/>
  <workbookPr/>
  <mc:AlternateContent xmlns:mc="http://schemas.openxmlformats.org/markup-compatibility/2006">
    <mc:Choice Requires="x15">
      <x15ac:absPath xmlns:x15ac="http://schemas.microsoft.com/office/spreadsheetml/2010/11/ac" url="C:\Users\Lungile\Desktop\SITA\INC25028217 - RFB 2794-2023\Publication Document\"/>
    </mc:Choice>
  </mc:AlternateContent>
  <xr:revisionPtr revIDLastSave="0" documentId="13_ncr:1_{07EFEE02-59C9-415D-950F-744A548DE5BE}" xr6:coauthVersionLast="36" xr6:coauthVersionMax="47" xr10:uidLastSave="{00000000-0000-0000-0000-000000000000}"/>
  <bookViews>
    <workbookView xWindow="0" yWindow="495" windowWidth="38400" windowHeight="21105" xr2:uid="{00000000-000D-0000-FFFF-FFFF00000000}"/>
  </bookViews>
  <sheets>
    <sheet name="PRICING SCHEDULE" sheetId="6" r:id="rId1"/>
  </sheets>
  <definedNames>
    <definedName name="_xlnm.Print_Area" localSheetId="0">'PRICING SCHEDULE'!$A:$Q</definedName>
    <definedName name="_xlnm.Print_Titles" localSheetId="0">'PRICING SCHEDULE'!$1:$5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3" i="6" l="1"/>
  <c r="M44" i="6"/>
  <c r="J43" i="6"/>
  <c r="J44" i="6"/>
  <c r="G32" i="6"/>
  <c r="G33" i="6"/>
  <c r="G43" i="6"/>
  <c r="G44" i="6"/>
  <c r="G34" i="6" l="1"/>
  <c r="J34" i="6"/>
  <c r="M34" i="6"/>
  <c r="N34" i="6" l="1"/>
  <c r="G21" i="6"/>
  <c r="G37" i="6" l="1"/>
  <c r="J21" i="6"/>
  <c r="M21" i="6"/>
  <c r="G24" i="6"/>
  <c r="J22" i="6"/>
  <c r="J23" i="6"/>
  <c r="J24" i="6"/>
  <c r="J25" i="6"/>
  <c r="J26" i="6"/>
  <c r="J27" i="6"/>
  <c r="J28" i="6"/>
  <c r="J29" i="6"/>
  <c r="J31" i="6"/>
  <c r="J37" i="6"/>
  <c r="J38" i="6"/>
  <c r="J39" i="6"/>
  <c r="J40" i="6"/>
  <c r="J41" i="6"/>
  <c r="J42" i="6"/>
  <c r="J36" i="6"/>
  <c r="M37" i="6"/>
  <c r="M38" i="6"/>
  <c r="M39" i="6"/>
  <c r="M40" i="6"/>
  <c r="M41" i="6"/>
  <c r="M42" i="6"/>
  <c r="M36" i="6"/>
  <c r="M31" i="6"/>
  <c r="M22" i="6"/>
  <c r="M23" i="6"/>
  <c r="M24" i="6"/>
  <c r="M25" i="6"/>
  <c r="M26" i="6"/>
  <c r="M27" i="6"/>
  <c r="M28" i="6"/>
  <c r="M29" i="6"/>
  <c r="G26" i="6"/>
  <c r="G27" i="6"/>
  <c r="N21" i="6" l="1"/>
  <c r="O21" i="6" s="1"/>
  <c r="J20" i="6"/>
  <c r="M20" i="6"/>
  <c r="N37" i="6"/>
  <c r="M30" i="6"/>
  <c r="M35" i="6"/>
  <c r="J35" i="6"/>
  <c r="J30" i="6"/>
  <c r="M45" i="6" l="1"/>
  <c r="J45" i="6"/>
  <c r="G40" i="6" l="1"/>
  <c r="N40" i="6" s="1"/>
  <c r="O40" i="6" l="1"/>
  <c r="G41" i="6" l="1"/>
  <c r="N41" i="6" s="1"/>
  <c r="G39" i="6"/>
  <c r="N39" i="6" s="1"/>
  <c r="G38" i="6"/>
  <c r="N38" i="6" s="1"/>
  <c r="O41" i="6" l="1"/>
  <c r="O39" i="6"/>
  <c r="O38" i="6"/>
  <c r="XFD38" i="6" s="1"/>
  <c r="N26" i="6"/>
  <c r="G29" i="6" l="1"/>
  <c r="N29" i="6" s="1"/>
  <c r="G28" i="6"/>
  <c r="N28" i="6" s="1"/>
  <c r="N27" i="6"/>
  <c r="G25" i="6"/>
  <c r="N25" i="6" s="1"/>
  <c r="N24" i="6"/>
  <c r="G22" i="6"/>
  <c r="G23" i="6"/>
  <c r="N23" i="6" s="1"/>
  <c r="G20" i="6" l="1"/>
  <c r="N22" i="6"/>
  <c r="N20" i="6" s="1"/>
  <c r="O23" i="6"/>
  <c r="O26" i="6"/>
  <c r="O28" i="6"/>
  <c r="O29" i="6"/>
  <c r="O27" i="6"/>
  <c r="O25" i="6"/>
  <c r="O24" i="6"/>
  <c r="G31" i="6"/>
  <c r="G36" i="6"/>
  <c r="G42" i="6"/>
  <c r="N42" i="6" s="1"/>
  <c r="N36" i="6" l="1"/>
  <c r="N35" i="6" s="1"/>
  <c r="G35" i="6"/>
  <c r="N31" i="6"/>
  <c r="G30" i="6"/>
  <c r="O22" i="6"/>
  <c r="J46" i="6"/>
  <c r="J47" i="6" s="1"/>
  <c r="O42" i="6"/>
  <c r="G45" i="6" l="1"/>
  <c r="G46" i="6" s="1"/>
  <c r="G47" i="6" s="1"/>
  <c r="M46" i="6"/>
  <c r="M47" i="6" s="1"/>
  <c r="O36" i="6"/>
  <c r="O35" i="6" s="1"/>
  <c r="O31" i="6"/>
  <c r="O30" i="6" s="1"/>
  <c r="N30" i="6"/>
  <c r="N45" i="6" s="1"/>
  <c r="N46" i="6" l="1"/>
  <c r="N47" i="6" s="1"/>
  <c r="O45" i="6"/>
</calcChain>
</file>

<file path=xl/sharedStrings.xml><?xml version="1.0" encoding="utf-8"?>
<sst xmlns="http://schemas.openxmlformats.org/spreadsheetml/2006/main" count="117" uniqueCount="94">
  <si>
    <t>Item No</t>
  </si>
  <si>
    <t>Unit of measure</t>
  </si>
  <si>
    <t>VAT (@15%)</t>
  </si>
  <si>
    <t>Foreign currency</t>
  </si>
  <si>
    <t xml:space="preserve">South African Rand (ZAR) exchange rate </t>
  </si>
  <si>
    <t>1 US Dollar</t>
  </si>
  <si>
    <t>1 Euro</t>
  </si>
  <si>
    <t>1. INSTRUCTION FOR COMPLETING THE PRICING SCHEDULE</t>
  </si>
  <si>
    <t>1 Pound (UK)</t>
  </si>
  <si>
    <t>YEAR 1</t>
  </si>
  <si>
    <t>YEAR 2</t>
  </si>
  <si>
    <t>YEAR 3</t>
  </si>
  <si>
    <t xml:space="preserve">Qty </t>
  </si>
  <si>
    <t>TOTAL</t>
  </si>
  <si>
    <t>Qty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</si>
  <si>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</si>
  <si>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</si>
  <si>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</si>
  <si>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</si>
  <si>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</si>
  <si>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</si>
  <si>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</si>
  <si>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</si>
  <si>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</si>
  <si>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2.1</t>
  </si>
  <si>
    <t>2.2</t>
  </si>
  <si>
    <t>2.3</t>
  </si>
  <si>
    <t>3.1</t>
  </si>
  <si>
    <t>3.3</t>
  </si>
  <si>
    <t>Unit Price 
(Excl VAT)</t>
  </si>
  <si>
    <t>Line Price Term 
(Excl VAT)</t>
  </si>
  <si>
    <t>Forex %</t>
  </si>
  <si>
    <t>Forex Price portion</t>
  </si>
  <si>
    <t>SUPPLY CHAIN MANAGEMENT</t>
  </si>
  <si>
    <t xml:space="preserve">Bidder Name </t>
  </si>
  <si>
    <t>Goods/Service description</t>
  </si>
  <si>
    <t>TOTAL BID PRICE  (EXCL VAT)</t>
  </si>
  <si>
    <t>TOTAL  BID PRICE (INCL VAT)</t>
  </si>
  <si>
    <t>Name</t>
  </si>
  <si>
    <t>Date</t>
  </si>
  <si>
    <t>Capacity</t>
  </si>
  <si>
    <t>Mark with an X, which ROE is applicable</t>
  </si>
  <si>
    <t>Line Price Y2</t>
  </si>
  <si>
    <t>Line Price Y3</t>
  </si>
  <si>
    <t>Line Price Y1</t>
  </si>
  <si>
    <t>I, the bidder, confirm that the price(s) and rate(s) quoted cover all the goods and/or works specified in the bidding documents; that the price(s) or rate(s) cover all my obligations and I accept that any mistakes regarding price(s), rate(s) or calculations will be at my own risk.
[Note: First convert to PDF, then add signature]</t>
  </si>
  <si>
    <t>BRAND / MODEL</t>
  </si>
  <si>
    <t>Price clarification comment</t>
  </si>
  <si>
    <t>Signature (above)</t>
  </si>
  <si>
    <t>Pricing schedule</t>
  </si>
  <si>
    <t>Each</t>
  </si>
  <si>
    <t>NETWORK: GENERAL SERVICES</t>
  </si>
  <si>
    <t>3.4</t>
  </si>
  <si>
    <t>3.5</t>
  </si>
  <si>
    <t>3.6</t>
  </si>
  <si>
    <t>Copies of signoff documentation 1 + 3 copies (Detail to be included to be confirmed with SITA project manager.</t>
  </si>
  <si>
    <t>RFB No</t>
  </si>
  <si>
    <t>RFB Title</t>
  </si>
  <si>
    <t>3.7</t>
  </si>
  <si>
    <t>Maintenance and Support for 3 years</t>
  </si>
  <si>
    <t>2.6</t>
  </si>
  <si>
    <r>
      <t xml:space="preserve">(a)  Bidder must complete/enter </t>
    </r>
    <r>
      <rPr>
        <b/>
        <sz val="12"/>
        <color theme="1"/>
        <rFont val="Calibri"/>
        <family val="2"/>
        <scheme val="minor"/>
      </rPr>
      <t xml:space="preserve">YELLOW </t>
    </r>
    <r>
      <rPr>
        <sz val="12"/>
        <color theme="1"/>
        <rFont val="Calibri"/>
        <family val="2"/>
        <scheme val="minor"/>
      </rPr>
      <t>cells only</t>
    </r>
  </si>
  <si>
    <t>(b)  Unit and Line prices must be VAT EXCLUSIVE and in South African Rand (ZAR) currency.</t>
  </si>
  <si>
    <t>(c) The price must include all cost to deliver the goods or render the service, including all applicable taxes, duty fees, logistics/delivery, storage, labour, overtime and subsistance and travel</t>
  </si>
  <si>
    <r>
      <t xml:space="preserve">(d)  Prices that are dependent on </t>
    </r>
    <r>
      <rPr>
        <b/>
        <sz val="12"/>
        <color theme="1"/>
        <rFont val="Calibri"/>
        <family val="2"/>
        <scheme val="minor"/>
      </rPr>
      <t xml:space="preserve">Rate of Exchange (ROE) </t>
    </r>
    <r>
      <rPr>
        <sz val="12"/>
        <color theme="1"/>
        <rFont val="Calibri"/>
        <family val="2"/>
        <scheme val="minor"/>
      </rPr>
      <t>must use ROE indicated below, then enter in Column "Forex %" the percentage of the price that is ROE dependent (0% means the price is not ROE dependent)</t>
    </r>
  </si>
  <si>
    <t>3.2</t>
  </si>
  <si>
    <t>* Access Switches, Core Switch and Wi-Fi Solution must be able to seamlessly integrate and operate with each other. * The solution to be able to accommodate a VOIP, QoS.</t>
  </si>
  <si>
    <t>Monitoring Tool Solution for both WI-FI and Switches</t>
  </si>
  <si>
    <t>Core Switch with a PoE, QoS,48 GBE Fibre Ports, 10GBE SFP (High availability)  with licences</t>
  </si>
  <si>
    <t>Full redundant Fan and power supplies for core switch (Redundancy)</t>
  </si>
  <si>
    <t xml:space="preserve">48G-PoE, QoS,  switches with minimum 2X10GBE uplink </t>
  </si>
  <si>
    <t>Redundant connectors</t>
  </si>
  <si>
    <t xml:space="preserve">10G SFP Modules for access switches </t>
  </si>
  <si>
    <t xml:space="preserve">10G SFP Modules for links from Core switches to access switches </t>
  </si>
  <si>
    <t>Stacking Connectors</t>
  </si>
  <si>
    <t>SA AC types A power Connectors</t>
  </si>
  <si>
    <t>Wireless LAN controller with redundant power supply, 2 x GigE, IP4 and IP6, max 100 APs, Incl Network Management Tool and incl. licenses with growth. WIFI 6 Capability High Availability</t>
  </si>
  <si>
    <t xml:space="preserve">Wireless LAN Access Point (AP), IEEE 802.11ax, MU-MIMO-OFDMA, 2.4 and 5GHz, GigE i/f, POE, IP4 and IP6, indoor ceiling mountable  </t>
  </si>
  <si>
    <t>Configuration and installation of Switches</t>
  </si>
  <si>
    <t>Configuration and installation of WI-FI infrastructure</t>
  </si>
  <si>
    <t>Project Management</t>
  </si>
  <si>
    <t>Mounting and Labelling</t>
  </si>
  <si>
    <t>Configuration and installation of Monitoring tool</t>
  </si>
  <si>
    <t>Testing of all installed equipment and certification</t>
  </si>
  <si>
    <t>Training/ Skill Transfer on the newly installed Infrastructure – DBE/SITA IT Staff</t>
  </si>
  <si>
    <t>Sum</t>
  </si>
  <si>
    <t>10G SFP modules for controllers</t>
  </si>
  <si>
    <t>AP Licenses</t>
  </si>
  <si>
    <t>SUPPLY SWITCH EQUIPMENT</t>
  </si>
  <si>
    <t>SUPPLY WIRELESS LAN EQUIPMENT</t>
  </si>
  <si>
    <t>3.8</t>
  </si>
  <si>
    <t>3.9</t>
  </si>
  <si>
    <t>APPOINTMENT OF A SERVICE PROVIDER FOR THE DESIGN, SUPPLY, CONFIGURATION, INSTALLATION, MAINTENANCE AND SUPPORT OF A STRUCTURED LAN SWITCH AND WIRELESS INFRASTRUCTURE TO SITA ON BEHALF OF THE DEPARTMENT OF BASIC EDUCATION (DBE) FOR A PERIOD OF 36 MONTHS (3 YEARS).</t>
  </si>
  <si>
    <t>RFB 2794-2023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</si>
</sst>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&quot;* #,##0.00_-;\-&quot;R&quot;* #,##0.00_-;_-&quot;R&quot;* &quot;-&quot;??_-;_-@_-"/>
    <numFmt numFmtId="43" formatCode="_-* #,##0.00_-;\-* #,##0.00_-;_-* &quot;-&quot;??_-;_-@_-"/>
    <numFmt numFmtId="164" formatCode="&quot;R&quot;#,##0.00_);\(&quot;R&quot;#,##0.00\)"/>
    <numFmt numFmtId="165" formatCode="_-[$R-1C09]* #,##0.00_-;\-[$R-1C09]* #,##0.00_-;_-[$R-1C09]* &quot;-&quot;??_-;_-@_-"/>
    <numFmt numFmtId="166" formatCode="0.0"/>
  </numFmts>
  <fonts count="2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24"/>
      <color theme="1"/>
      <name val="Calibri"/>
      <family val="2"/>
      <scheme val="minor"/>
    </font>
    <font>
      <sz val="24"/>
      <color rgb="FF002060"/>
      <name val="Calibri"/>
      <family val="2"/>
      <scheme val="minor"/>
    </font>
    <font>
      <sz val="18"/>
      <color rgb="FF002060"/>
      <name val="Calibri"/>
      <family val="2"/>
      <scheme val="minor"/>
    </font>
    <font>
      <b/>
      <sz val="12"/>
      <color rgb="FF000066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Calibri Light"/>
      <family val="2"/>
    </font>
    <font>
      <sz val="11"/>
      <color rgb="FF000000"/>
      <name val="Calibri Light"/>
      <family val="2"/>
    </font>
    <font>
      <b/>
      <sz val="12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</fills>
  <borders count="47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thin">
        <color theme="4"/>
      </bottom>
      <diagonal/>
    </border>
    <border>
      <left style="medium">
        <color theme="4"/>
      </left>
      <right style="medium">
        <color theme="4"/>
      </right>
      <top style="thin">
        <color theme="4"/>
      </top>
      <bottom style="thin">
        <color theme="4"/>
      </bottom>
      <diagonal/>
    </border>
    <border>
      <left style="medium">
        <color theme="4"/>
      </left>
      <right style="medium">
        <color theme="4"/>
      </right>
      <top style="thin">
        <color theme="4"/>
      </top>
      <bottom style="medium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/>
      <top/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/>
      <right style="medium">
        <color theme="8"/>
      </right>
      <top style="thin">
        <color theme="8"/>
      </top>
      <bottom/>
      <diagonal/>
    </border>
    <border>
      <left/>
      <right style="medium">
        <color theme="8"/>
      </right>
      <top style="thin">
        <color theme="8"/>
      </top>
      <bottom style="medium">
        <color theme="8"/>
      </bottom>
      <diagonal/>
    </border>
    <border>
      <left style="thin">
        <color theme="8"/>
      </left>
      <right/>
      <top style="medium">
        <color theme="8"/>
      </top>
      <bottom style="thin">
        <color theme="8"/>
      </bottom>
      <diagonal/>
    </border>
    <border>
      <left/>
      <right style="thin">
        <color theme="8"/>
      </right>
      <top style="medium">
        <color theme="8"/>
      </top>
      <bottom style="thin">
        <color theme="8"/>
      </bottom>
      <diagonal/>
    </border>
    <border>
      <left/>
      <right/>
      <top style="medium">
        <color theme="8"/>
      </top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medium">
        <color theme="8"/>
      </bottom>
      <diagonal/>
    </border>
    <border>
      <left/>
      <right style="medium">
        <color theme="8"/>
      </right>
      <top style="thin">
        <color theme="8"/>
      </top>
      <bottom style="thin">
        <color theme="8"/>
      </bottom>
      <diagonal/>
    </border>
    <border>
      <left/>
      <right style="medium">
        <color theme="8"/>
      </right>
      <top style="medium">
        <color theme="8"/>
      </top>
      <bottom style="thin">
        <color theme="8"/>
      </bottom>
      <diagonal/>
    </border>
    <border>
      <left style="medium">
        <color theme="8"/>
      </left>
      <right style="thin">
        <color theme="8"/>
      </right>
      <top style="medium">
        <color theme="8"/>
      </top>
      <bottom/>
      <diagonal/>
    </border>
    <border>
      <left style="medium">
        <color theme="8"/>
      </left>
      <right style="thin">
        <color theme="8"/>
      </right>
      <top/>
      <bottom/>
      <diagonal/>
    </border>
    <border>
      <left style="medium">
        <color theme="8"/>
      </left>
      <right style="thin">
        <color theme="8"/>
      </right>
      <top/>
      <bottom style="medium">
        <color theme="8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 style="medium">
        <color theme="8"/>
      </left>
      <right/>
      <top style="thin">
        <color theme="8"/>
      </top>
      <bottom style="medium">
        <color theme="8"/>
      </bottom>
      <diagonal/>
    </border>
    <border>
      <left/>
      <right/>
      <top/>
      <bottom style="thin">
        <color theme="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/>
      </left>
      <right style="thin">
        <color theme="4" tint="0.39997558519241921"/>
      </right>
      <top style="thin">
        <color theme="4"/>
      </top>
      <bottom style="thin">
        <color theme="4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/>
      </top>
      <bottom/>
      <diagonal/>
    </border>
    <border>
      <left style="thin">
        <color theme="4"/>
      </left>
      <right style="thin">
        <color theme="4" tint="0.39997558519241921"/>
      </right>
      <top style="thin">
        <color theme="4"/>
      </top>
      <bottom/>
      <diagonal/>
    </border>
    <border>
      <left style="thin">
        <color theme="4"/>
      </left>
      <right/>
      <top style="thin">
        <color theme="4" tint="0.39997558519241921"/>
      </top>
      <bottom/>
      <diagonal/>
    </border>
    <border>
      <left style="thin">
        <color theme="4"/>
      </left>
      <right style="thin">
        <color theme="4" tint="0.39997558519241921"/>
      </right>
      <top/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 tint="0.39997558519241921"/>
      </right>
      <top/>
      <bottom/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theme="4"/>
      </left>
      <right style="thin">
        <color theme="4" tint="0.39997558519241921"/>
      </right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medium">
        <color theme="4"/>
      </left>
      <right/>
      <top/>
      <bottom style="thin">
        <color theme="4"/>
      </bottom>
      <diagonal/>
    </border>
    <border>
      <left style="medium">
        <color theme="4"/>
      </left>
      <right style="medium">
        <color theme="4"/>
      </right>
      <top/>
      <bottom style="medium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</borders>
  <cellStyleXfs count="3">
    <xf numFmtId="0" fontId="0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</cellStyleXfs>
  <cellXfs count="151">
    <xf numFmtId="0" fontId="0" fillId="0" borderId="0" xfId="0"/>
    <xf numFmtId="0" fontId="3" fillId="0" borderId="0" xfId="0" applyFont="1" applyAlignment="1">
      <alignment vertical="top"/>
    </xf>
    <xf numFmtId="0" fontId="9" fillId="2" borderId="0" xfId="0" applyFont="1" applyFill="1"/>
    <xf numFmtId="0" fontId="10" fillId="2" borderId="0" xfId="0" applyFont="1" applyFill="1" applyAlignment="1">
      <alignment horizontal="left" vertical="top"/>
    </xf>
    <xf numFmtId="0" fontId="10" fillId="2" borderId="0" xfId="0" applyFont="1" applyFill="1" applyAlignment="1">
      <alignment horizontal="center" vertical="top"/>
    </xf>
    <xf numFmtId="0" fontId="11" fillId="2" borderId="0" xfId="0" applyFont="1" applyFill="1" applyAlignment="1">
      <alignment horizontal="center" vertical="top"/>
    </xf>
    <xf numFmtId="0" fontId="9" fillId="2" borderId="0" xfId="0" applyFont="1" applyFill="1" applyAlignment="1">
      <alignment vertical="top"/>
    </xf>
    <xf numFmtId="0" fontId="4" fillId="3" borderId="0" xfId="0" applyFont="1" applyFill="1"/>
    <xf numFmtId="0" fontId="9" fillId="2" borderId="0" xfId="0" applyFont="1" applyFill="1" applyAlignment="1">
      <alignment horizontal="left" vertical="top"/>
    </xf>
    <xf numFmtId="0" fontId="7" fillId="0" borderId="1" xfId="0" applyFont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 wrapText="1"/>
    </xf>
    <xf numFmtId="0" fontId="5" fillId="5" borderId="1" xfId="0" applyFont="1" applyFill="1" applyBorder="1" applyAlignment="1">
      <alignment horizontal="left" vertical="top" wrapText="1"/>
    </xf>
    <xf numFmtId="165" fontId="7" fillId="2" borderId="1" xfId="0" applyNumberFormat="1" applyFont="1" applyFill="1" applyBorder="1" applyAlignment="1">
      <alignment horizontal="center" vertical="top" wrapText="1"/>
    </xf>
    <xf numFmtId="44" fontId="4" fillId="5" borderId="1" xfId="0" applyNumberFormat="1" applyFont="1" applyFill="1" applyBorder="1" applyAlignment="1">
      <alignment vertical="top" wrapText="1"/>
    </xf>
    <xf numFmtId="165" fontId="8" fillId="5" borderId="1" xfId="0" applyNumberFormat="1" applyFont="1" applyFill="1" applyBorder="1" applyAlignment="1">
      <alignment horizontal="left" vertical="top" wrapText="1"/>
    </xf>
    <xf numFmtId="0" fontId="5" fillId="5" borderId="1" xfId="0" applyFont="1" applyFill="1" applyBorder="1" applyAlignment="1">
      <alignment horizontal="center" vertical="top" wrapText="1"/>
    </xf>
    <xf numFmtId="0" fontId="4" fillId="5" borderId="1" xfId="0" applyFont="1" applyFill="1" applyBorder="1" applyAlignment="1">
      <alignment horizontal="center" vertical="top" wrapText="1"/>
    </xf>
    <xf numFmtId="44" fontId="5" fillId="5" borderId="3" xfId="0" applyNumberFormat="1" applyFont="1" applyFill="1" applyBorder="1" applyAlignment="1">
      <alignment vertical="top" wrapText="1"/>
    </xf>
    <xf numFmtId="0" fontId="7" fillId="3" borderId="0" xfId="0" applyFont="1" applyFill="1" applyAlignment="1">
      <alignment wrapText="1"/>
    </xf>
    <xf numFmtId="0" fontId="7" fillId="3" borderId="0" xfId="0" applyFont="1" applyFill="1"/>
    <xf numFmtId="0" fontId="12" fillId="3" borderId="0" xfId="0" applyFont="1" applyFill="1" applyAlignment="1">
      <alignment horizontal="left" vertical="center"/>
    </xf>
    <xf numFmtId="0" fontId="4" fillId="3" borderId="0" xfId="0" applyFont="1" applyFill="1" applyAlignment="1">
      <alignment horizontal="left" vertical="center" wrapText="1"/>
    </xf>
    <xf numFmtId="44" fontId="4" fillId="3" borderId="0" xfId="0" applyNumberFormat="1" applyFont="1" applyFill="1" applyAlignment="1">
      <alignment horizontal="center" vertical="center" wrapText="1"/>
    </xf>
    <xf numFmtId="0" fontId="8" fillId="3" borderId="0" xfId="0" applyFont="1" applyFill="1"/>
    <xf numFmtId="0" fontId="8" fillId="3" borderId="0" xfId="0" applyFont="1" applyFill="1" applyAlignment="1">
      <alignment vertical="top"/>
    </xf>
    <xf numFmtId="0" fontId="8" fillId="3" borderId="0" xfId="0" applyFont="1" applyFill="1" applyAlignment="1">
      <alignment horizontal="left" vertical="top"/>
    </xf>
    <xf numFmtId="0" fontId="4" fillId="0" borderId="1" xfId="0" quotePrefix="1" applyFont="1" applyBorder="1" applyAlignment="1">
      <alignment horizontal="left" vertical="top" wrapText="1"/>
    </xf>
    <xf numFmtId="0" fontId="4" fillId="0" borderId="1" xfId="1" applyNumberFormat="1" applyFont="1" applyFill="1" applyBorder="1" applyAlignment="1">
      <alignment horizontal="right" vertical="top" wrapText="1"/>
    </xf>
    <xf numFmtId="166" fontId="4" fillId="5" borderId="2" xfId="1" applyNumberFormat="1" applyFont="1" applyFill="1" applyBorder="1" applyAlignment="1">
      <alignment horizontal="right" vertical="top" wrapText="1"/>
    </xf>
    <xf numFmtId="166" fontId="4" fillId="5" borderId="6" xfId="1" applyNumberFormat="1" applyFont="1" applyFill="1" applyBorder="1" applyAlignment="1">
      <alignment horizontal="right" vertical="top" wrapText="1"/>
    </xf>
    <xf numFmtId="0" fontId="4" fillId="5" borderId="2" xfId="0" applyFont="1" applyFill="1" applyBorder="1" applyAlignment="1">
      <alignment horizontal="center" vertical="top" wrapText="1"/>
    </xf>
    <xf numFmtId="165" fontId="7" fillId="5" borderId="4" xfId="0" applyNumberFormat="1" applyFont="1" applyFill="1" applyBorder="1" applyAlignment="1">
      <alignment horizontal="left" vertical="top" wrapText="1"/>
    </xf>
    <xf numFmtId="165" fontId="7" fillId="5" borderId="5" xfId="0" applyNumberFormat="1" applyFont="1" applyFill="1" applyBorder="1" applyAlignment="1">
      <alignment horizontal="left" vertical="top" wrapText="1"/>
    </xf>
    <xf numFmtId="0" fontId="4" fillId="3" borderId="0" xfId="0" applyFont="1" applyFill="1" applyAlignment="1">
      <alignment vertical="center"/>
    </xf>
    <xf numFmtId="0" fontId="4" fillId="3" borderId="0" xfId="0" applyFont="1" applyFill="1" applyAlignment="1">
      <alignment horizontal="left" vertical="center"/>
    </xf>
    <xf numFmtId="0" fontId="7" fillId="3" borderId="0" xfId="0" applyFont="1" applyFill="1" applyAlignment="1">
      <alignment vertical="top"/>
    </xf>
    <xf numFmtId="0" fontId="7" fillId="3" borderId="0" xfId="0" applyFont="1" applyFill="1" applyAlignment="1">
      <alignment horizontal="center" vertical="top" wrapText="1"/>
    </xf>
    <xf numFmtId="44" fontId="5" fillId="5" borderId="2" xfId="0" applyNumberFormat="1" applyFont="1" applyFill="1" applyBorder="1" applyAlignment="1">
      <alignment vertical="top" wrapText="1"/>
    </xf>
    <xf numFmtId="0" fontId="11" fillId="2" borderId="0" xfId="0" applyFont="1" applyFill="1" applyAlignment="1">
      <alignment horizontal="left" vertical="top" wrapText="1"/>
    </xf>
    <xf numFmtId="0" fontId="7" fillId="3" borderId="0" xfId="0" applyFont="1" applyFill="1" applyAlignment="1">
      <alignment vertical="top" wrapText="1"/>
    </xf>
    <xf numFmtId="0" fontId="4" fillId="5" borderId="1" xfId="0" applyFont="1" applyFill="1" applyBorder="1" applyAlignment="1">
      <alignment vertical="center" wrapText="1"/>
    </xf>
    <xf numFmtId="165" fontId="6" fillId="4" borderId="1" xfId="0" applyNumberFormat="1" applyFont="1" applyFill="1" applyBorder="1" applyAlignment="1">
      <alignment horizontal="center" vertical="top" wrapText="1"/>
    </xf>
    <xf numFmtId="165" fontId="7" fillId="4" borderId="1" xfId="0" applyNumberFormat="1" applyFont="1" applyFill="1" applyBorder="1" applyAlignment="1">
      <alignment horizontal="left" vertical="top" wrapText="1"/>
    </xf>
    <xf numFmtId="165" fontId="7" fillId="4" borderId="1" xfId="0" applyNumberFormat="1" applyFont="1" applyFill="1" applyBorder="1" applyAlignment="1">
      <alignment horizontal="center" vertical="top" wrapText="1"/>
    </xf>
    <xf numFmtId="9" fontId="7" fillId="4" borderId="1" xfId="2" applyFont="1" applyFill="1" applyBorder="1" applyAlignment="1">
      <alignment horizontal="center" vertical="top"/>
    </xf>
    <xf numFmtId="0" fontId="9" fillId="0" borderId="0" xfId="0" applyFont="1"/>
    <xf numFmtId="0" fontId="3" fillId="3" borderId="11" xfId="0" applyFont="1" applyFill="1" applyBorder="1" applyAlignment="1">
      <alignment vertical="top"/>
    </xf>
    <xf numFmtId="0" fontId="7" fillId="2" borderId="7" xfId="0" applyFont="1" applyFill="1" applyBorder="1" applyAlignment="1">
      <alignment horizontal="center" vertical="top" wrapText="1"/>
    </xf>
    <xf numFmtId="165" fontId="7" fillId="2" borderId="23" xfId="0" applyNumberFormat="1" applyFont="1" applyFill="1" applyBorder="1" applyAlignment="1">
      <alignment horizontal="center" vertical="top" wrapText="1"/>
    </xf>
    <xf numFmtId="165" fontId="7" fillId="2" borderId="7" xfId="0" applyNumberFormat="1" applyFont="1" applyFill="1" applyBorder="1" applyAlignment="1">
      <alignment horizontal="center" vertical="top" wrapText="1"/>
    </xf>
    <xf numFmtId="165" fontId="7" fillId="2" borderId="7" xfId="0" applyNumberFormat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center" vertical="top" wrapText="1"/>
    </xf>
    <xf numFmtId="0" fontId="3" fillId="3" borderId="9" xfId="0" applyFont="1" applyFill="1" applyBorder="1" applyAlignment="1">
      <alignment horizontal="center" vertical="top"/>
    </xf>
    <xf numFmtId="0" fontId="0" fillId="2" borderId="0" xfId="0" applyFill="1" applyAlignment="1">
      <alignment horizontal="left" vertical="top"/>
    </xf>
    <xf numFmtId="0" fontId="0" fillId="2" borderId="0" xfId="0" applyFill="1"/>
    <xf numFmtId="0" fontId="0" fillId="2" borderId="0" xfId="0" applyFill="1" applyAlignment="1">
      <alignment vertical="top"/>
    </xf>
    <xf numFmtId="0" fontId="0" fillId="3" borderId="0" xfId="0" applyFill="1"/>
    <xf numFmtId="0" fontId="0" fillId="0" borderId="0" xfId="0" applyAlignment="1">
      <alignment vertical="top"/>
    </xf>
    <xf numFmtId="44" fontId="0" fillId="5" borderId="2" xfId="0" applyNumberFormat="1" applyFill="1" applyBorder="1" applyAlignment="1">
      <alignment vertical="top"/>
    </xf>
    <xf numFmtId="0" fontId="0" fillId="5" borderId="6" xfId="0" applyFill="1" applyBorder="1" applyAlignment="1">
      <alignment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top"/>
    </xf>
    <xf numFmtId="0" fontId="7" fillId="0" borderId="0" xfId="0" applyFont="1"/>
    <xf numFmtId="0" fontId="8" fillId="0" borderId="0" xfId="0" applyFont="1" applyAlignment="1">
      <alignment horizontal="right" vertical="top"/>
    </xf>
    <xf numFmtId="0" fontId="7" fillId="0" borderId="0" xfId="0" applyFont="1" applyAlignment="1">
      <alignment wrapText="1"/>
    </xf>
    <xf numFmtId="165" fontId="4" fillId="6" borderId="1" xfId="0" applyNumberFormat="1" applyFont="1" applyFill="1" applyBorder="1" applyAlignment="1">
      <alignment vertical="top" wrapText="1"/>
    </xf>
    <xf numFmtId="9" fontId="4" fillId="6" borderId="1" xfId="2" applyFont="1" applyFill="1" applyBorder="1" applyAlignment="1">
      <alignment horizontal="right" vertical="top" wrapText="1"/>
    </xf>
    <xf numFmtId="0" fontId="4" fillId="3" borderId="0" xfId="0" applyFont="1" applyFill="1" applyAlignment="1">
      <alignment horizontal="left" vertical="top"/>
    </xf>
    <xf numFmtId="0" fontId="15" fillId="6" borderId="22" xfId="0" applyFont="1" applyFill="1" applyBorder="1" applyAlignment="1">
      <alignment horizontal="left" vertical="top" wrapText="1"/>
    </xf>
    <xf numFmtId="0" fontId="15" fillId="6" borderId="1" xfId="0" applyFont="1" applyFill="1" applyBorder="1" applyAlignment="1">
      <alignment horizontal="left" vertical="top" wrapText="1"/>
    </xf>
    <xf numFmtId="0" fontId="16" fillId="6" borderId="1" xfId="0" applyFont="1" applyFill="1" applyBorder="1" applyAlignment="1">
      <alignment horizontal="left" vertical="top" wrapText="1"/>
    </xf>
    <xf numFmtId="0" fontId="0" fillId="3" borderId="0" xfId="0" applyFill="1" applyAlignment="1">
      <alignment horizontal="left" vertical="top"/>
    </xf>
    <xf numFmtId="0" fontId="0" fillId="3" borderId="0" xfId="0" applyFill="1" applyAlignment="1">
      <alignment horizontal="right" vertical="top"/>
    </xf>
    <xf numFmtId="0" fontId="0" fillId="3" borderId="0" xfId="0" applyFill="1" applyAlignment="1">
      <alignment horizontal="center" vertical="top"/>
    </xf>
    <xf numFmtId="0" fontId="0" fillId="3" borderId="0" xfId="0" applyFill="1" applyAlignment="1">
      <alignment vertical="top"/>
    </xf>
    <xf numFmtId="0" fontId="15" fillId="6" borderId="6" xfId="0" applyFont="1" applyFill="1" applyBorder="1" applyAlignment="1">
      <alignment horizontal="left" vertical="top" wrapText="1"/>
    </xf>
    <xf numFmtId="0" fontId="0" fillId="5" borderId="25" xfId="0" applyFill="1" applyBorder="1" applyAlignment="1">
      <alignment vertical="top"/>
    </xf>
    <xf numFmtId="165" fontId="7" fillId="2" borderId="0" xfId="0" applyNumberFormat="1" applyFont="1" applyFill="1" applyAlignment="1">
      <alignment horizontal="center" vertical="top" wrapText="1"/>
    </xf>
    <xf numFmtId="165" fontId="7" fillId="2" borderId="0" xfId="0" applyNumberFormat="1" applyFont="1" applyFill="1" applyAlignment="1">
      <alignment horizontal="left" vertical="top" wrapText="1"/>
    </xf>
    <xf numFmtId="0" fontId="4" fillId="0" borderId="6" xfId="0" applyFont="1" applyBorder="1" applyAlignment="1">
      <alignment horizontal="center" vertical="top" wrapText="1"/>
    </xf>
    <xf numFmtId="9" fontId="7" fillId="4" borderId="6" xfId="2" applyFont="1" applyFill="1" applyBorder="1" applyAlignment="1">
      <alignment horizontal="center" vertical="top"/>
    </xf>
    <xf numFmtId="9" fontId="4" fillId="6" borderId="2" xfId="2" applyFont="1" applyFill="1" applyBorder="1" applyAlignment="1">
      <alignment horizontal="right" vertical="top" wrapText="1"/>
    </xf>
    <xf numFmtId="165" fontId="4" fillId="6" borderId="6" xfId="0" applyNumberFormat="1" applyFont="1" applyFill="1" applyBorder="1" applyAlignment="1">
      <alignment vertical="top" wrapText="1"/>
    </xf>
    <xf numFmtId="0" fontId="7" fillId="4" borderId="22" xfId="0" applyFont="1" applyFill="1" applyBorder="1" applyAlignment="1">
      <alignment horizontal="center" vertical="top"/>
    </xf>
    <xf numFmtId="0" fontId="18" fillId="0" borderId="0" xfId="0" applyFont="1" applyAlignment="1">
      <alignment wrapText="1"/>
    </xf>
    <xf numFmtId="44" fontId="0" fillId="0" borderId="0" xfId="0" applyNumberFormat="1" applyAlignment="1">
      <alignment vertical="top"/>
    </xf>
    <xf numFmtId="0" fontId="20" fillId="0" borderId="0" xfId="0" applyFont="1" applyAlignment="1">
      <alignment horizontal="left" vertical="center" wrapText="1"/>
    </xf>
    <xf numFmtId="165" fontId="4" fillId="6" borderId="2" xfId="0" applyNumberFormat="1" applyFont="1" applyFill="1" applyBorder="1" applyAlignment="1">
      <alignment vertical="top" wrapText="1"/>
    </xf>
    <xf numFmtId="0" fontId="4" fillId="0" borderId="6" xfId="1" applyNumberFormat="1" applyFont="1" applyFill="1" applyBorder="1" applyAlignment="1">
      <alignment horizontal="right" vertical="top" wrapText="1"/>
    </xf>
    <xf numFmtId="0" fontId="4" fillId="0" borderId="28" xfId="0" applyFont="1" applyBorder="1" applyAlignment="1">
      <alignment horizontal="center" vertical="top" wrapText="1"/>
    </xf>
    <xf numFmtId="0" fontId="18" fillId="4" borderId="32" xfId="0" applyFont="1" applyFill="1" applyBorder="1"/>
    <xf numFmtId="0" fontId="20" fillId="0" borderId="33" xfId="0" applyFont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  <xf numFmtId="0" fontId="20" fillId="0" borderId="31" xfId="0" applyFont="1" applyBorder="1" applyAlignment="1">
      <alignment horizontal="left" vertical="center" wrapText="1"/>
    </xf>
    <xf numFmtId="0" fontId="20" fillId="0" borderId="34" xfId="0" applyFont="1" applyBorder="1" applyAlignment="1">
      <alignment vertical="center" wrapText="1"/>
    </xf>
    <xf numFmtId="0" fontId="20" fillId="0" borderId="32" xfId="0" applyFont="1" applyBorder="1" applyAlignment="1">
      <alignment vertical="center" wrapText="1"/>
    </xf>
    <xf numFmtId="0" fontId="20" fillId="0" borderId="35" xfId="0" applyFont="1" applyBorder="1" applyAlignment="1">
      <alignment horizontal="center" vertical="center"/>
    </xf>
    <xf numFmtId="165" fontId="4" fillId="6" borderId="28" xfId="0" applyNumberFormat="1" applyFont="1" applyFill="1" applyBorder="1" applyAlignment="1">
      <alignment vertical="top" wrapText="1"/>
    </xf>
    <xf numFmtId="0" fontId="20" fillId="0" borderId="36" xfId="0" applyFont="1" applyBorder="1" applyAlignment="1">
      <alignment horizontal="center" vertical="center"/>
    </xf>
    <xf numFmtId="0" fontId="20" fillId="0" borderId="37" xfId="0" applyFont="1" applyBorder="1" applyAlignment="1">
      <alignment horizontal="center" vertical="center"/>
    </xf>
    <xf numFmtId="0" fontId="20" fillId="0" borderId="29" xfId="0" applyFont="1" applyBorder="1" applyAlignment="1">
      <alignment horizontal="center" vertical="center"/>
    </xf>
    <xf numFmtId="0" fontId="20" fillId="0" borderId="38" xfId="0" applyFont="1" applyBorder="1" applyAlignment="1">
      <alignment horizontal="center" vertical="center"/>
    </xf>
    <xf numFmtId="165" fontId="4" fillId="6" borderId="39" xfId="0" applyNumberFormat="1" applyFont="1" applyFill="1" applyBorder="1" applyAlignment="1">
      <alignment vertical="top" wrapText="1"/>
    </xf>
    <xf numFmtId="0" fontId="4" fillId="5" borderId="39" xfId="0" applyFont="1" applyFill="1" applyBorder="1" applyAlignment="1">
      <alignment horizontal="center" vertical="top" wrapText="1"/>
    </xf>
    <xf numFmtId="9" fontId="4" fillId="6" borderId="30" xfId="2" applyFont="1" applyFill="1" applyBorder="1" applyAlignment="1">
      <alignment horizontal="right" vertical="top" wrapText="1"/>
    </xf>
    <xf numFmtId="0" fontId="20" fillId="0" borderId="27" xfId="0" applyFont="1" applyBorder="1" applyAlignment="1">
      <alignment horizontal="center" vertical="center"/>
    </xf>
    <xf numFmtId="0" fontId="20" fillId="0" borderId="26" xfId="0" applyFont="1" applyBorder="1" applyAlignment="1">
      <alignment horizontal="center" vertical="center"/>
    </xf>
    <xf numFmtId="0" fontId="19" fillId="0" borderId="40" xfId="0" applyFont="1" applyBorder="1"/>
    <xf numFmtId="0" fontId="18" fillId="4" borderId="34" xfId="0" applyFont="1" applyFill="1" applyBorder="1"/>
    <xf numFmtId="0" fontId="20" fillId="0" borderId="41" xfId="0" applyFont="1" applyBorder="1" applyAlignment="1">
      <alignment horizontal="left" vertical="center" wrapText="1"/>
    </xf>
    <xf numFmtId="0" fontId="4" fillId="5" borderId="42" xfId="0" applyFont="1" applyFill="1" applyBorder="1" applyAlignment="1">
      <alignment horizontal="center" vertical="top" wrapText="1"/>
    </xf>
    <xf numFmtId="0" fontId="7" fillId="2" borderId="6" xfId="0" applyFont="1" applyFill="1" applyBorder="1" applyAlignment="1">
      <alignment vertical="top" wrapText="1"/>
    </xf>
    <xf numFmtId="0" fontId="20" fillId="0" borderId="34" xfId="0" applyFont="1" applyBorder="1" applyAlignment="1">
      <alignment horizontal="left" vertical="center" wrapText="1"/>
    </xf>
    <xf numFmtId="0" fontId="19" fillId="0" borderId="40" xfId="0" applyFont="1" applyBorder="1" applyAlignment="1">
      <alignment horizontal="left" vertical="center" wrapText="1"/>
    </xf>
    <xf numFmtId="0" fontId="5" fillId="5" borderId="43" xfId="0" applyFont="1" applyFill="1" applyBorder="1" applyAlignment="1">
      <alignment horizontal="right" vertical="top" wrapText="1"/>
    </xf>
    <xf numFmtId="0" fontId="5" fillId="5" borderId="6" xfId="0" applyFont="1" applyFill="1" applyBorder="1" applyAlignment="1">
      <alignment horizontal="right" vertical="top" wrapText="1"/>
    </xf>
    <xf numFmtId="0" fontId="5" fillId="0" borderId="1" xfId="0" applyFont="1" applyBorder="1" applyAlignment="1">
      <alignment horizontal="left" vertical="top" wrapText="1"/>
    </xf>
    <xf numFmtId="44" fontId="5" fillId="5" borderId="44" xfId="0" applyNumberFormat="1" applyFont="1" applyFill="1" applyBorder="1" applyAlignment="1">
      <alignment vertical="top" wrapText="1"/>
    </xf>
    <xf numFmtId="44" fontId="5" fillId="5" borderId="45" xfId="0" applyNumberFormat="1" applyFont="1" applyFill="1" applyBorder="1" applyAlignment="1">
      <alignment vertical="top" wrapText="1"/>
    </xf>
    <xf numFmtId="44" fontId="5" fillId="5" borderId="1" xfId="0" applyNumberFormat="1" applyFont="1" applyFill="1" applyBorder="1" applyAlignment="1">
      <alignment vertical="top" wrapText="1"/>
    </xf>
    <xf numFmtId="44" fontId="0" fillId="5" borderId="1" xfId="0" applyNumberFormat="1" applyFill="1" applyBorder="1" applyAlignment="1">
      <alignment vertical="top"/>
    </xf>
    <xf numFmtId="0" fontId="8" fillId="5" borderId="2" xfId="0" applyFont="1" applyFill="1" applyBorder="1" applyAlignment="1">
      <alignment horizontal="right" vertical="top"/>
    </xf>
    <xf numFmtId="0" fontId="8" fillId="5" borderId="46" xfId="0" applyFont="1" applyFill="1" applyBorder="1" applyAlignment="1">
      <alignment horizontal="right" vertical="top"/>
    </xf>
    <xf numFmtId="0" fontId="8" fillId="5" borderId="9" xfId="0" applyFont="1" applyFill="1" applyBorder="1" applyAlignment="1">
      <alignment horizontal="right" vertical="top" wrapText="1"/>
    </xf>
    <xf numFmtId="0" fontId="2" fillId="0" borderId="1" xfId="0" applyFont="1" applyBorder="1" applyAlignment="1">
      <alignment horizontal="justify" vertical="center"/>
    </xf>
    <xf numFmtId="0" fontId="7" fillId="6" borderId="1" xfId="0" applyFont="1" applyFill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/>
    </xf>
    <xf numFmtId="0" fontId="7" fillId="6" borderId="1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top" wrapText="1"/>
    </xf>
    <xf numFmtId="0" fontId="7" fillId="2" borderId="2" xfId="0" applyFont="1" applyFill="1" applyBorder="1" applyAlignment="1">
      <alignment horizontal="center" vertical="top" wrapText="1"/>
    </xf>
    <xf numFmtId="0" fontId="3" fillId="6" borderId="15" xfId="0" applyFont="1" applyFill="1" applyBorder="1" applyAlignment="1">
      <alignment horizontal="left" vertical="center" wrapText="1"/>
    </xf>
    <xf numFmtId="0" fontId="3" fillId="6" borderId="14" xfId="0" applyFont="1" applyFill="1" applyBorder="1" applyAlignment="1">
      <alignment horizontal="left" vertical="center" wrapText="1"/>
    </xf>
    <xf numFmtId="0" fontId="4" fillId="3" borderId="19" xfId="0" applyFont="1" applyFill="1" applyBorder="1" applyAlignment="1">
      <alignment horizontal="left" vertical="top" wrapText="1"/>
    </xf>
    <xf numFmtId="0" fontId="4" fillId="3" borderId="20" xfId="0" applyFont="1" applyFill="1" applyBorder="1" applyAlignment="1">
      <alignment horizontal="left" vertical="top" wrapText="1"/>
    </xf>
    <xf numFmtId="0" fontId="4" fillId="3" borderId="21" xfId="0" applyFont="1" applyFill="1" applyBorder="1" applyAlignment="1">
      <alignment horizontal="left" vertical="top" wrapText="1"/>
    </xf>
    <xf numFmtId="14" fontId="3" fillId="6" borderId="9" xfId="0" applyNumberFormat="1" applyFont="1" applyFill="1" applyBorder="1" applyAlignment="1">
      <alignment horizontal="left" vertical="center"/>
    </xf>
    <xf numFmtId="14" fontId="3" fillId="6" borderId="17" xfId="0" applyNumberFormat="1" applyFont="1" applyFill="1" applyBorder="1" applyAlignment="1">
      <alignment horizontal="left" vertical="center"/>
    </xf>
    <xf numFmtId="0" fontId="3" fillId="6" borderId="13" xfId="0" applyFont="1" applyFill="1" applyBorder="1" applyAlignment="1">
      <alignment horizontal="left" vertical="center" wrapText="1"/>
    </xf>
    <xf numFmtId="0" fontId="3" fillId="6" borderId="18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top"/>
    </xf>
    <xf numFmtId="0" fontId="3" fillId="3" borderId="10" xfId="0" applyFont="1" applyFill="1" applyBorder="1" applyAlignment="1">
      <alignment horizontal="left" vertical="top"/>
    </xf>
    <xf numFmtId="0" fontId="3" fillId="3" borderId="9" xfId="0" applyFont="1" applyFill="1" applyBorder="1" applyAlignment="1">
      <alignment horizontal="center" vertical="top"/>
    </xf>
    <xf numFmtId="0" fontId="3" fillId="3" borderId="10" xfId="0" applyFont="1" applyFill="1" applyBorder="1" applyAlignment="1">
      <alignment horizontal="center" vertical="top"/>
    </xf>
    <xf numFmtId="0" fontId="3" fillId="6" borderId="16" xfId="0" applyFont="1" applyFill="1" applyBorder="1" applyAlignment="1">
      <alignment horizontal="left"/>
    </xf>
    <xf numFmtId="0" fontId="3" fillId="6" borderId="12" xfId="0" applyFont="1" applyFill="1" applyBorder="1" applyAlignment="1">
      <alignment horizontal="left"/>
    </xf>
    <xf numFmtId="0" fontId="3" fillId="3" borderId="24" xfId="0" applyFont="1" applyFill="1" applyBorder="1" applyAlignment="1">
      <alignment horizontal="left" vertical="top"/>
    </xf>
    <xf numFmtId="0" fontId="3" fillId="3" borderId="12" xfId="0" applyFont="1" applyFill="1" applyBorder="1" applyAlignment="1">
      <alignment horizontal="left" vertical="top"/>
    </xf>
    <xf numFmtId="0" fontId="5" fillId="2" borderId="1" xfId="0" applyFont="1" applyFill="1" applyBorder="1" applyAlignment="1">
      <alignment horizontal="center" vertical="center" wrapText="1"/>
    </xf>
    <xf numFmtId="164" fontId="17" fillId="3" borderId="1" xfId="0" applyNumberFormat="1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left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99"/>
      <color rgb="FFFFFF00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222573</xdr:colOff>
      <xdr:row>0</xdr:row>
      <xdr:rowOff>71016</xdr:rowOff>
    </xdr:from>
    <xdr:to>
      <xdr:col>0</xdr:col>
      <xdr:colOff>695648</xdr:colOff>
      <xdr:row>1</xdr:row>
      <xdr:rowOff>278752</xdr:rowOff>
    </xdr:to>
    <xdr:pic>
      <xdr:nvPicPr>
        <xdr:cNvPr id="2" name="Picture 1" descr="SITA Log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573" y="71016"/>
          <a:ext cx="466725" cy="6042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55"/>
  <sheetViews>
    <sheetView showGridLines="0" tabSelected="1" topLeftCell="A4" zoomScale="98" zoomScaleNormal="98" zoomScaleSheetLayoutView="98" workbookViewId="0">
      <selection activeCell="B3" sqref="B3"/>
    </sheetView>
  </sheetViews>
  <sheetFormatPr defaultColWidth="9.140625" defaultRowHeight="15" x14ac:dyDescent="0.25"/>
  <cols>
    <col min="1" max="1" width="13.42578125" style="60" customWidth="1"/>
    <col min="2" max="2" width="59.42578125" style="57" customWidth="1"/>
    <col min="3" max="3" width="13.28515625" style="61" customWidth="1"/>
    <col min="4" max="4" width="9.7109375" style="61" customWidth="1"/>
    <col min="5" max="5" width="7.42578125" style="61" customWidth="1"/>
    <col min="6" max="7" width="19.42578125" style="57" customWidth="1"/>
    <col min="8" max="8" width="7.140625" style="57" customWidth="1"/>
    <col min="9" max="10" width="19.42578125" style="57" customWidth="1"/>
    <col min="11" max="11" width="7.42578125" style="57" customWidth="1"/>
    <col min="12" max="13" width="19.42578125" style="57" customWidth="1"/>
    <col min="14" max="14" width="21.28515625" style="57" customWidth="1"/>
    <col min="15" max="15" width="17.140625" style="57" customWidth="1"/>
    <col min="16" max="16" width="32.85546875" style="57" customWidth="1"/>
    <col min="17" max="17" width="36.85546875" style="57" customWidth="1"/>
    <col min="18" max="16384" width="9.140625" style="57"/>
  </cols>
  <sheetData>
    <row r="1" spans="1:22" s="45" customFormat="1" ht="31.5" x14ac:dyDescent="0.5">
      <c r="A1" s="8"/>
      <c r="B1" s="3" t="s">
        <v>33</v>
      </c>
      <c r="C1" s="4"/>
      <c r="D1" s="4"/>
      <c r="E1" s="2"/>
      <c r="F1" s="2"/>
      <c r="G1" s="2"/>
      <c r="H1" s="2"/>
      <c r="I1" s="2"/>
      <c r="J1" s="2"/>
      <c r="K1" s="2"/>
      <c r="L1" s="2"/>
      <c r="M1" s="6"/>
      <c r="N1" s="2"/>
      <c r="O1" s="2"/>
      <c r="P1" s="2"/>
      <c r="Q1" s="2"/>
    </row>
    <row r="2" spans="1:22" customFormat="1" ht="28.7" customHeight="1" x14ac:dyDescent="0.25">
      <c r="A2" s="53"/>
      <c r="B2" s="38" t="s">
        <v>49</v>
      </c>
      <c r="C2" s="5"/>
      <c r="D2" s="5"/>
      <c r="E2" s="54"/>
      <c r="F2" s="54"/>
      <c r="G2" s="54"/>
      <c r="H2" s="54"/>
      <c r="I2" s="54"/>
      <c r="J2" s="54"/>
      <c r="K2" s="54"/>
      <c r="L2" s="54"/>
      <c r="M2" s="55"/>
      <c r="N2" s="54"/>
      <c r="O2" s="54"/>
      <c r="P2" s="54"/>
      <c r="Q2" s="54"/>
    </row>
    <row r="3" spans="1:22" customFormat="1" ht="15.75" x14ac:dyDescent="0.25">
      <c r="A3" s="121" t="s">
        <v>56</v>
      </c>
      <c r="B3" s="126" t="s">
        <v>93</v>
      </c>
      <c r="C3" s="36"/>
      <c r="D3" s="36"/>
      <c r="E3" s="35"/>
      <c r="F3" s="35"/>
      <c r="G3" s="35"/>
      <c r="H3" s="35"/>
      <c r="I3" s="35"/>
      <c r="J3" s="35"/>
      <c r="K3" s="35"/>
      <c r="L3" s="35"/>
      <c r="M3" s="35"/>
      <c r="N3" s="56"/>
      <c r="O3" s="56"/>
      <c r="P3" s="56"/>
      <c r="Q3" s="56"/>
      <c r="R3" s="56"/>
      <c r="S3" s="56"/>
      <c r="T3" s="56"/>
      <c r="U3" s="56"/>
      <c r="V3" s="56"/>
    </row>
    <row r="4" spans="1:22" customFormat="1" ht="94.5" x14ac:dyDescent="0.25">
      <c r="A4" s="122" t="s">
        <v>57</v>
      </c>
      <c r="B4" s="124" t="s">
        <v>92</v>
      </c>
      <c r="C4" s="36"/>
      <c r="D4" s="36"/>
      <c r="E4" s="39"/>
      <c r="F4" s="39"/>
      <c r="G4" s="39"/>
      <c r="H4" s="39"/>
      <c r="I4" s="39"/>
      <c r="J4" s="39"/>
      <c r="K4" s="39"/>
      <c r="L4" s="39"/>
      <c r="M4" s="35"/>
      <c r="N4" s="56"/>
      <c r="O4" s="56"/>
      <c r="P4" s="56"/>
      <c r="Q4" s="56"/>
      <c r="R4" s="56"/>
      <c r="S4" s="56"/>
      <c r="T4" s="56"/>
      <c r="U4" s="56"/>
      <c r="V4" s="56"/>
    </row>
    <row r="5" spans="1:22" customFormat="1" ht="15.75" x14ac:dyDescent="0.25">
      <c r="A5" s="123" t="s">
        <v>34</v>
      </c>
      <c r="B5" s="125"/>
      <c r="C5" s="36"/>
      <c r="D5" s="36"/>
      <c r="E5" s="19"/>
      <c r="F5" s="19"/>
      <c r="G5" s="19"/>
      <c r="H5" s="19"/>
      <c r="I5" s="19"/>
      <c r="J5" s="19"/>
      <c r="K5" s="19"/>
      <c r="L5" s="19"/>
      <c r="M5" s="35"/>
      <c r="N5" s="56"/>
      <c r="O5" s="56"/>
      <c r="P5" s="56"/>
      <c r="Q5" s="56"/>
      <c r="R5" s="56"/>
      <c r="S5" s="56"/>
      <c r="T5" s="56"/>
      <c r="U5" s="56"/>
      <c r="V5" s="56"/>
    </row>
    <row r="6" spans="1:22" customFormat="1" ht="15.75" x14ac:dyDescent="0.25">
      <c r="A6" s="63"/>
      <c r="B6" s="64"/>
      <c r="C6" s="36"/>
      <c r="D6" s="36"/>
      <c r="E6" s="19"/>
      <c r="F6" s="19"/>
      <c r="G6" s="19"/>
      <c r="H6" s="19"/>
      <c r="I6" s="19"/>
      <c r="J6" s="19"/>
      <c r="K6" s="19"/>
      <c r="L6" s="19"/>
      <c r="M6" s="35"/>
      <c r="N6" s="56"/>
      <c r="O6" s="56"/>
      <c r="P6" s="56"/>
      <c r="Q6" s="56"/>
      <c r="R6" s="56"/>
      <c r="S6" s="56"/>
      <c r="T6" s="56"/>
      <c r="U6" s="56"/>
      <c r="V6" s="56"/>
    </row>
    <row r="7" spans="1:22" s="56" customFormat="1" ht="15.75" x14ac:dyDescent="0.25">
      <c r="A7" s="20" t="s">
        <v>7</v>
      </c>
      <c r="B7" s="21"/>
      <c r="C7" s="21"/>
      <c r="D7" s="22"/>
      <c r="E7" s="19"/>
      <c r="F7" s="19"/>
      <c r="G7" s="19"/>
      <c r="H7" s="19"/>
      <c r="I7" s="19"/>
      <c r="J7" s="19"/>
      <c r="K7" s="19"/>
      <c r="L7" s="19"/>
      <c r="M7" s="35"/>
    </row>
    <row r="8" spans="1:22" s="56" customFormat="1" ht="15.75" x14ac:dyDescent="0.25">
      <c r="A8" s="67" t="s">
        <v>61</v>
      </c>
      <c r="B8" s="23"/>
      <c r="C8" s="24"/>
      <c r="D8" s="24"/>
      <c r="E8" s="19"/>
      <c r="F8" s="19"/>
      <c r="G8" s="19"/>
      <c r="H8" s="19"/>
      <c r="I8" s="19"/>
      <c r="J8" s="19"/>
      <c r="K8" s="19"/>
      <c r="L8" s="19"/>
      <c r="M8" s="35"/>
    </row>
    <row r="9" spans="1:22" s="56" customFormat="1" ht="15.75" x14ac:dyDescent="0.25">
      <c r="A9" s="34" t="s">
        <v>62</v>
      </c>
      <c r="B9" s="7"/>
      <c r="C9" s="7"/>
      <c r="D9" s="7"/>
      <c r="E9" s="19"/>
      <c r="F9" s="19"/>
      <c r="G9" s="19"/>
      <c r="H9" s="19"/>
      <c r="I9" s="19"/>
      <c r="J9" s="19"/>
      <c r="K9" s="19"/>
      <c r="L9" s="19"/>
      <c r="M9" s="35"/>
    </row>
    <row r="10" spans="1:22" s="56" customFormat="1" ht="15.75" x14ac:dyDescent="0.25">
      <c r="A10" s="34" t="s">
        <v>63</v>
      </c>
      <c r="B10" s="7"/>
      <c r="C10" s="7"/>
      <c r="D10" s="7"/>
      <c r="E10" s="19"/>
      <c r="F10" s="19"/>
      <c r="G10" s="19"/>
      <c r="H10" s="19"/>
      <c r="I10" s="19"/>
      <c r="J10" s="19"/>
      <c r="K10" s="19"/>
      <c r="L10" s="19"/>
      <c r="M10" s="35"/>
    </row>
    <row r="11" spans="1:22" s="56" customFormat="1" ht="15.75" x14ac:dyDescent="0.25">
      <c r="A11" s="33" t="s">
        <v>64</v>
      </c>
      <c r="B11" s="7"/>
      <c r="C11" s="7"/>
      <c r="D11" s="7"/>
      <c r="E11" s="19"/>
      <c r="F11" s="19"/>
      <c r="G11" s="19"/>
      <c r="H11" s="19"/>
      <c r="I11" s="19"/>
      <c r="J11" s="19"/>
      <c r="K11" s="19"/>
      <c r="L11" s="19"/>
      <c r="M11" s="35"/>
    </row>
    <row r="12" spans="1:22" s="56" customFormat="1" ht="15.75" x14ac:dyDescent="0.25">
      <c r="A12" s="7"/>
      <c r="B12" s="128" t="s">
        <v>3</v>
      </c>
      <c r="C12" s="148" t="s">
        <v>4</v>
      </c>
      <c r="D12" s="148"/>
      <c r="E12" s="62"/>
      <c r="F12" s="19"/>
      <c r="G12" s="19"/>
      <c r="H12" s="19"/>
      <c r="I12" s="19"/>
      <c r="J12" s="19"/>
      <c r="K12" s="19"/>
      <c r="L12" s="19"/>
      <c r="M12" s="35"/>
    </row>
    <row r="13" spans="1:22" s="56" customFormat="1" ht="15.75" x14ac:dyDescent="0.25">
      <c r="A13" s="7"/>
      <c r="B13" s="40" t="s">
        <v>5</v>
      </c>
      <c r="C13" s="149">
        <v>18.87</v>
      </c>
      <c r="D13" s="149"/>
      <c r="E13" s="127"/>
      <c r="F13" s="150" t="s">
        <v>41</v>
      </c>
      <c r="G13" s="19"/>
      <c r="H13" s="19"/>
      <c r="I13" s="19"/>
      <c r="J13" s="19"/>
      <c r="K13" s="19"/>
      <c r="L13" s="19"/>
      <c r="M13" s="35"/>
    </row>
    <row r="14" spans="1:22" s="56" customFormat="1" ht="15.6" customHeight="1" x14ac:dyDescent="0.25">
      <c r="A14" s="7"/>
      <c r="B14" s="40" t="s">
        <v>6</v>
      </c>
      <c r="C14" s="149">
        <v>20.75</v>
      </c>
      <c r="D14" s="149"/>
      <c r="E14" s="127"/>
      <c r="F14" s="150"/>
      <c r="G14" s="19"/>
      <c r="H14" s="19"/>
      <c r="I14" s="19"/>
      <c r="J14" s="19"/>
      <c r="K14" s="19"/>
      <c r="L14" s="19"/>
      <c r="M14" s="35"/>
    </row>
    <row r="15" spans="1:22" s="56" customFormat="1" ht="15.75" x14ac:dyDescent="0.25">
      <c r="A15" s="7"/>
      <c r="B15" s="40" t="s">
        <v>8</v>
      </c>
      <c r="C15" s="149">
        <v>23.98</v>
      </c>
      <c r="D15" s="149"/>
      <c r="E15" s="127"/>
      <c r="F15" s="150"/>
      <c r="G15" s="19"/>
      <c r="H15" s="19"/>
      <c r="I15" s="19"/>
      <c r="J15" s="19"/>
      <c r="K15" s="19"/>
      <c r="L15" s="19"/>
      <c r="M15" s="35"/>
    </row>
    <row r="16" spans="1:22" s="56" customFormat="1" ht="15.75" x14ac:dyDescent="0.25">
      <c r="A16" s="25"/>
      <c r="B16" s="18"/>
      <c r="C16" s="36"/>
      <c r="D16" s="36"/>
      <c r="E16" s="19"/>
      <c r="F16" s="19"/>
      <c r="G16" s="19"/>
      <c r="H16" s="19"/>
      <c r="I16" s="19"/>
      <c r="J16" s="19"/>
      <c r="K16" s="19"/>
      <c r="L16" s="19"/>
      <c r="M16" s="35"/>
    </row>
    <row r="17" spans="1:17" customFormat="1" ht="15.75" x14ac:dyDescent="0.25">
      <c r="A17" s="10"/>
      <c r="B17" s="111"/>
      <c r="C17" s="51"/>
      <c r="D17" s="51"/>
      <c r="E17" s="129" t="s">
        <v>9</v>
      </c>
      <c r="F17" s="129"/>
      <c r="G17" s="129"/>
      <c r="H17" s="129" t="s">
        <v>10</v>
      </c>
      <c r="I17" s="129"/>
      <c r="J17" s="129"/>
      <c r="K17" s="129" t="s">
        <v>11</v>
      </c>
      <c r="L17" s="129"/>
      <c r="M17" s="130"/>
      <c r="N17" s="47" t="s">
        <v>13</v>
      </c>
      <c r="O17" s="56"/>
      <c r="P17" s="56"/>
    </row>
    <row r="18" spans="1:17" ht="31.5" x14ac:dyDescent="0.25">
      <c r="A18" s="10" t="s">
        <v>0</v>
      </c>
      <c r="B18" s="111" t="s">
        <v>35</v>
      </c>
      <c r="C18" s="51" t="s">
        <v>1</v>
      </c>
      <c r="D18" s="51" t="s">
        <v>31</v>
      </c>
      <c r="E18" s="51" t="s">
        <v>12</v>
      </c>
      <c r="F18" s="12" t="s">
        <v>29</v>
      </c>
      <c r="G18" s="12" t="s">
        <v>44</v>
      </c>
      <c r="H18" s="51" t="s">
        <v>14</v>
      </c>
      <c r="I18" s="12" t="s">
        <v>29</v>
      </c>
      <c r="J18" s="12" t="s">
        <v>42</v>
      </c>
      <c r="K18" s="51" t="s">
        <v>14</v>
      </c>
      <c r="L18" s="12" t="s">
        <v>29</v>
      </c>
      <c r="M18" s="12" t="s">
        <v>43</v>
      </c>
      <c r="N18" s="48" t="s">
        <v>30</v>
      </c>
      <c r="O18" s="49" t="s">
        <v>32</v>
      </c>
      <c r="P18" s="50" t="s">
        <v>46</v>
      </c>
      <c r="Q18" s="50" t="s">
        <v>47</v>
      </c>
    </row>
    <row r="19" spans="1:17" ht="63" x14ac:dyDescent="0.25">
      <c r="A19" s="9"/>
      <c r="B19" s="84" t="s">
        <v>66</v>
      </c>
      <c r="C19" s="51"/>
      <c r="D19" s="51"/>
      <c r="E19" s="51"/>
      <c r="F19" s="12"/>
      <c r="G19" s="12"/>
      <c r="H19" s="51"/>
      <c r="I19" s="12"/>
      <c r="J19" s="12"/>
      <c r="K19" s="51"/>
      <c r="L19" s="12"/>
      <c r="M19" s="12"/>
      <c r="N19" s="48"/>
      <c r="O19" s="77"/>
      <c r="P19" s="78"/>
      <c r="Q19" s="78"/>
    </row>
    <row r="20" spans="1:17" s="1" customFormat="1" ht="15.75" x14ac:dyDescent="0.25">
      <c r="A20" s="9">
        <v>1</v>
      </c>
      <c r="B20" s="90" t="s">
        <v>88</v>
      </c>
      <c r="C20" s="80"/>
      <c r="D20" s="44"/>
      <c r="E20" s="83"/>
      <c r="F20" s="41"/>
      <c r="G20" s="42">
        <f>SUM(G21:G29)</f>
        <v>0</v>
      </c>
      <c r="H20" s="27"/>
      <c r="I20" s="43"/>
      <c r="J20" s="42">
        <f>SUM(J21:J29)</f>
        <v>0</v>
      </c>
      <c r="K20" s="41"/>
      <c r="L20" s="42"/>
      <c r="M20" s="42">
        <f>SUM(M21:M29)</f>
        <v>0</v>
      </c>
      <c r="N20" s="42">
        <f>SUM(N21:N29)</f>
        <v>0</v>
      </c>
      <c r="O20" s="42"/>
      <c r="P20" s="70"/>
      <c r="Q20" s="68"/>
    </row>
    <row r="21" spans="1:17" ht="15.75" x14ac:dyDescent="0.25">
      <c r="A21" s="26" t="s">
        <v>15</v>
      </c>
      <c r="B21" s="93" t="s">
        <v>67</v>
      </c>
      <c r="C21" s="89" t="s">
        <v>50</v>
      </c>
      <c r="D21" s="104">
        <v>0</v>
      </c>
      <c r="E21" s="96">
        <v>1</v>
      </c>
      <c r="F21" s="82">
        <v>0</v>
      </c>
      <c r="G21" s="14">
        <f>E21*F21</f>
        <v>0</v>
      </c>
      <c r="H21" s="27">
        <v>0</v>
      </c>
      <c r="I21" s="65"/>
      <c r="J21" s="13">
        <f>I21</f>
        <v>0</v>
      </c>
      <c r="K21" s="27">
        <v>0</v>
      </c>
      <c r="L21" s="65"/>
      <c r="M21" s="13">
        <f>L21</f>
        <v>0</v>
      </c>
      <c r="N21" s="37">
        <f>G21+J21+M21</f>
        <v>0</v>
      </c>
      <c r="O21" s="58">
        <f>D21*N21</f>
        <v>0</v>
      </c>
      <c r="P21" s="69"/>
      <c r="Q21" s="68"/>
    </row>
    <row r="22" spans="1:17" ht="30" x14ac:dyDescent="0.25">
      <c r="A22" s="26" t="s">
        <v>16</v>
      </c>
      <c r="B22" s="95" t="s">
        <v>68</v>
      </c>
      <c r="C22" s="89" t="s">
        <v>50</v>
      </c>
      <c r="D22" s="81">
        <v>0</v>
      </c>
      <c r="E22" s="105">
        <v>2</v>
      </c>
      <c r="F22" s="82">
        <v>0</v>
      </c>
      <c r="G22" s="14">
        <f t="shared" ref="G22:G29" si="0">E22*F22</f>
        <v>0</v>
      </c>
      <c r="H22" s="27">
        <v>0</v>
      </c>
      <c r="I22" s="65"/>
      <c r="J22" s="13">
        <f t="shared" ref="J22:J29" si="1">I22</f>
        <v>0</v>
      </c>
      <c r="K22" s="27">
        <v>0</v>
      </c>
      <c r="L22" s="65"/>
      <c r="M22" s="13">
        <f t="shared" ref="M22:M29" si="2">L22</f>
        <v>0</v>
      </c>
      <c r="N22" s="37">
        <f t="shared" ref="N22:N29" si="3">G22+J22+M22</f>
        <v>0</v>
      </c>
      <c r="O22" s="58">
        <f t="shared" ref="O22:O42" si="4">D22*N22</f>
        <v>0</v>
      </c>
      <c r="P22" s="69"/>
      <c r="Q22" s="68"/>
    </row>
    <row r="23" spans="1:17" ht="30" x14ac:dyDescent="0.25">
      <c r="A23" s="26" t="s">
        <v>17</v>
      </c>
      <c r="B23" s="94" t="s">
        <v>69</v>
      </c>
      <c r="C23" s="79" t="s">
        <v>50</v>
      </c>
      <c r="D23" s="81">
        <v>0</v>
      </c>
      <c r="E23" s="105">
        <v>4</v>
      </c>
      <c r="F23" s="97">
        <v>0</v>
      </c>
      <c r="G23" s="14">
        <f t="shared" si="0"/>
        <v>0</v>
      </c>
      <c r="H23" s="27">
        <v>0</v>
      </c>
      <c r="I23" s="65"/>
      <c r="J23" s="13">
        <f t="shared" si="1"/>
        <v>0</v>
      </c>
      <c r="K23" s="27">
        <v>0</v>
      </c>
      <c r="L23" s="65"/>
      <c r="M23" s="13">
        <f t="shared" si="2"/>
        <v>0</v>
      </c>
      <c r="N23" s="37">
        <f t="shared" si="3"/>
        <v>0</v>
      </c>
      <c r="O23" s="58">
        <f t="shared" si="4"/>
        <v>0</v>
      </c>
      <c r="P23" s="69"/>
      <c r="Q23" s="68"/>
    </row>
    <row r="24" spans="1:17" ht="15.75" x14ac:dyDescent="0.25">
      <c r="A24" s="26" t="s">
        <v>18</v>
      </c>
      <c r="B24" s="94" t="s">
        <v>70</v>
      </c>
      <c r="C24" s="79" t="s">
        <v>50</v>
      </c>
      <c r="D24" s="81">
        <v>0</v>
      </c>
      <c r="E24" s="105">
        <v>58</v>
      </c>
      <c r="F24" s="97">
        <v>0</v>
      </c>
      <c r="G24" s="14">
        <f t="shared" si="0"/>
        <v>0</v>
      </c>
      <c r="H24" s="27">
        <v>0</v>
      </c>
      <c r="I24" s="65"/>
      <c r="J24" s="13">
        <f t="shared" si="1"/>
        <v>0</v>
      </c>
      <c r="K24" s="27">
        <v>0</v>
      </c>
      <c r="L24" s="65"/>
      <c r="M24" s="13">
        <f t="shared" si="2"/>
        <v>0</v>
      </c>
      <c r="N24" s="37">
        <f t="shared" si="3"/>
        <v>0</v>
      </c>
      <c r="O24" s="58">
        <f t="shared" si="4"/>
        <v>0</v>
      </c>
      <c r="P24" s="69"/>
      <c r="Q24" s="68"/>
    </row>
    <row r="25" spans="1:17" ht="15.75" x14ac:dyDescent="0.25">
      <c r="A25" s="26" t="s">
        <v>19</v>
      </c>
      <c r="B25" s="93" t="s">
        <v>71</v>
      </c>
      <c r="C25" s="79" t="s">
        <v>50</v>
      </c>
      <c r="D25" s="81">
        <v>0</v>
      </c>
      <c r="E25" s="105">
        <v>2</v>
      </c>
      <c r="F25" s="97">
        <v>0</v>
      </c>
      <c r="G25" s="14">
        <f t="shared" si="0"/>
        <v>0</v>
      </c>
      <c r="H25" s="27">
        <v>0</v>
      </c>
      <c r="I25" s="65"/>
      <c r="J25" s="13">
        <f t="shared" si="1"/>
        <v>0</v>
      </c>
      <c r="K25" s="27">
        <v>0</v>
      </c>
      <c r="L25" s="65"/>
      <c r="M25" s="13">
        <f t="shared" si="2"/>
        <v>0</v>
      </c>
      <c r="N25" s="37">
        <f t="shared" si="3"/>
        <v>0</v>
      </c>
      <c r="O25" s="58">
        <f t="shared" si="4"/>
        <v>0</v>
      </c>
      <c r="P25" s="69"/>
      <c r="Q25" s="68"/>
    </row>
    <row r="26" spans="1:17" ht="15.75" x14ac:dyDescent="0.25">
      <c r="A26" s="26" t="s">
        <v>20</v>
      </c>
      <c r="B26" s="94" t="s">
        <v>72</v>
      </c>
      <c r="C26" s="79" t="s">
        <v>50</v>
      </c>
      <c r="D26" s="81">
        <v>0</v>
      </c>
      <c r="E26" s="106">
        <v>36</v>
      </c>
      <c r="F26" s="82">
        <v>0</v>
      </c>
      <c r="G26" s="14">
        <f>E26*F26</f>
        <v>0</v>
      </c>
      <c r="H26" s="27">
        <v>0</v>
      </c>
      <c r="I26" s="65"/>
      <c r="J26" s="13">
        <f t="shared" si="1"/>
        <v>0</v>
      </c>
      <c r="K26" s="27">
        <v>0</v>
      </c>
      <c r="L26" s="65"/>
      <c r="M26" s="13">
        <f t="shared" si="2"/>
        <v>0</v>
      </c>
      <c r="N26" s="37">
        <f t="shared" si="3"/>
        <v>0</v>
      </c>
      <c r="O26" s="58">
        <f t="shared" si="4"/>
        <v>0</v>
      </c>
      <c r="P26" s="69"/>
      <c r="Q26" s="68"/>
    </row>
    <row r="27" spans="1:17" ht="15.75" x14ac:dyDescent="0.25">
      <c r="A27" s="26" t="s">
        <v>21</v>
      </c>
      <c r="B27" s="92" t="s">
        <v>73</v>
      </c>
      <c r="C27" s="89" t="s">
        <v>50</v>
      </c>
      <c r="D27" s="81">
        <v>0</v>
      </c>
      <c r="E27" s="106">
        <v>40</v>
      </c>
      <c r="F27" s="82">
        <v>0</v>
      </c>
      <c r="G27" s="14">
        <f>E27*F27</f>
        <v>0</v>
      </c>
      <c r="H27" s="27">
        <v>0</v>
      </c>
      <c r="I27" s="65"/>
      <c r="J27" s="13">
        <f t="shared" si="1"/>
        <v>0</v>
      </c>
      <c r="K27" s="27">
        <v>0</v>
      </c>
      <c r="L27" s="65"/>
      <c r="M27" s="13">
        <f t="shared" si="2"/>
        <v>0</v>
      </c>
      <c r="N27" s="37">
        <f t="shared" si="3"/>
        <v>0</v>
      </c>
      <c r="O27" s="58">
        <f t="shared" si="4"/>
        <v>0</v>
      </c>
      <c r="P27" s="69"/>
      <c r="Q27" s="68"/>
    </row>
    <row r="28" spans="1:17" ht="15.75" x14ac:dyDescent="0.25">
      <c r="A28" s="26" t="s">
        <v>22</v>
      </c>
      <c r="B28" s="91" t="s">
        <v>74</v>
      </c>
      <c r="C28" s="89" t="s">
        <v>50</v>
      </c>
      <c r="D28" s="81">
        <v>0</v>
      </c>
      <c r="E28" s="106">
        <v>58</v>
      </c>
      <c r="F28" s="97">
        <v>0</v>
      </c>
      <c r="G28" s="14">
        <f t="shared" si="0"/>
        <v>0</v>
      </c>
      <c r="H28" s="27">
        <v>0</v>
      </c>
      <c r="I28" s="65"/>
      <c r="J28" s="13">
        <f t="shared" si="1"/>
        <v>0</v>
      </c>
      <c r="K28" s="27">
        <v>0</v>
      </c>
      <c r="L28" s="65"/>
      <c r="M28" s="13">
        <f t="shared" si="2"/>
        <v>0</v>
      </c>
      <c r="N28" s="37">
        <f t="shared" si="3"/>
        <v>0</v>
      </c>
      <c r="O28" s="58">
        <f t="shared" si="4"/>
        <v>0</v>
      </c>
      <c r="P28" s="69"/>
      <c r="Q28" s="68"/>
    </row>
    <row r="29" spans="1:17" ht="15.75" x14ac:dyDescent="0.25">
      <c r="A29" s="26" t="s">
        <v>23</v>
      </c>
      <c r="B29" s="86" t="s">
        <v>75</v>
      </c>
      <c r="C29" s="89" t="s">
        <v>50</v>
      </c>
      <c r="D29" s="81">
        <v>0</v>
      </c>
      <c r="E29" s="106">
        <v>62</v>
      </c>
      <c r="F29" s="97">
        <v>0</v>
      </c>
      <c r="G29" s="14">
        <f t="shared" si="0"/>
        <v>0</v>
      </c>
      <c r="H29" s="27">
        <v>0</v>
      </c>
      <c r="I29" s="65"/>
      <c r="J29" s="13">
        <f t="shared" si="1"/>
        <v>0</v>
      </c>
      <c r="K29" s="27">
        <v>0</v>
      </c>
      <c r="L29" s="65"/>
      <c r="M29" s="13">
        <f t="shared" si="2"/>
        <v>0</v>
      </c>
      <c r="N29" s="37">
        <f t="shared" si="3"/>
        <v>0</v>
      </c>
      <c r="O29" s="58">
        <f t="shared" si="4"/>
        <v>0</v>
      </c>
      <c r="P29" s="69"/>
      <c r="Q29" s="68"/>
    </row>
    <row r="30" spans="1:17" s="1" customFormat="1" ht="15.75" x14ac:dyDescent="0.25">
      <c r="A30" s="9">
        <v>2</v>
      </c>
      <c r="B30" s="108" t="s">
        <v>89</v>
      </c>
      <c r="C30" s="80"/>
      <c r="D30" s="44"/>
      <c r="E30" s="83"/>
      <c r="F30" s="41">
        <v>0</v>
      </c>
      <c r="G30" s="42">
        <f>SUM(G31:G34)</f>
        <v>0</v>
      </c>
      <c r="H30" s="27"/>
      <c r="I30" s="43"/>
      <c r="J30" s="42">
        <f>SUM(J31:J34)</f>
        <v>0</v>
      </c>
      <c r="K30" s="41"/>
      <c r="L30" s="42"/>
      <c r="M30" s="42">
        <f>SUM(M31:M34)</f>
        <v>0</v>
      </c>
      <c r="N30" s="42">
        <f>SUBTOTAL(9, N31:N31)</f>
        <v>0</v>
      </c>
      <c r="O30" s="42">
        <f>SUBTOTAL(9, O31:O31)</f>
        <v>0</v>
      </c>
      <c r="P30" s="70"/>
      <c r="Q30" s="68"/>
    </row>
    <row r="31" spans="1:17" s="1" customFormat="1" ht="45" x14ac:dyDescent="0.25">
      <c r="A31" s="26" t="s">
        <v>24</v>
      </c>
      <c r="B31" s="109" t="s">
        <v>76</v>
      </c>
      <c r="C31" s="89" t="s">
        <v>50</v>
      </c>
      <c r="D31" s="66">
        <v>0</v>
      </c>
      <c r="E31" s="98">
        <v>2</v>
      </c>
      <c r="F31" s="82">
        <v>0</v>
      </c>
      <c r="G31" s="14">
        <f t="shared" ref="G31:G44" si="5">E31*F31</f>
        <v>0</v>
      </c>
      <c r="H31" s="27">
        <v>0</v>
      </c>
      <c r="I31" s="65"/>
      <c r="J31" s="13">
        <f>I31</f>
        <v>0</v>
      </c>
      <c r="K31" s="27">
        <v>0</v>
      </c>
      <c r="L31" s="65"/>
      <c r="M31" s="13">
        <f>L31</f>
        <v>0</v>
      </c>
      <c r="N31" s="37">
        <f>G31+J31+M31</f>
        <v>0</v>
      </c>
      <c r="O31" s="58">
        <f t="shared" si="4"/>
        <v>0</v>
      </c>
      <c r="P31" s="70"/>
      <c r="Q31" s="68"/>
    </row>
    <row r="32" spans="1:17" s="1" customFormat="1" ht="15.75" x14ac:dyDescent="0.25">
      <c r="A32" s="26" t="s">
        <v>25</v>
      </c>
      <c r="B32" s="112" t="s">
        <v>86</v>
      </c>
      <c r="C32" s="89" t="s">
        <v>50</v>
      </c>
      <c r="D32" s="66">
        <v>0</v>
      </c>
      <c r="E32" s="99">
        <v>4</v>
      </c>
      <c r="F32" s="97">
        <v>0</v>
      </c>
      <c r="G32" s="14">
        <f t="shared" si="5"/>
        <v>0</v>
      </c>
      <c r="H32" s="27">
        <v>0</v>
      </c>
      <c r="I32" s="65"/>
      <c r="J32" s="13"/>
      <c r="K32" s="27"/>
      <c r="L32" s="65"/>
      <c r="M32" s="13"/>
      <c r="N32" s="37"/>
      <c r="O32" s="58"/>
      <c r="P32" s="70"/>
      <c r="Q32" s="68"/>
    </row>
    <row r="33" spans="1:17 16384:16384" s="1" customFormat="1" ht="45" x14ac:dyDescent="0.25">
      <c r="A33" s="26" t="s">
        <v>26</v>
      </c>
      <c r="B33" s="109" t="s">
        <v>77</v>
      </c>
      <c r="C33" s="89" t="s">
        <v>50</v>
      </c>
      <c r="D33" s="66">
        <v>0</v>
      </c>
      <c r="E33" s="99">
        <v>55</v>
      </c>
      <c r="F33" s="97">
        <v>0</v>
      </c>
      <c r="G33" s="14">
        <f t="shared" si="5"/>
        <v>0</v>
      </c>
      <c r="H33" s="27">
        <v>0</v>
      </c>
      <c r="I33" s="65"/>
      <c r="J33" s="13"/>
      <c r="K33" s="27"/>
      <c r="L33" s="65"/>
      <c r="M33" s="13"/>
      <c r="N33" s="37"/>
      <c r="O33" s="58"/>
      <c r="P33" s="70"/>
      <c r="Q33" s="68"/>
    </row>
    <row r="34" spans="1:17 16384:16384" ht="15.75" x14ac:dyDescent="0.25">
      <c r="A34" s="26" t="s">
        <v>60</v>
      </c>
      <c r="B34" s="107" t="s">
        <v>87</v>
      </c>
      <c r="C34" s="79" t="s">
        <v>50</v>
      </c>
      <c r="D34" s="66">
        <v>0</v>
      </c>
      <c r="E34" s="100">
        <v>55</v>
      </c>
      <c r="F34" s="82">
        <v>0</v>
      </c>
      <c r="G34" s="14">
        <f t="shared" si="5"/>
        <v>0</v>
      </c>
      <c r="H34" s="27">
        <v>0</v>
      </c>
      <c r="I34" s="65"/>
      <c r="J34" s="13">
        <f t="shared" ref="J34" si="6">I34</f>
        <v>0</v>
      </c>
      <c r="K34" s="27">
        <v>0</v>
      </c>
      <c r="L34" s="65"/>
      <c r="M34" s="13">
        <f t="shared" ref="M34" si="7">L34</f>
        <v>0</v>
      </c>
      <c r="N34" s="37">
        <f t="shared" ref="N34" si="8">G34+J34+M34</f>
        <v>0</v>
      </c>
      <c r="O34" s="58"/>
      <c r="P34" s="69"/>
      <c r="Q34" s="68"/>
    </row>
    <row r="35" spans="1:17 16384:16384" ht="15.75" x14ac:dyDescent="0.25">
      <c r="A35" s="116">
        <v>3</v>
      </c>
      <c r="B35" s="108" t="s">
        <v>51</v>
      </c>
      <c r="C35" s="80"/>
      <c r="D35" s="44"/>
      <c r="E35" s="83"/>
      <c r="F35" s="41"/>
      <c r="G35" s="42">
        <f>SUM(G36:G42)</f>
        <v>0</v>
      </c>
      <c r="H35" s="27"/>
      <c r="I35" s="43"/>
      <c r="J35" s="42">
        <f>SUM(J36:J42)</f>
        <v>0</v>
      </c>
      <c r="K35" s="42"/>
      <c r="L35" s="42"/>
      <c r="M35" s="42">
        <f>SUM(M36:M42)</f>
        <v>0</v>
      </c>
      <c r="N35" s="42">
        <f>SUBTOTAL(9, N36:N42)</f>
        <v>0</v>
      </c>
      <c r="O35" s="42">
        <f>SUBTOTAL(9, O36:O42)</f>
        <v>0</v>
      </c>
      <c r="P35" s="69"/>
      <c r="Q35" s="68"/>
    </row>
    <row r="36" spans="1:17 16384:16384" ht="15.75" x14ac:dyDescent="0.25">
      <c r="A36" s="26" t="s">
        <v>27</v>
      </c>
      <c r="B36" s="112" t="s">
        <v>78</v>
      </c>
      <c r="C36" s="79" t="s">
        <v>85</v>
      </c>
      <c r="D36" s="66">
        <v>0</v>
      </c>
      <c r="E36" s="98">
        <v>1</v>
      </c>
      <c r="F36" s="82">
        <v>0</v>
      </c>
      <c r="G36" s="14">
        <f t="shared" si="5"/>
        <v>0</v>
      </c>
      <c r="H36" s="27">
        <v>1</v>
      </c>
      <c r="I36" s="65">
        <v>0</v>
      </c>
      <c r="J36" s="13">
        <f>I36</f>
        <v>0</v>
      </c>
      <c r="K36" s="27">
        <v>1</v>
      </c>
      <c r="L36" s="65">
        <v>0</v>
      </c>
      <c r="M36" s="13">
        <f>L36</f>
        <v>0</v>
      </c>
      <c r="N36" s="37">
        <f>G36+J36+M36</f>
        <v>0</v>
      </c>
      <c r="O36" s="58">
        <f t="shared" si="4"/>
        <v>0</v>
      </c>
      <c r="P36" s="69"/>
      <c r="Q36" s="68"/>
    </row>
    <row r="37" spans="1:17 16384:16384" ht="15.75" x14ac:dyDescent="0.25">
      <c r="A37" s="26" t="s">
        <v>65</v>
      </c>
      <c r="B37" s="91" t="s">
        <v>79</v>
      </c>
      <c r="C37" s="89" t="s">
        <v>85</v>
      </c>
      <c r="D37" s="66">
        <v>0</v>
      </c>
      <c r="E37" s="100">
        <v>1</v>
      </c>
      <c r="F37" s="82">
        <v>0</v>
      </c>
      <c r="G37" s="14">
        <f>E37*F37</f>
        <v>0</v>
      </c>
      <c r="H37" s="27">
        <v>1</v>
      </c>
      <c r="I37" s="65">
        <v>0</v>
      </c>
      <c r="J37" s="13">
        <f t="shared" ref="J37:J44" si="9">I37</f>
        <v>0</v>
      </c>
      <c r="K37" s="27">
        <v>1</v>
      </c>
      <c r="L37" s="65"/>
      <c r="M37" s="13">
        <f t="shared" ref="M37:M44" si="10">L37</f>
        <v>0</v>
      </c>
      <c r="N37" s="37">
        <f t="shared" ref="N37:N42" si="11">G37+J37+M37</f>
        <v>0</v>
      </c>
      <c r="O37" s="58"/>
      <c r="P37" s="69"/>
      <c r="Q37" s="68"/>
    </row>
    <row r="38" spans="1:17 16384:16384" ht="15.75" x14ac:dyDescent="0.25">
      <c r="A38" s="26" t="s">
        <v>28</v>
      </c>
      <c r="B38" s="86" t="s">
        <v>80</v>
      </c>
      <c r="C38" s="89" t="s">
        <v>50</v>
      </c>
      <c r="D38" s="66">
        <v>0</v>
      </c>
      <c r="E38" s="101">
        <v>1</v>
      </c>
      <c r="F38" s="82">
        <v>0</v>
      </c>
      <c r="G38" s="14">
        <f t="shared" ref="G38:G41" si="12">E38*F38</f>
        <v>0</v>
      </c>
      <c r="H38" s="27">
        <v>0</v>
      </c>
      <c r="I38" s="65"/>
      <c r="J38" s="13">
        <f t="shared" si="9"/>
        <v>0</v>
      </c>
      <c r="K38" s="27">
        <v>0</v>
      </c>
      <c r="L38" s="65"/>
      <c r="M38" s="13">
        <f t="shared" si="10"/>
        <v>0</v>
      </c>
      <c r="N38" s="37">
        <f t="shared" si="11"/>
        <v>0</v>
      </c>
      <c r="O38" s="58">
        <f t="shared" ref="O38:O41" si="13">D38*N38</f>
        <v>0</v>
      </c>
      <c r="P38" s="69"/>
      <c r="Q38" s="68"/>
      <c r="XFD38" s="85">
        <f>SUM(O38:XFC38)</f>
        <v>0</v>
      </c>
    </row>
    <row r="39" spans="1:17 16384:16384" ht="30" x14ac:dyDescent="0.25">
      <c r="A39" s="26" t="s">
        <v>52</v>
      </c>
      <c r="B39" s="112" t="s">
        <v>55</v>
      </c>
      <c r="C39" s="79" t="s">
        <v>50</v>
      </c>
      <c r="D39" s="66">
        <v>0</v>
      </c>
      <c r="E39" s="100">
        <v>4</v>
      </c>
      <c r="F39" s="82">
        <v>0</v>
      </c>
      <c r="G39" s="14">
        <f t="shared" si="12"/>
        <v>0</v>
      </c>
      <c r="H39" s="27">
        <v>0</v>
      </c>
      <c r="I39" s="65"/>
      <c r="J39" s="13">
        <f t="shared" si="9"/>
        <v>0</v>
      </c>
      <c r="K39" s="27">
        <v>0</v>
      </c>
      <c r="L39" s="65"/>
      <c r="M39" s="13">
        <f t="shared" si="10"/>
        <v>0</v>
      </c>
      <c r="N39" s="37">
        <f t="shared" si="11"/>
        <v>0</v>
      </c>
      <c r="O39" s="58">
        <f t="shared" si="13"/>
        <v>0</v>
      </c>
      <c r="P39" s="69"/>
      <c r="Q39" s="68"/>
    </row>
    <row r="40" spans="1:17 16384:16384" ht="15.75" x14ac:dyDescent="0.25">
      <c r="A40" s="26" t="s">
        <v>53</v>
      </c>
      <c r="B40" s="113" t="s">
        <v>81</v>
      </c>
      <c r="C40" s="79" t="s">
        <v>85</v>
      </c>
      <c r="D40" s="66">
        <v>0</v>
      </c>
      <c r="E40" s="100">
        <v>1</v>
      </c>
      <c r="F40" s="82">
        <v>0</v>
      </c>
      <c r="G40" s="14">
        <f t="shared" si="12"/>
        <v>0</v>
      </c>
      <c r="H40" s="27">
        <v>1</v>
      </c>
      <c r="I40" s="65"/>
      <c r="J40" s="13">
        <f t="shared" si="9"/>
        <v>0</v>
      </c>
      <c r="K40" s="27">
        <v>1</v>
      </c>
      <c r="L40" s="65"/>
      <c r="M40" s="13">
        <f t="shared" si="10"/>
        <v>0</v>
      </c>
      <c r="N40" s="37">
        <f t="shared" si="11"/>
        <v>0</v>
      </c>
      <c r="O40" s="58">
        <f t="shared" si="13"/>
        <v>0</v>
      </c>
      <c r="P40" s="69"/>
      <c r="Q40" s="68"/>
    </row>
    <row r="41" spans="1:17 16384:16384" ht="15.75" x14ac:dyDescent="0.25">
      <c r="A41" s="26" t="s">
        <v>54</v>
      </c>
      <c r="B41" s="93" t="s">
        <v>82</v>
      </c>
      <c r="C41" s="79" t="s">
        <v>50</v>
      </c>
      <c r="D41" s="66">
        <v>0</v>
      </c>
      <c r="E41" s="101">
        <v>1</v>
      </c>
      <c r="F41" s="82">
        <v>0</v>
      </c>
      <c r="G41" s="14">
        <f t="shared" si="12"/>
        <v>0</v>
      </c>
      <c r="H41" s="27">
        <v>0</v>
      </c>
      <c r="I41" s="65"/>
      <c r="J41" s="13">
        <f t="shared" si="9"/>
        <v>0</v>
      </c>
      <c r="K41" s="27">
        <v>0</v>
      </c>
      <c r="L41" s="65"/>
      <c r="M41" s="13">
        <f t="shared" si="10"/>
        <v>0</v>
      </c>
      <c r="N41" s="37">
        <f t="shared" si="11"/>
        <v>0</v>
      </c>
      <c r="O41" s="58">
        <f t="shared" si="13"/>
        <v>0</v>
      </c>
      <c r="P41" s="69"/>
      <c r="Q41" s="68"/>
    </row>
    <row r="42" spans="1:17 16384:16384" ht="15.75" x14ac:dyDescent="0.25">
      <c r="A42" s="26" t="s">
        <v>58</v>
      </c>
      <c r="B42" s="112" t="s">
        <v>59</v>
      </c>
      <c r="C42" s="79" t="s">
        <v>50</v>
      </c>
      <c r="D42" s="66">
        <v>0</v>
      </c>
      <c r="E42" s="100">
        <v>1</v>
      </c>
      <c r="F42" s="82">
        <v>0</v>
      </c>
      <c r="G42" s="14">
        <f t="shared" si="5"/>
        <v>0</v>
      </c>
      <c r="H42" s="27">
        <v>1</v>
      </c>
      <c r="I42" s="65"/>
      <c r="J42" s="13">
        <f t="shared" si="9"/>
        <v>0</v>
      </c>
      <c r="K42" s="27">
        <v>1</v>
      </c>
      <c r="L42" s="65"/>
      <c r="M42" s="13">
        <f t="shared" si="10"/>
        <v>0</v>
      </c>
      <c r="N42" s="37">
        <f t="shared" si="11"/>
        <v>0</v>
      </c>
      <c r="O42" s="58">
        <f t="shared" si="4"/>
        <v>0</v>
      </c>
      <c r="P42" s="69"/>
      <c r="Q42" s="68"/>
    </row>
    <row r="43" spans="1:17 16384:16384" ht="15.75" x14ac:dyDescent="0.25">
      <c r="A43" s="26" t="s">
        <v>90</v>
      </c>
      <c r="B43" s="112" t="s">
        <v>83</v>
      </c>
      <c r="C43" s="79" t="s">
        <v>85</v>
      </c>
      <c r="D43" s="66">
        <v>0</v>
      </c>
      <c r="E43" s="100">
        <v>1</v>
      </c>
      <c r="F43" s="102">
        <v>0</v>
      </c>
      <c r="G43" s="14">
        <f t="shared" si="5"/>
        <v>0</v>
      </c>
      <c r="H43" s="88">
        <v>1</v>
      </c>
      <c r="I43" s="82"/>
      <c r="J43" s="13">
        <f t="shared" si="9"/>
        <v>0</v>
      </c>
      <c r="K43" s="88">
        <v>1</v>
      </c>
      <c r="L43" s="87"/>
      <c r="M43" s="13">
        <f t="shared" si="10"/>
        <v>0</v>
      </c>
      <c r="N43" s="119"/>
      <c r="O43" s="120"/>
      <c r="P43" s="75"/>
      <c r="Q43" s="68"/>
    </row>
    <row r="44" spans="1:17 16384:16384" ht="30.75" thickBot="1" x14ac:dyDescent="0.3">
      <c r="A44" s="26" t="s">
        <v>91</v>
      </c>
      <c r="B44" s="91" t="s">
        <v>84</v>
      </c>
      <c r="C44" s="89" t="s">
        <v>50</v>
      </c>
      <c r="D44" s="66">
        <v>0</v>
      </c>
      <c r="E44" s="100">
        <v>4</v>
      </c>
      <c r="F44" s="102">
        <v>0</v>
      </c>
      <c r="G44" s="14">
        <f t="shared" si="5"/>
        <v>0</v>
      </c>
      <c r="H44" s="88">
        <v>0</v>
      </c>
      <c r="I44" s="82"/>
      <c r="J44" s="13">
        <f t="shared" si="9"/>
        <v>0</v>
      </c>
      <c r="K44" s="88">
        <v>0</v>
      </c>
      <c r="L44" s="87"/>
      <c r="M44" s="13">
        <f t="shared" si="10"/>
        <v>0</v>
      </c>
      <c r="N44" s="119"/>
      <c r="O44" s="120"/>
      <c r="P44" s="75"/>
      <c r="Q44" s="68"/>
    </row>
    <row r="45" spans="1:17 16384:16384" ht="16.5" thickBot="1" x14ac:dyDescent="0.3">
      <c r="A45" s="11"/>
      <c r="B45" s="114" t="s">
        <v>36</v>
      </c>
      <c r="C45" s="15"/>
      <c r="D45" s="15"/>
      <c r="E45" s="110"/>
      <c r="F45" s="103"/>
      <c r="G45" s="17">
        <f>G20+G30+G35</f>
        <v>0</v>
      </c>
      <c r="H45" s="29"/>
      <c r="I45" s="29"/>
      <c r="J45" s="17">
        <f>J20+J30+J35</f>
        <v>0</v>
      </c>
      <c r="K45" s="29"/>
      <c r="L45" s="28"/>
      <c r="M45" s="17">
        <f>M20+M30+M35</f>
        <v>0</v>
      </c>
      <c r="N45" s="117">
        <f>N20+N30+N35</f>
        <v>0</v>
      </c>
      <c r="O45" s="118">
        <f>SUBTOTAL(9,O21:O42)</f>
        <v>0</v>
      </c>
      <c r="P45" s="75"/>
      <c r="Q45" s="68"/>
    </row>
    <row r="46" spans="1:17 16384:16384" ht="15.75" x14ac:dyDescent="0.25">
      <c r="A46" s="11"/>
      <c r="B46" s="115" t="s">
        <v>2</v>
      </c>
      <c r="C46" s="15"/>
      <c r="D46" s="15"/>
      <c r="E46" s="16"/>
      <c r="F46" s="30"/>
      <c r="G46" s="31">
        <f>G45*0.15</f>
        <v>0</v>
      </c>
      <c r="H46" s="29"/>
      <c r="I46" s="28"/>
      <c r="J46" s="31">
        <f>J45*0.15</f>
        <v>0</v>
      </c>
      <c r="K46" s="29"/>
      <c r="L46" s="28"/>
      <c r="M46" s="31">
        <f>M45*0.15</f>
        <v>0</v>
      </c>
      <c r="N46" s="31">
        <f>N45*0.15</f>
        <v>0</v>
      </c>
      <c r="O46" s="76"/>
      <c r="P46" s="69"/>
      <c r="Q46" s="68"/>
    </row>
    <row r="47" spans="1:17 16384:16384" ht="16.5" thickBot="1" x14ac:dyDescent="0.3">
      <c r="A47" s="11"/>
      <c r="B47" s="115" t="s">
        <v>37</v>
      </c>
      <c r="C47" s="15"/>
      <c r="D47" s="15"/>
      <c r="E47" s="16"/>
      <c r="F47" s="30"/>
      <c r="G47" s="32">
        <f>G45+G46</f>
        <v>0</v>
      </c>
      <c r="H47" s="29"/>
      <c r="I47" s="28"/>
      <c r="J47" s="32">
        <f>J45+J46</f>
        <v>0</v>
      </c>
      <c r="K47" s="29"/>
      <c r="L47" s="28"/>
      <c r="M47" s="32">
        <f>M45+M46</f>
        <v>0</v>
      </c>
      <c r="N47" s="32">
        <f>N45+N46</f>
        <v>0</v>
      </c>
      <c r="O47" s="59"/>
      <c r="P47" s="69"/>
      <c r="Q47" s="68"/>
    </row>
    <row r="48" spans="1:17 16384:16384" x14ac:dyDescent="0.25">
      <c r="A48" s="71"/>
      <c r="B48" s="72"/>
      <c r="C48" s="73"/>
      <c r="D48" s="73"/>
      <c r="E48" s="73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</row>
    <row r="49" spans="1:17" ht="15.75" thickBot="1" x14ac:dyDescent="0.3">
      <c r="A49" s="71"/>
      <c r="B49" s="74"/>
      <c r="C49" s="73"/>
      <c r="D49" s="73"/>
      <c r="E49" s="73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</row>
    <row r="50" spans="1:17" ht="25.7" customHeight="1" x14ac:dyDescent="0.25">
      <c r="A50" s="71"/>
      <c r="B50" s="133" t="s">
        <v>45</v>
      </c>
      <c r="C50" s="131"/>
      <c r="D50" s="132"/>
      <c r="E50" s="138"/>
      <c r="F50" s="139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</row>
    <row r="51" spans="1:17" ht="17.45" customHeight="1" x14ac:dyDescent="0.25">
      <c r="A51" s="71"/>
      <c r="B51" s="134"/>
      <c r="C51" s="140" t="s">
        <v>38</v>
      </c>
      <c r="D51" s="141"/>
      <c r="E51" s="52" t="s">
        <v>40</v>
      </c>
      <c r="F51" s="46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</row>
    <row r="52" spans="1:17" ht="34.700000000000003" customHeight="1" x14ac:dyDescent="0.25">
      <c r="A52" s="71"/>
      <c r="B52" s="134"/>
      <c r="C52" s="142"/>
      <c r="D52" s="143"/>
      <c r="E52" s="136"/>
      <c r="F52" s="137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</row>
    <row r="53" spans="1:17" ht="19.350000000000001" customHeight="1" thickBot="1" x14ac:dyDescent="0.3">
      <c r="A53" s="71"/>
      <c r="B53" s="135"/>
      <c r="C53" s="144" t="s">
        <v>48</v>
      </c>
      <c r="D53" s="145"/>
      <c r="E53" s="146" t="s">
        <v>39</v>
      </c>
      <c r="F53" s="147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</row>
    <row r="54" spans="1:17" x14ac:dyDescent="0.25">
      <c r="A54" s="71"/>
      <c r="B54" s="74"/>
      <c r="C54" s="73"/>
      <c r="D54" s="73"/>
      <c r="E54" s="73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</row>
    <row r="55" spans="1:17" x14ac:dyDescent="0.25">
      <c r="A55" s="71"/>
      <c r="B55" s="74"/>
      <c r="C55" s="73"/>
      <c r="D55" s="73"/>
      <c r="E55" s="73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</row>
  </sheetData>
  <sheetProtection formatCells="0" formatColumns="0" formatRows="0" insertRows="0" deleteRows="0"/>
  <protectedRanges>
    <protectedRange sqref="C50:F52" name="Range7"/>
    <protectedRange sqref="P21:Q47" name="Range6"/>
    <protectedRange sqref="H21:H44 K21:L44" name="Range5"/>
    <protectedRange sqref="I21:I44" name="Range4"/>
    <protectedRange sqref="A35 C35:F35 A19:B20 A36:F44 A21:F34" name="Range3"/>
    <protectedRange sqref="C13:E15" name="Range2"/>
    <protectedRange sqref="B3:B5" name="Range1"/>
    <protectedRange sqref="B35" name="Range3_2"/>
  </protectedRanges>
  <mergeCells count="16">
    <mergeCell ref="C12:D12"/>
    <mergeCell ref="C13:D13"/>
    <mergeCell ref="C14:D14"/>
    <mergeCell ref="C15:D15"/>
    <mergeCell ref="E17:G17"/>
    <mergeCell ref="F13:F15"/>
    <mergeCell ref="H17:J17"/>
    <mergeCell ref="K17:M17"/>
    <mergeCell ref="C50:D50"/>
    <mergeCell ref="B50:B53"/>
    <mergeCell ref="E52:F52"/>
    <mergeCell ref="E50:F50"/>
    <mergeCell ref="C51:D51"/>
    <mergeCell ref="C52:D52"/>
    <mergeCell ref="C53:D53"/>
    <mergeCell ref="E53:F53"/>
  </mergeCells>
  <phoneticPr fontId="14" type="noConversion"/>
  <dataValidations count="2">
    <dataValidation type="decimal" operator="greaterThanOrEqual" allowBlank="1" showInputMessage="1" showErrorMessage="1" sqref="C13:D15 E30 E35 H21:I44 F21:F44 K21:L44" xr:uid="{00000000-0002-0000-0000-000000000000}">
      <formula1>0</formula1>
    </dataValidation>
    <dataValidation type="list" allowBlank="1" showInputMessage="1" showErrorMessage="1" sqref="E13:E15" xr:uid="{00000000-0002-0000-0000-000001000000}">
      <formula1>" ,X"</formula1>
    </dataValidation>
  </dataValidations>
  <pageMargins left="0.70866141732283472" right="0.70866141732283472" top="0.74803149606299213" bottom="0.74803149606299213" header="0.31496062992125984" footer="0.31496062992125984"/>
  <pageSetup paperSize="8" scale="56" fitToHeight="4" orientation="landscape" r:id="rId1"/>
  <ignoredErrors>
    <ignoredError sqref="A21:A29 A31 A3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PRICING SCHEDULE</vt:lpstr>
      <vt:lpstr>'PRICING SCHEDULE'!Print_Area</vt:lpstr>
      <vt:lpstr>'PRICING SCHEDULE'!Print_Titles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Willie Needham</dc:creator>
  <cp:lastModifiedBy>Lungile</cp:lastModifiedBy>
  <cp:lastPrinted>2020-07-02T18:44:36Z</cp:lastPrinted>
  <dcterms:created xsi:type="dcterms:W3CDTF">2017-06-15T23:28:53Z</dcterms:created>
  <dcterms:modified xsi:type="dcterms:W3CDTF">2023-08-24T10:55:12Z</dcterms:modified>
</cp:coreProperties>
</file>