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kwaNC\Desktop\BMS-Procurement-2025\In Progress tenders\2026 Projects\Coal Trucks Management -12 months\Publication\"/>
    </mc:Choice>
  </mc:AlternateContent>
  <xr:revisionPtr revIDLastSave="0" documentId="13_ncr:1_{1CD3CB58-5EEA-4DB2-A980-CD28B4D6B60D}" xr6:coauthVersionLast="47" xr6:coauthVersionMax="47" xr10:uidLastSave="{00000000-0000-0000-0000-000000000000}"/>
  <bookViews>
    <workbookView xWindow="-110" yWindow="-110" windowWidth="19420" windowHeight="10300" firstSheet="3" activeTab="10" xr2:uid="{00000000-000D-0000-FFFF-FFFF00000000}"/>
  </bookViews>
  <sheets>
    <sheet name="Arnot " sheetId="20" r:id="rId1"/>
    <sheet name="Camden" sheetId="19" r:id="rId2"/>
    <sheet name="Duvha" sheetId="18" r:id="rId3"/>
    <sheet name="Hendrina" sheetId="16" r:id="rId4"/>
    <sheet name="Grooitvlei" sheetId="17" r:id="rId5"/>
    <sheet name="Kendal" sheetId="15" r:id="rId6"/>
    <sheet name="Kriel" sheetId="14" r:id="rId7"/>
    <sheet name="Kusile" sheetId="22" r:id="rId8"/>
    <sheet name="Majuba" sheetId="13" r:id="rId9"/>
    <sheet name="Matla" sheetId="23" r:id="rId10"/>
    <sheet name="Tutuka" sheetId="24" r:id="rId11"/>
  </sheets>
  <definedNames>
    <definedName name="_Hlk105367417" localSheetId="0">'Arnot '!#REF!</definedName>
    <definedName name="_Hlk105367417" localSheetId="1">Camden!#REF!</definedName>
    <definedName name="_Hlk105367417" localSheetId="2">Duvha!#REF!</definedName>
    <definedName name="_Hlk105367417" localSheetId="4">Grooitvlei!#REF!</definedName>
    <definedName name="_Hlk105367417" localSheetId="3">Hendrina!#REF!</definedName>
    <definedName name="_Hlk105367417" localSheetId="5">Kendal!#REF!</definedName>
    <definedName name="_Hlk105367417" localSheetId="6">Kriel!#REF!</definedName>
    <definedName name="_Hlk105367417" localSheetId="7">Kusile!#REF!</definedName>
    <definedName name="_Hlk105367417" localSheetId="8">Majuba!#REF!</definedName>
    <definedName name="_Hlk105367417" localSheetId="9">Matla!#REF!</definedName>
    <definedName name="_Hlk105367417" localSheetId="10">Tutuka!#REF!</definedName>
    <definedName name="_xlnm.Print_Area" localSheetId="0">'Arnot '!$A$1:$J$33</definedName>
    <definedName name="_xlnm.Print_Area" localSheetId="1">Camden!$A$1:$J$33</definedName>
    <definedName name="_xlnm.Print_Area" localSheetId="2">Duvha!$A$1:$J$31</definedName>
    <definedName name="_xlnm.Print_Area" localSheetId="4">Grooitvlei!$A$1:$J$34</definedName>
    <definedName name="_xlnm.Print_Area" localSheetId="3">Hendrina!$A$1:$J$31</definedName>
    <definedName name="_xlnm.Print_Area" localSheetId="5">Kendal!$A$1:$J$36</definedName>
    <definedName name="_xlnm.Print_Area" localSheetId="6">Kriel!$A$1:$J$32</definedName>
    <definedName name="_xlnm.Print_Area" localSheetId="7">Kusile!$A$1:$J$32</definedName>
    <definedName name="_xlnm.Print_Area" localSheetId="8">Majuba!$A$1:$J$30</definedName>
    <definedName name="_xlnm.Print_Area" localSheetId="9">Matla!$A$1:$J$33</definedName>
    <definedName name="_xlnm.Print_Area" localSheetId="10">Tutuka!$A$1:$J$33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24" l="1"/>
  <c r="J28" i="24" s="1"/>
  <c r="H27" i="24"/>
  <c r="J27" i="24" s="1"/>
  <c r="H26" i="24"/>
  <c r="J26" i="24" s="1"/>
  <c r="H25" i="24"/>
  <c r="J25" i="24" s="1"/>
  <c r="H24" i="24"/>
  <c r="J24" i="24" s="1"/>
  <c r="H23" i="24"/>
  <c r="J23" i="24" s="1"/>
  <c r="H22" i="24"/>
  <c r="J22" i="24" s="1"/>
  <c r="H21" i="24"/>
  <c r="J21" i="24" s="1"/>
  <c r="F20" i="24"/>
  <c r="H20" i="24" s="1"/>
  <c r="H17" i="24"/>
  <c r="J17" i="24" s="1"/>
  <c r="H16" i="24"/>
  <c r="J16" i="24" s="1"/>
  <c r="H15" i="24"/>
  <c r="J15" i="24" s="1"/>
  <c r="H14" i="24"/>
  <c r="J14" i="24" s="1"/>
  <c r="H13" i="24"/>
  <c r="J13" i="24" s="1"/>
  <c r="H12" i="24"/>
  <c r="J12" i="24" s="1"/>
  <c r="H11" i="24"/>
  <c r="J11" i="24" s="1"/>
  <c r="H8" i="24"/>
  <c r="J8" i="24" s="1"/>
  <c r="H7" i="24"/>
  <c r="J7" i="24" s="1"/>
  <c r="H6" i="24"/>
  <c r="J6" i="24" s="1"/>
  <c r="H5" i="24"/>
  <c r="J5" i="24" s="1"/>
  <c r="H4" i="24"/>
  <c r="J4" i="24" s="1"/>
  <c r="H3" i="24"/>
  <c r="J3" i="24" s="1"/>
  <c r="H28" i="23"/>
  <c r="J28" i="23" s="1"/>
  <c r="H27" i="23"/>
  <c r="J27" i="23" s="1"/>
  <c r="H26" i="23"/>
  <c r="J26" i="23" s="1"/>
  <c r="H25" i="23"/>
  <c r="J25" i="23" s="1"/>
  <c r="H24" i="23"/>
  <c r="J24" i="23" s="1"/>
  <c r="H23" i="23"/>
  <c r="J23" i="23" s="1"/>
  <c r="H22" i="23"/>
  <c r="J22" i="23" s="1"/>
  <c r="H21" i="23"/>
  <c r="J21" i="23" s="1"/>
  <c r="F20" i="23"/>
  <c r="H20" i="23" s="1"/>
  <c r="J20" i="23" s="1"/>
  <c r="H17" i="23"/>
  <c r="J17" i="23" s="1"/>
  <c r="H16" i="23"/>
  <c r="J16" i="23" s="1"/>
  <c r="H15" i="23"/>
  <c r="J15" i="23" s="1"/>
  <c r="H14" i="23"/>
  <c r="J14" i="23" s="1"/>
  <c r="H13" i="23"/>
  <c r="J13" i="23" s="1"/>
  <c r="H12" i="23"/>
  <c r="J12" i="23" s="1"/>
  <c r="H11" i="23"/>
  <c r="H8" i="23"/>
  <c r="J8" i="23" s="1"/>
  <c r="H7" i="23"/>
  <c r="J7" i="23" s="1"/>
  <c r="H6" i="23"/>
  <c r="J6" i="23" s="1"/>
  <c r="H5" i="23"/>
  <c r="J5" i="23" s="1"/>
  <c r="H4" i="23"/>
  <c r="J4" i="23" s="1"/>
  <c r="H3" i="23"/>
  <c r="J3" i="23" s="1"/>
  <c r="H28" i="22"/>
  <c r="J28" i="22" s="1"/>
  <c r="H27" i="22"/>
  <c r="J27" i="22" s="1"/>
  <c r="H26" i="22"/>
  <c r="J26" i="22" s="1"/>
  <c r="H25" i="22"/>
  <c r="J25" i="22" s="1"/>
  <c r="H24" i="22"/>
  <c r="J24" i="22" s="1"/>
  <c r="H23" i="22"/>
  <c r="J23" i="22" s="1"/>
  <c r="H22" i="22"/>
  <c r="J22" i="22" s="1"/>
  <c r="H21" i="22"/>
  <c r="J21" i="22" s="1"/>
  <c r="F20" i="22"/>
  <c r="H20" i="22" s="1"/>
  <c r="H17" i="22"/>
  <c r="J17" i="22" s="1"/>
  <c r="H16" i="22"/>
  <c r="J16" i="22" s="1"/>
  <c r="H15" i="22"/>
  <c r="J15" i="22" s="1"/>
  <c r="H14" i="22"/>
  <c r="J14" i="22" s="1"/>
  <c r="H13" i="22"/>
  <c r="J13" i="22" s="1"/>
  <c r="H12" i="22"/>
  <c r="H11" i="22"/>
  <c r="J11" i="22" s="1"/>
  <c r="H8" i="22"/>
  <c r="J8" i="22" s="1"/>
  <c r="H7" i="22"/>
  <c r="J7" i="22" s="1"/>
  <c r="H6" i="22"/>
  <c r="J6" i="22" s="1"/>
  <c r="H5" i="22"/>
  <c r="J5" i="22" s="1"/>
  <c r="H4" i="22"/>
  <c r="J4" i="22" s="1"/>
  <c r="H3" i="22"/>
  <c r="J3" i="22" s="1"/>
  <c r="H28" i="20"/>
  <c r="J28" i="20" s="1"/>
  <c r="H27" i="20"/>
  <c r="J27" i="20" s="1"/>
  <c r="H26" i="20"/>
  <c r="J26" i="20" s="1"/>
  <c r="H25" i="20"/>
  <c r="J25" i="20" s="1"/>
  <c r="H24" i="20"/>
  <c r="J24" i="20" s="1"/>
  <c r="H23" i="20"/>
  <c r="J23" i="20" s="1"/>
  <c r="H22" i="20"/>
  <c r="J22" i="20" s="1"/>
  <c r="H21" i="20"/>
  <c r="J21" i="20" s="1"/>
  <c r="F20" i="20"/>
  <c r="H20" i="20" s="1"/>
  <c r="H17" i="20"/>
  <c r="J17" i="20" s="1"/>
  <c r="H16" i="20"/>
  <c r="J16" i="20" s="1"/>
  <c r="H15" i="20"/>
  <c r="J15" i="20" s="1"/>
  <c r="H14" i="20"/>
  <c r="J14" i="20" s="1"/>
  <c r="H13" i="20"/>
  <c r="J13" i="20" s="1"/>
  <c r="H12" i="20"/>
  <c r="J12" i="20" s="1"/>
  <c r="H11" i="20"/>
  <c r="H8" i="20"/>
  <c r="J8" i="20" s="1"/>
  <c r="H7" i="20"/>
  <c r="J7" i="20" s="1"/>
  <c r="H6" i="20"/>
  <c r="J6" i="20" s="1"/>
  <c r="H5" i="20"/>
  <c r="J5" i="20" s="1"/>
  <c r="H4" i="20"/>
  <c r="J4" i="20" s="1"/>
  <c r="H3" i="20"/>
  <c r="J3" i="20" s="1"/>
  <c r="H28" i="19"/>
  <c r="J28" i="19" s="1"/>
  <c r="H27" i="19"/>
  <c r="J27" i="19" s="1"/>
  <c r="H26" i="19"/>
  <c r="J26" i="19" s="1"/>
  <c r="H25" i="19"/>
  <c r="J25" i="19" s="1"/>
  <c r="H24" i="19"/>
  <c r="J24" i="19" s="1"/>
  <c r="H23" i="19"/>
  <c r="J23" i="19" s="1"/>
  <c r="H22" i="19"/>
  <c r="J22" i="19" s="1"/>
  <c r="H21" i="19"/>
  <c r="J21" i="19" s="1"/>
  <c r="F20" i="19"/>
  <c r="H20" i="19" s="1"/>
  <c r="H17" i="19"/>
  <c r="J17" i="19" s="1"/>
  <c r="H16" i="19"/>
  <c r="J16" i="19" s="1"/>
  <c r="H15" i="19"/>
  <c r="J15" i="19" s="1"/>
  <c r="H14" i="19"/>
  <c r="J14" i="19" s="1"/>
  <c r="H13" i="19"/>
  <c r="J13" i="19" s="1"/>
  <c r="H12" i="19"/>
  <c r="J12" i="19" s="1"/>
  <c r="H11" i="19"/>
  <c r="J11" i="19" s="1"/>
  <c r="H8" i="19"/>
  <c r="J8" i="19" s="1"/>
  <c r="H7" i="19"/>
  <c r="J7" i="19" s="1"/>
  <c r="H6" i="19"/>
  <c r="J6" i="19" s="1"/>
  <c r="H5" i="19"/>
  <c r="J5" i="19" s="1"/>
  <c r="H4" i="19"/>
  <c r="J4" i="19" s="1"/>
  <c r="H3" i="19"/>
  <c r="H9" i="19" s="1"/>
  <c r="H28" i="18"/>
  <c r="J28" i="18" s="1"/>
  <c r="H27" i="18"/>
  <c r="J27" i="18" s="1"/>
  <c r="H26" i="18"/>
  <c r="J26" i="18" s="1"/>
  <c r="H25" i="18"/>
  <c r="J25" i="18" s="1"/>
  <c r="H24" i="18"/>
  <c r="J24" i="18" s="1"/>
  <c r="H23" i="18"/>
  <c r="J23" i="18" s="1"/>
  <c r="H22" i="18"/>
  <c r="J22" i="18" s="1"/>
  <c r="H21" i="18"/>
  <c r="J21" i="18" s="1"/>
  <c r="F20" i="18"/>
  <c r="H20" i="18" s="1"/>
  <c r="H17" i="18"/>
  <c r="J17" i="18" s="1"/>
  <c r="H16" i="18"/>
  <c r="J16" i="18" s="1"/>
  <c r="H15" i="18"/>
  <c r="J15" i="18" s="1"/>
  <c r="H14" i="18"/>
  <c r="J14" i="18" s="1"/>
  <c r="H13" i="18"/>
  <c r="J13" i="18" s="1"/>
  <c r="H12" i="18"/>
  <c r="J12" i="18" s="1"/>
  <c r="H11" i="18"/>
  <c r="H8" i="18"/>
  <c r="J8" i="18" s="1"/>
  <c r="H7" i="18"/>
  <c r="J7" i="18" s="1"/>
  <c r="H6" i="18"/>
  <c r="J6" i="18" s="1"/>
  <c r="H5" i="18"/>
  <c r="J5" i="18" s="1"/>
  <c r="H4" i="18"/>
  <c r="J4" i="18" s="1"/>
  <c r="H3" i="18"/>
  <c r="J3" i="18" s="1"/>
  <c r="H28" i="17"/>
  <c r="J28" i="17" s="1"/>
  <c r="H27" i="17"/>
  <c r="J27" i="17" s="1"/>
  <c r="H26" i="17"/>
  <c r="J26" i="17" s="1"/>
  <c r="H25" i="17"/>
  <c r="J25" i="17" s="1"/>
  <c r="H24" i="17"/>
  <c r="J24" i="17" s="1"/>
  <c r="H23" i="17"/>
  <c r="J23" i="17" s="1"/>
  <c r="H22" i="17"/>
  <c r="J22" i="17" s="1"/>
  <c r="H21" i="17"/>
  <c r="J21" i="17" s="1"/>
  <c r="F20" i="17"/>
  <c r="H20" i="17" s="1"/>
  <c r="H17" i="17"/>
  <c r="J17" i="17" s="1"/>
  <c r="H16" i="17"/>
  <c r="J16" i="17" s="1"/>
  <c r="H15" i="17"/>
  <c r="J15" i="17" s="1"/>
  <c r="H14" i="17"/>
  <c r="J14" i="17" s="1"/>
  <c r="H13" i="17"/>
  <c r="J13" i="17" s="1"/>
  <c r="H12" i="17"/>
  <c r="J12" i="17" s="1"/>
  <c r="H11" i="17"/>
  <c r="H8" i="17"/>
  <c r="J8" i="17" s="1"/>
  <c r="H7" i="17"/>
  <c r="J7" i="17" s="1"/>
  <c r="H6" i="17"/>
  <c r="J6" i="17" s="1"/>
  <c r="H5" i="17"/>
  <c r="J5" i="17" s="1"/>
  <c r="H4" i="17"/>
  <c r="J4" i="17" s="1"/>
  <c r="H3" i="17"/>
  <c r="J3" i="17" s="1"/>
  <c r="H28" i="16"/>
  <c r="J28" i="16" s="1"/>
  <c r="H27" i="16"/>
  <c r="J27" i="16" s="1"/>
  <c r="H26" i="16"/>
  <c r="J26" i="16" s="1"/>
  <c r="H25" i="16"/>
  <c r="J25" i="16" s="1"/>
  <c r="H24" i="16"/>
  <c r="J24" i="16" s="1"/>
  <c r="H23" i="16"/>
  <c r="J23" i="16" s="1"/>
  <c r="H22" i="16"/>
  <c r="J22" i="16" s="1"/>
  <c r="H21" i="16"/>
  <c r="J21" i="16" s="1"/>
  <c r="F20" i="16"/>
  <c r="H20" i="16" s="1"/>
  <c r="H17" i="16"/>
  <c r="J17" i="16" s="1"/>
  <c r="H16" i="16"/>
  <c r="J16" i="16" s="1"/>
  <c r="H15" i="16"/>
  <c r="J15" i="16" s="1"/>
  <c r="H14" i="16"/>
  <c r="J14" i="16" s="1"/>
  <c r="H13" i="16"/>
  <c r="J13" i="16" s="1"/>
  <c r="H12" i="16"/>
  <c r="J12" i="16" s="1"/>
  <c r="H11" i="16"/>
  <c r="J11" i="16" s="1"/>
  <c r="H8" i="16"/>
  <c r="J8" i="16" s="1"/>
  <c r="H7" i="16"/>
  <c r="J7" i="16" s="1"/>
  <c r="H6" i="16"/>
  <c r="J6" i="16" s="1"/>
  <c r="H5" i="16"/>
  <c r="J5" i="16" s="1"/>
  <c r="H4" i="16"/>
  <c r="J4" i="16" s="1"/>
  <c r="H3" i="16"/>
  <c r="J3" i="16" s="1"/>
  <c r="H28" i="15"/>
  <c r="J28" i="15" s="1"/>
  <c r="H27" i="15"/>
  <c r="J27" i="15" s="1"/>
  <c r="H26" i="15"/>
  <c r="J26" i="15" s="1"/>
  <c r="H25" i="15"/>
  <c r="J25" i="15" s="1"/>
  <c r="H24" i="15"/>
  <c r="J24" i="15" s="1"/>
  <c r="H23" i="15"/>
  <c r="J23" i="15" s="1"/>
  <c r="H22" i="15"/>
  <c r="J22" i="15" s="1"/>
  <c r="H21" i="15"/>
  <c r="J21" i="15" s="1"/>
  <c r="F20" i="15"/>
  <c r="H20" i="15" s="1"/>
  <c r="H17" i="15"/>
  <c r="J17" i="15" s="1"/>
  <c r="H16" i="15"/>
  <c r="J16" i="15" s="1"/>
  <c r="H15" i="15"/>
  <c r="J15" i="15" s="1"/>
  <c r="H14" i="15"/>
  <c r="J14" i="15" s="1"/>
  <c r="H13" i="15"/>
  <c r="J13" i="15" s="1"/>
  <c r="H12" i="15"/>
  <c r="J12" i="15" s="1"/>
  <c r="H11" i="15"/>
  <c r="J11" i="15" s="1"/>
  <c r="H8" i="15"/>
  <c r="J8" i="15" s="1"/>
  <c r="H7" i="15"/>
  <c r="J7" i="15" s="1"/>
  <c r="H6" i="15"/>
  <c r="J6" i="15" s="1"/>
  <c r="H5" i="15"/>
  <c r="J5" i="15" s="1"/>
  <c r="H4" i="15"/>
  <c r="J4" i="15" s="1"/>
  <c r="H3" i="15"/>
  <c r="J3" i="15" s="1"/>
  <c r="H28" i="14"/>
  <c r="J28" i="14" s="1"/>
  <c r="H27" i="14"/>
  <c r="J27" i="14" s="1"/>
  <c r="H26" i="14"/>
  <c r="J26" i="14" s="1"/>
  <c r="H25" i="14"/>
  <c r="J25" i="14" s="1"/>
  <c r="H24" i="14"/>
  <c r="J24" i="14" s="1"/>
  <c r="H23" i="14"/>
  <c r="J23" i="14" s="1"/>
  <c r="H22" i="14"/>
  <c r="J22" i="14" s="1"/>
  <c r="H21" i="14"/>
  <c r="J21" i="14" s="1"/>
  <c r="F20" i="14"/>
  <c r="H20" i="14" s="1"/>
  <c r="H17" i="14"/>
  <c r="J17" i="14" s="1"/>
  <c r="H16" i="14"/>
  <c r="J16" i="14" s="1"/>
  <c r="H15" i="14"/>
  <c r="J15" i="14" s="1"/>
  <c r="H14" i="14"/>
  <c r="J14" i="14" s="1"/>
  <c r="H13" i="14"/>
  <c r="J13" i="14" s="1"/>
  <c r="H12" i="14"/>
  <c r="J12" i="14" s="1"/>
  <c r="H11" i="14"/>
  <c r="H8" i="14"/>
  <c r="J8" i="14" s="1"/>
  <c r="H7" i="14"/>
  <c r="J7" i="14" s="1"/>
  <c r="H6" i="14"/>
  <c r="J6" i="14" s="1"/>
  <c r="H5" i="14"/>
  <c r="J5" i="14" s="1"/>
  <c r="H4" i="14"/>
  <c r="J4" i="14" s="1"/>
  <c r="H3" i="14"/>
  <c r="J3" i="14" s="1"/>
  <c r="H25" i="13"/>
  <c r="J25" i="13" s="1"/>
  <c r="H24" i="13"/>
  <c r="J24" i="13" s="1"/>
  <c r="H23" i="13"/>
  <c r="J23" i="13" s="1"/>
  <c r="H16" i="13"/>
  <c r="J16" i="13" s="1"/>
  <c r="J9" i="20" l="1"/>
  <c r="J3" i="19"/>
  <c r="J9" i="19" s="1"/>
  <c r="J9" i="18"/>
  <c r="J9" i="17"/>
  <c r="J9" i="16"/>
  <c r="J9" i="15"/>
  <c r="J9" i="14"/>
  <c r="H18" i="22"/>
  <c r="H9" i="22"/>
  <c r="H9" i="23"/>
  <c r="J9" i="23"/>
  <c r="J18" i="24"/>
  <c r="H18" i="23"/>
  <c r="H18" i="14"/>
  <c r="J11" i="14"/>
  <c r="J18" i="14" s="1"/>
  <c r="H18" i="17"/>
  <c r="H18" i="18"/>
  <c r="H18" i="19"/>
  <c r="H18" i="20"/>
  <c r="H29" i="24"/>
  <c r="J20" i="24"/>
  <c r="J29" i="24" s="1"/>
  <c r="J9" i="24"/>
  <c r="H18" i="24"/>
  <c r="H9" i="24"/>
  <c r="H29" i="23"/>
  <c r="J29" i="23"/>
  <c r="J11" i="23"/>
  <c r="J18" i="23" s="1"/>
  <c r="J9" i="22"/>
  <c r="J20" i="22"/>
  <c r="J29" i="22" s="1"/>
  <c r="H29" i="22"/>
  <c r="J12" i="22"/>
  <c r="J18" i="22" s="1"/>
  <c r="J20" i="20"/>
  <c r="J29" i="20" s="1"/>
  <c r="H29" i="20"/>
  <c r="H9" i="20"/>
  <c r="J11" i="20"/>
  <c r="J18" i="20" s="1"/>
  <c r="J20" i="19"/>
  <c r="J29" i="19" s="1"/>
  <c r="H29" i="19"/>
  <c r="J18" i="19"/>
  <c r="J20" i="18"/>
  <c r="J29" i="18" s="1"/>
  <c r="H29" i="18"/>
  <c r="H9" i="18"/>
  <c r="J11" i="18"/>
  <c r="J18" i="18" s="1"/>
  <c r="J20" i="17"/>
  <c r="J29" i="17" s="1"/>
  <c r="H29" i="17"/>
  <c r="H9" i="17"/>
  <c r="J11" i="17"/>
  <c r="J18" i="17" s="1"/>
  <c r="J20" i="16"/>
  <c r="J29" i="16" s="1"/>
  <c r="H29" i="16"/>
  <c r="J18" i="16"/>
  <c r="H18" i="16"/>
  <c r="H9" i="16"/>
  <c r="J20" i="15"/>
  <c r="J29" i="15" s="1"/>
  <c r="H29" i="15"/>
  <c r="J18" i="15"/>
  <c r="H9" i="15"/>
  <c r="H18" i="15"/>
  <c r="J20" i="14"/>
  <c r="J29" i="14" s="1"/>
  <c r="H29" i="14"/>
  <c r="H9" i="14"/>
  <c r="H14" i="13"/>
  <c r="J14" i="13" s="1"/>
  <c r="H30" i="19" l="1"/>
  <c r="J30" i="20"/>
  <c r="J30" i="18"/>
  <c r="J30" i="16"/>
  <c r="J30" i="15"/>
  <c r="J33" i="15" s="1"/>
  <c r="J30" i="23"/>
  <c r="J30" i="19"/>
  <c r="J30" i="14"/>
  <c r="H30" i="20"/>
  <c r="J30" i="24"/>
  <c r="H30" i="23"/>
  <c r="H30" i="22"/>
  <c r="H30" i="14"/>
  <c r="H30" i="16"/>
  <c r="J30" i="17"/>
  <c r="H30" i="18"/>
  <c r="H30" i="24"/>
  <c r="J30" i="22"/>
  <c r="H30" i="17"/>
  <c r="H30" i="15"/>
  <c r="H13" i="13"/>
  <c r="J13" i="13" s="1"/>
  <c r="H12" i="13"/>
  <c r="J12" i="13" s="1"/>
  <c r="H28" i="13" l="1"/>
  <c r="J28" i="13" s="1"/>
  <c r="H15" i="13"/>
  <c r="J15" i="13" s="1"/>
  <c r="H7" i="13"/>
  <c r="H17" i="13" l="1"/>
  <c r="H27" i="13"/>
  <c r="J27" i="13" s="1"/>
  <c r="H11" i="13"/>
  <c r="J11" i="13" s="1"/>
  <c r="H26" i="13"/>
  <c r="J26" i="13" s="1"/>
  <c r="H6" i="13"/>
  <c r="J6" i="13" s="1"/>
  <c r="H18" i="13" l="1"/>
  <c r="J17" i="13"/>
  <c r="J18" i="13" s="1"/>
  <c r="F20" i="13" l="1"/>
  <c r="H20" i="13" s="1"/>
  <c r="H5" i="13" l="1"/>
  <c r="H8" i="13" l="1"/>
  <c r="H22" i="13"/>
  <c r="J22" i="13" s="1"/>
  <c r="H21" i="13"/>
  <c r="J21" i="13" l="1"/>
  <c r="H29" i="13"/>
  <c r="J7" i="13"/>
  <c r="J20" i="13" l="1"/>
  <c r="J29" i="13" s="1"/>
  <c r="J8" i="13" l="1"/>
  <c r="J5" i="13"/>
  <c r="H4" i="13"/>
  <c r="J4" i="13" s="1"/>
  <c r="H3" i="13" l="1"/>
  <c r="J3" i="13" l="1"/>
  <c r="H9" i="13"/>
  <c r="H30" i="13" s="1"/>
  <c r="J9" i="13" l="1"/>
  <c r="J30" i="13" l="1"/>
</calcChain>
</file>

<file path=xl/sharedStrings.xml><?xml version="1.0" encoding="utf-8"?>
<sst xmlns="http://schemas.openxmlformats.org/spreadsheetml/2006/main" count="1093" uniqueCount="68">
  <si>
    <t>Quantity</t>
  </si>
  <si>
    <t>Transport for Shift Workers</t>
  </si>
  <si>
    <t>Annual Medical Screening</t>
  </si>
  <si>
    <t>Exit medical Screening</t>
  </si>
  <si>
    <t>Hours</t>
  </si>
  <si>
    <t>Amount per Month</t>
  </si>
  <si>
    <t>Duration in Months</t>
  </si>
  <si>
    <t>UoM</t>
  </si>
  <si>
    <t>hours</t>
  </si>
  <si>
    <t>Labour</t>
  </si>
  <si>
    <t>No</t>
  </si>
  <si>
    <t>Rate</t>
  </si>
  <si>
    <t>A1</t>
  </si>
  <si>
    <t>B1</t>
  </si>
  <si>
    <t>PPE</t>
  </si>
  <si>
    <t xml:space="preserve">Once off </t>
  </si>
  <si>
    <t>B2</t>
  </si>
  <si>
    <t>Preliminaries and General</t>
  </si>
  <si>
    <t>B1.1</t>
  </si>
  <si>
    <t>A1.1</t>
  </si>
  <si>
    <t>A1.2</t>
  </si>
  <si>
    <t>A1.3</t>
  </si>
  <si>
    <t>A1.4</t>
  </si>
  <si>
    <t>B2.2</t>
  </si>
  <si>
    <t>Overtime and Allowances</t>
  </si>
  <si>
    <t>Sub-Total</t>
  </si>
  <si>
    <t>A1.5</t>
  </si>
  <si>
    <t>*PPE includes: rain suit3, reflective vest, safety boots, hard hats, ear plugs, safety goggles,gloves, overalls and safety harness</t>
  </si>
  <si>
    <t>Task Grade</t>
  </si>
  <si>
    <t>Statutory Training(She Rep/Evacuation Warden/HIRA/First Aider)</t>
  </si>
  <si>
    <t>B2.1</t>
  </si>
  <si>
    <t>B2.3</t>
  </si>
  <si>
    <t>A1.6</t>
  </si>
  <si>
    <t>Winter Jackets</t>
  </si>
  <si>
    <t>Route Monitors</t>
  </si>
  <si>
    <t>B1.2</t>
  </si>
  <si>
    <t>B2.4</t>
  </si>
  <si>
    <t>Shift allowance Route Monitors</t>
  </si>
  <si>
    <t>B2.5</t>
  </si>
  <si>
    <t>B2.6</t>
  </si>
  <si>
    <t>Technical inspectors</t>
  </si>
  <si>
    <t>Shift allowance Site Supervisors</t>
  </si>
  <si>
    <t>Site Supervisors</t>
  </si>
  <si>
    <t>Per Year</t>
  </si>
  <si>
    <t>Km</t>
  </si>
  <si>
    <t>B1.3</t>
  </si>
  <si>
    <t>Induction Officers</t>
  </si>
  <si>
    <t>B1.4</t>
  </si>
  <si>
    <t>Route Risk Assessor</t>
  </si>
  <si>
    <t>Route Assessor</t>
  </si>
  <si>
    <t>B1.5</t>
  </si>
  <si>
    <t>B1.6</t>
  </si>
  <si>
    <t>B1.7</t>
  </si>
  <si>
    <t xml:space="preserve">Tarpaulin Assistants and Seal Verifiers </t>
  </si>
  <si>
    <t>Site Supervisors @ 1.5</t>
  </si>
  <si>
    <t>Site Supervisors  @ 2</t>
  </si>
  <si>
    <t>Tarpaulin Assistants and Seal Verifiers Shift Allowance</t>
  </si>
  <si>
    <t>Tarpaulin Assistants Overtime @1.5</t>
  </si>
  <si>
    <t>Route Monitors Overtime @ 1.5</t>
  </si>
  <si>
    <t>Route Monitors Overtime @ 2</t>
  </si>
  <si>
    <t>Tarpaulin Assistance Overtime @ 2</t>
  </si>
  <si>
    <t>B2.7</t>
  </si>
  <si>
    <t>B2.8</t>
  </si>
  <si>
    <t>B2.9</t>
  </si>
  <si>
    <t>Once off p/p</t>
  </si>
  <si>
    <t>Coal Truck Management Services - Coal Logistics Sites at Different Power Stations</t>
  </si>
  <si>
    <t>Per Month X 11</t>
  </si>
  <si>
    <t>Total for 11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</si>
</sst>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R&quot;\ #,##0;[Red]&quot;R&quot;\ \-#,##0"/>
    <numFmt numFmtId="165" formatCode="_ * #,##0.00_ ;_ * \-#,##0.00_ ;_ * &quot;-&quot;??_ ;_ @_ "/>
    <numFmt numFmtId="166" formatCode="_ [$R-1C09]\ * #,##0.00_ ;_ [$R-1C09]\ * \-#,##0.00_ ;_ [$R-1C09]\ * &quot;-&quot;??_ ;_ @_ "/>
    <numFmt numFmtId="167" formatCode="&quot;R&quot;\ #,##0.00"/>
    <numFmt numFmtId="168" formatCode="&quot;R&quot;#,##0.00"/>
    <numFmt numFmtId="169" formatCode="_ * #,##0.0_ ;_ * \-#,##0.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5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5" fontId="5" fillId="0" borderId="1" xfId="1" applyFont="1" applyFill="1" applyBorder="1" applyAlignment="1">
      <alignment horizontal="center" vertical="center"/>
    </xf>
    <xf numFmtId="165" fontId="5" fillId="0" borderId="1" xfId="1" applyFont="1" applyBorder="1" applyAlignment="1">
      <alignment horizontal="left"/>
    </xf>
    <xf numFmtId="167" fontId="5" fillId="0" borderId="1" xfId="0" applyNumberFormat="1" applyFont="1" applyBorder="1" applyAlignment="1">
      <alignment horizontal="center"/>
    </xf>
    <xf numFmtId="165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5" fontId="5" fillId="0" borderId="1" xfId="1" applyFont="1" applyFill="1" applyBorder="1" applyAlignment="1">
      <alignment horizontal="left"/>
    </xf>
    <xf numFmtId="165" fontId="5" fillId="0" borderId="1" xfId="1" applyFont="1" applyFill="1" applyBorder="1" applyAlignment="1">
      <alignment horizontal="center"/>
    </xf>
    <xf numFmtId="167" fontId="5" fillId="2" borderId="1" xfId="0" applyNumberFormat="1" applyFont="1" applyFill="1" applyBorder="1" applyAlignment="1">
      <alignment horizontal="center"/>
    </xf>
    <xf numFmtId="165" fontId="5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67" fontId="4" fillId="0" borderId="1" xfId="0" applyNumberFormat="1" applyFont="1" applyBorder="1" applyAlignment="1">
      <alignment horizontal="center"/>
    </xf>
    <xf numFmtId="167" fontId="4" fillId="0" borderId="1" xfId="1" applyNumberFormat="1" applyFont="1" applyBorder="1" applyAlignment="1"/>
    <xf numFmtId="0" fontId="5" fillId="0" borderId="1" xfId="0" applyFont="1" applyBorder="1"/>
    <xf numFmtId="0" fontId="4" fillId="4" borderId="1" xfId="0" applyFont="1" applyFill="1" applyBorder="1"/>
    <xf numFmtId="0" fontId="5" fillId="4" borderId="1" xfId="0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7" fontId="4" fillId="4" borderId="1" xfId="0" applyNumberFormat="1" applyFont="1" applyFill="1" applyBorder="1" applyAlignment="1">
      <alignment horizontal="center"/>
    </xf>
    <xf numFmtId="167" fontId="4" fillId="4" borderId="1" xfId="1" applyNumberFormat="1" applyFont="1" applyFill="1" applyBorder="1" applyAlignment="1"/>
    <xf numFmtId="0" fontId="6" fillId="0" borderId="0" xfId="0" applyFont="1"/>
    <xf numFmtId="0" fontId="4" fillId="0" borderId="0" xfId="0" applyFont="1" applyAlignment="1">
      <alignment wrapText="1"/>
    </xf>
    <xf numFmtId="9" fontId="5" fillId="0" borderId="0" xfId="2" applyFont="1" applyBorder="1"/>
    <xf numFmtId="43" fontId="5" fillId="0" borderId="0" xfId="0" applyNumberFormat="1" applyFont="1"/>
    <xf numFmtId="164" fontId="5" fillId="0" borderId="0" xfId="0" applyNumberFormat="1" applyFont="1"/>
    <xf numFmtId="164" fontId="4" fillId="0" borderId="0" xfId="0" applyNumberFormat="1" applyFont="1"/>
    <xf numFmtId="165" fontId="5" fillId="2" borderId="1" xfId="1" applyFont="1" applyFill="1" applyBorder="1" applyAlignment="1">
      <alignment horizontal="center" vertical="center"/>
    </xf>
    <xf numFmtId="165" fontId="5" fillId="2" borderId="1" xfId="1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167" fontId="5" fillId="2" borderId="1" xfId="1" applyNumberFormat="1" applyFont="1" applyFill="1" applyBorder="1" applyAlignment="1"/>
    <xf numFmtId="4" fontId="7" fillId="0" borderId="1" xfId="1" applyNumberFormat="1" applyFont="1" applyBorder="1" applyAlignment="1"/>
    <xf numFmtId="167" fontId="7" fillId="0" borderId="1" xfId="1" applyNumberFormat="1" applyFont="1" applyBorder="1" applyAlignment="1"/>
    <xf numFmtId="167" fontId="7" fillId="0" borderId="1" xfId="1" applyNumberFormat="1" applyFont="1" applyFill="1" applyBorder="1" applyAlignment="1"/>
    <xf numFmtId="167" fontId="7" fillId="2" borderId="1" xfId="1" applyNumberFormat="1" applyFont="1" applyFill="1" applyBorder="1" applyAlignment="1"/>
    <xf numFmtId="167" fontId="8" fillId="0" borderId="1" xfId="1" applyNumberFormat="1" applyFont="1" applyFill="1" applyBorder="1" applyAlignment="1"/>
    <xf numFmtId="0" fontId="8" fillId="4" borderId="1" xfId="0" applyFont="1" applyFill="1" applyBorder="1" applyAlignment="1">
      <alignment horizontal="center" vertical="center" wrapText="1"/>
    </xf>
    <xf numFmtId="168" fontId="5" fillId="0" borderId="0" xfId="0" applyNumberFormat="1" applyFont="1"/>
    <xf numFmtId="169" fontId="5" fillId="2" borderId="1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67" fontId="4" fillId="2" borderId="1" xfId="0" applyNumberFormat="1" applyFont="1" applyFill="1" applyBorder="1" applyAlignment="1">
      <alignment horizontal="center"/>
    </xf>
    <xf numFmtId="167" fontId="4" fillId="2" borderId="1" xfId="1" applyNumberFormat="1" applyFont="1" applyFill="1" applyBorder="1" applyAlignment="1"/>
    <xf numFmtId="0" fontId="7" fillId="0" borderId="1" xfId="0" applyFont="1" applyBorder="1" applyAlignment="1">
      <alignment horizontal="left"/>
    </xf>
    <xf numFmtId="167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1816D-CA86-48A1-A383-188148A447F3}">
  <dimension ref="A1:J31"/>
  <sheetViews>
    <sheetView showGridLines="0" view="pageBreakPreview" zoomScale="99" zoomScaleNormal="95" zoomScaleSheetLayoutView="99" workbookViewId="0">
      <pane xSplit="1" ySplit="2" topLeftCell="E17" activePane="bottomRight" state="frozen"/>
      <selection pane="topRight" activeCell="B1" sqref="B1"/>
      <selection pane="bottomLeft" activeCell="A2" sqref="A2"/>
      <selection pane="bottomRight" activeCell="L11" sqref="L11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76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76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76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76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43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60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4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60</v>
      </c>
      <c r="F23" s="35">
        <v>12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60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60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4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4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4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  <row r="31" spans="1:10" x14ac:dyDescent="0.3">
      <c r="B31" s="28" t="s">
        <v>27</v>
      </c>
      <c r="C31" s="28"/>
      <c r="D31" s="28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DA90-C31A-4561-926D-28406AFB71C2}">
  <dimension ref="A1:J30"/>
  <sheetViews>
    <sheetView showGridLines="0" view="pageBreakPreview" zoomScale="99" zoomScaleNormal="95" zoomScaleSheetLayoutView="99" workbookViewId="0">
      <pane xSplit="1" ySplit="2" topLeftCell="B11" activePane="bottomRight" state="frozen"/>
      <selection pane="topRight" activeCell="B1" sqref="B1"/>
      <selection pane="bottomLeft" activeCell="A2" sqref="A2"/>
      <selection pane="bottomRight" activeCell="B30" sqref="B30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6" width="9.1796875" style="2" customWidth="1"/>
    <col min="67" max="67" width="16.54296875" style="2" customWidth="1"/>
    <col min="68" max="68" width="4.3632812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60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60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60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60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44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4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44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44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44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4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4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4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E399-B948-4DB0-A38A-E8E388044418}">
  <dimension ref="A1:J30"/>
  <sheetViews>
    <sheetView showGridLines="0" tabSelected="1" view="pageBreakPreview" zoomScale="99" zoomScaleNormal="95" zoomScaleSheetLayoutView="99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0" sqref="B30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56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56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56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56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2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1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1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4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32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4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32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32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32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4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4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4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E22E-BABF-4221-AEC9-2C137B557475}">
  <dimension ref="A1:J30"/>
  <sheetViews>
    <sheetView showGridLines="0" view="pageBreakPreview" zoomScale="99" zoomScaleNormal="95" zoomScaleSheetLayoutView="99" workbookViewId="0">
      <pane xSplit="1" ySplit="2" topLeftCell="D20" activePane="bottomRight" state="frozen"/>
      <selection pane="topRight" activeCell="B1" sqref="B1"/>
      <selection pane="bottomLeft" activeCell="A2" sqref="A2"/>
      <selection pane="bottomRight" activeCell="BQ1" sqref="J1:BQ1048576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72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72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72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72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56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4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56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56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56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4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4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4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8615-C135-4E58-9694-FF7F6AB2457F}">
  <dimension ref="A1:J30"/>
  <sheetViews>
    <sheetView showGridLines="0" view="pageBreakPreview" zoomScale="99" zoomScaleNormal="95" zoomScaleSheetLayoutView="99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Q1" sqref="J1:BQ1048576"/>
    </sheetView>
  </sheetViews>
  <sheetFormatPr defaultColWidth="9.1796875" defaultRowHeight="13" x14ac:dyDescent="0.3"/>
  <cols>
    <col min="1" max="1" width="14.453125" style="4" bestFit="1" customWidth="1"/>
    <col min="2" max="2" width="31.90625" style="4" customWidth="1"/>
    <col min="3" max="3" width="5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60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60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60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60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44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4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44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44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44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4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4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4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F7D0-3177-4E04-A4BE-2E249ED9AA45}">
  <dimension ref="A1:J31"/>
  <sheetViews>
    <sheetView showGridLines="0" view="pageBreakPreview" zoomScale="99" zoomScaleNormal="95" zoomScaleSheetLayoutView="99" workbookViewId="0">
      <pane xSplit="1" ySplit="2" topLeftCell="B20" activePane="bottomRight" state="frozen"/>
      <selection pane="topRight" activeCell="B1" sqref="B1"/>
      <selection pane="bottomLeft" activeCell="A2" sqref="A2"/>
      <selection pane="bottomRight" activeCell="J2" sqref="J1:BQ1048576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72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72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72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72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56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4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56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56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56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4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4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4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  <row r="31" spans="1:10" x14ac:dyDescent="0.3">
      <c r="B31" s="28" t="s">
        <v>27</v>
      </c>
      <c r="C31" s="28"/>
      <c r="D31" s="28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F755-214F-4FFF-A1EE-F6FB80F20EE4}">
  <dimension ref="A1:J30"/>
  <sheetViews>
    <sheetView showGridLines="0" view="pageBreakPreview" zoomScale="99" zoomScaleNormal="95" zoomScaleSheetLayoutView="99" workbookViewId="0">
      <pane xSplit="1" ySplit="2" topLeftCell="B14" activePane="bottomRight" state="frozen"/>
      <selection pane="topRight" activeCell="B1" sqref="B1"/>
      <selection pane="bottomLeft" activeCell="A2" sqref="A2"/>
      <selection pane="bottomRight" activeCell="J2" sqref="J1:BQ1048576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68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68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68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68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52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4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52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52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52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4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4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4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D24B-2031-432A-85CB-83CFBDBC2B8A}">
  <dimension ref="A1:J33"/>
  <sheetViews>
    <sheetView showGridLines="0" view="pageBreakPreview" zoomScale="99" zoomScaleNormal="95" zoomScaleSheetLayoutView="99" workbookViewId="0">
      <pane xSplit="1" ySplit="2" topLeftCell="B14" activePane="bottomRight" state="frozen"/>
      <selection pane="topRight" activeCell="B1" sqref="B1"/>
      <selection pane="bottomLeft" activeCell="A2" sqref="A2"/>
      <selection pane="bottomRight" activeCell="B30" sqref="B30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0" style="2" hidden="1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48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48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48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48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32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4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32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32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32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4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4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4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  <row r="31" spans="1:10" x14ac:dyDescent="0.3">
      <c r="B31" s="28" t="s">
        <v>27</v>
      </c>
      <c r="C31" s="28"/>
      <c r="D31" s="28"/>
    </row>
    <row r="32" spans="1:10" x14ac:dyDescent="0.3">
      <c r="B32" s="36"/>
      <c r="C32" s="29"/>
      <c r="D32" s="29"/>
      <c r="E32" s="30"/>
      <c r="F32" s="31"/>
      <c r="H32" s="32"/>
      <c r="I32" s="33"/>
      <c r="J32" s="44"/>
    </row>
    <row r="33" spans="6:10" x14ac:dyDescent="0.3">
      <c r="F33" s="2"/>
      <c r="G33" s="2"/>
      <c r="I33" s="4" t="s">
        <v>43</v>
      </c>
      <c r="J33" s="37">
        <f>J30/1</f>
        <v>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A42B-D789-4C24-B9E7-A044B6643725}">
  <dimension ref="A1:J30"/>
  <sheetViews>
    <sheetView showGridLines="0" view="pageBreakPreview" zoomScale="99" zoomScaleNormal="95" zoomScaleSheetLayoutView="99" workbookViewId="0">
      <pane xSplit="1" ySplit="2" topLeftCell="C20" activePane="bottomRight" state="frozen"/>
      <selection pane="topRight" activeCell="B1" sqref="B1"/>
      <selection pane="bottomLeft" activeCell="A2" sqref="A2"/>
      <selection pane="bottomRight" activeCell="BQ1" sqref="J1:BQ1048576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52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52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52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52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32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8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32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32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32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8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8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8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FC3F-6928-4C0F-9203-E0DC291053D1}">
  <dimension ref="A1:J30"/>
  <sheetViews>
    <sheetView showGridLines="0" view="pageBreakPreview" zoomScale="99" zoomScaleNormal="95" zoomScaleSheetLayoutView="99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Q1" sqref="J1:BQ1048576"/>
    </sheetView>
  </sheetViews>
  <sheetFormatPr defaultColWidth="9.1796875" defaultRowHeight="13" x14ac:dyDescent="0.3"/>
  <cols>
    <col min="1" max="1" width="14.453125" style="4" bestFit="1" customWidth="1"/>
    <col min="2" max="2" width="49.54296875" style="4" customWidth="1"/>
    <col min="3" max="3" width="22.632812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120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120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120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120</v>
      </c>
      <c r="F6" s="14">
        <v>1</v>
      </c>
      <c r="G6" s="11"/>
      <c r="H6" s="11">
        <f t="shared" si="0"/>
        <v>0</v>
      </c>
      <c r="I6" s="15">
        <v>1</v>
      </c>
      <c r="J6" s="40">
        <f t="shared" si="1"/>
        <v>0</v>
      </c>
    </row>
    <row r="7" spans="1:10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2">G11*F11*E11</f>
        <v>0</v>
      </c>
      <c r="I11" s="17">
        <v>11</v>
      </c>
      <c r="J11" s="41">
        <f t="shared" ref="J11:J17" si="3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2"/>
        <v>0</v>
      </c>
      <c r="I12" s="17">
        <v>11</v>
      </c>
      <c r="J12" s="41">
        <f t="shared" si="3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2"/>
        <v>0</v>
      </c>
      <c r="I13" s="17">
        <v>11</v>
      </c>
      <c r="J13" s="41">
        <f t="shared" si="3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2"/>
        <v>0</v>
      </c>
      <c r="I14" s="17">
        <v>11</v>
      </c>
      <c r="J14" s="41">
        <f t="shared" si="3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2"/>
        <v>0</v>
      </c>
      <c r="I15" s="17">
        <v>11</v>
      </c>
      <c r="J15" s="41">
        <f t="shared" si="3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100</v>
      </c>
      <c r="F16" s="10">
        <v>195</v>
      </c>
      <c r="G16" s="16"/>
      <c r="H16" s="11">
        <f t="shared" si="2"/>
        <v>0</v>
      </c>
      <c r="I16" s="17">
        <v>11</v>
      </c>
      <c r="J16" s="41">
        <f t="shared" si="3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8</v>
      </c>
      <c r="F17" s="10">
        <v>195</v>
      </c>
      <c r="G17" s="50"/>
      <c r="H17" s="11">
        <f t="shared" si="2"/>
        <v>0</v>
      </c>
      <c r="I17" s="17">
        <v>11</v>
      </c>
      <c r="J17" s="41">
        <f t="shared" si="3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:J28" si="4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:H22" si="5">G21*F21*E21</f>
        <v>0</v>
      </c>
      <c r="I21" s="17">
        <v>11</v>
      </c>
      <c r="J21" s="37">
        <f t="shared" si="4"/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si="5"/>
        <v>0</v>
      </c>
      <c r="I22" s="17">
        <v>11</v>
      </c>
      <c r="J22" s="37">
        <f t="shared" si="4"/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100</v>
      </c>
      <c r="F23" s="35">
        <v>97.5</v>
      </c>
      <c r="G23" s="16"/>
      <c r="H23" s="16">
        <f>G23*F23*E23</f>
        <v>0</v>
      </c>
      <c r="I23" s="17">
        <v>11</v>
      </c>
      <c r="J23" s="37">
        <f t="shared" si="4"/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100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4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100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4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8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4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8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4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8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4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showGridLines="0" view="pageBreakPreview" zoomScale="99" zoomScaleNormal="95" zoomScaleSheetLayoutView="99" workbookViewId="0">
      <pane xSplit="1" ySplit="2" topLeftCell="B22" activePane="bottomRight" state="frozen"/>
      <selection pane="topRight" activeCell="B1" sqref="B1"/>
      <selection pane="bottomLeft" activeCell="A2" sqref="A2"/>
      <selection pane="bottomRight" activeCell="J2" sqref="J1:BQ1048576"/>
    </sheetView>
  </sheetViews>
  <sheetFormatPr defaultColWidth="9.1796875" defaultRowHeight="13" x14ac:dyDescent="0.3"/>
  <cols>
    <col min="1" max="1" width="14.453125" style="4" bestFit="1" customWidth="1"/>
    <col min="2" max="2" width="27.90625" style="4" customWidth="1"/>
    <col min="3" max="3" width="15" style="4" customWidth="1"/>
    <col min="4" max="4" width="16" style="4" bestFit="1" customWidth="1"/>
    <col min="5" max="5" width="16.81640625" style="4" customWidth="1"/>
    <col min="6" max="6" width="15.54296875" style="4" bestFit="1" customWidth="1"/>
    <col min="7" max="7" width="13.54296875" style="4" customWidth="1"/>
    <col min="8" max="8" width="18.6328125" style="4" bestFit="1" customWidth="1"/>
    <col min="9" max="9" width="15.36328125" style="4" bestFit="1" customWidth="1"/>
    <col min="10" max="10" width="19" style="4" customWidth="1"/>
    <col min="11" max="68" width="9.1796875" style="2" customWidth="1"/>
    <col min="69" max="16384" width="9.1796875" style="2"/>
  </cols>
  <sheetData>
    <row r="1" spans="1:10" ht="34" customHeight="1" x14ac:dyDescent="0.3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" t="s">
        <v>12</v>
      </c>
      <c r="B2" s="6" t="s">
        <v>17</v>
      </c>
      <c r="C2" s="6"/>
      <c r="D2" s="5" t="s">
        <v>7</v>
      </c>
      <c r="E2" s="5" t="s">
        <v>0</v>
      </c>
      <c r="F2" s="5" t="s">
        <v>10</v>
      </c>
      <c r="G2" s="5" t="s">
        <v>11</v>
      </c>
      <c r="H2" s="5" t="s">
        <v>5</v>
      </c>
      <c r="I2" s="5" t="s">
        <v>6</v>
      </c>
      <c r="J2" s="5" t="s">
        <v>66</v>
      </c>
    </row>
    <row r="3" spans="1:10" x14ac:dyDescent="0.3">
      <c r="A3" s="7" t="s">
        <v>19</v>
      </c>
      <c r="B3" s="8" t="s">
        <v>2</v>
      </c>
      <c r="C3" s="8"/>
      <c r="D3" s="8" t="s">
        <v>15</v>
      </c>
      <c r="E3" s="9">
        <v>116</v>
      </c>
      <c r="F3" s="10">
        <v>1</v>
      </c>
      <c r="G3" s="11"/>
      <c r="H3" s="11">
        <f t="shared" ref="H3:H8" si="0">E3*F3*G3</f>
        <v>0</v>
      </c>
      <c r="I3" s="12">
        <v>1</v>
      </c>
      <c r="J3" s="38">
        <f t="shared" ref="J3:J8" si="1">H3*I3</f>
        <v>0</v>
      </c>
    </row>
    <row r="4" spans="1:10" x14ac:dyDescent="0.3">
      <c r="A4" s="7" t="s">
        <v>20</v>
      </c>
      <c r="B4" s="8" t="s">
        <v>3</v>
      </c>
      <c r="C4" s="8"/>
      <c r="D4" s="8" t="s">
        <v>15</v>
      </c>
      <c r="E4" s="9">
        <v>116</v>
      </c>
      <c r="F4" s="10">
        <v>1</v>
      </c>
      <c r="G4" s="11"/>
      <c r="H4" s="11">
        <f t="shared" si="0"/>
        <v>0</v>
      </c>
      <c r="I4" s="12">
        <v>1</v>
      </c>
      <c r="J4" s="39">
        <f t="shared" si="1"/>
        <v>0</v>
      </c>
    </row>
    <row r="5" spans="1:10" x14ac:dyDescent="0.3">
      <c r="A5" s="7" t="s">
        <v>21</v>
      </c>
      <c r="B5" s="13" t="s">
        <v>14</v>
      </c>
      <c r="C5" s="13"/>
      <c r="D5" s="8" t="s">
        <v>64</v>
      </c>
      <c r="E5" s="9">
        <v>116</v>
      </c>
      <c r="F5" s="14">
        <v>1</v>
      </c>
      <c r="G5" s="11"/>
      <c r="H5" s="11">
        <f t="shared" si="0"/>
        <v>0</v>
      </c>
      <c r="I5" s="15">
        <v>1</v>
      </c>
      <c r="J5" s="40">
        <f t="shared" si="1"/>
        <v>0</v>
      </c>
    </row>
    <row r="6" spans="1:10" x14ac:dyDescent="0.3">
      <c r="A6" s="7" t="s">
        <v>22</v>
      </c>
      <c r="B6" s="13" t="s">
        <v>33</v>
      </c>
      <c r="C6" s="13"/>
      <c r="D6" s="8" t="s">
        <v>64</v>
      </c>
      <c r="E6" s="9">
        <v>116</v>
      </c>
      <c r="F6" s="14">
        <v>1</v>
      </c>
      <c r="G6" s="11"/>
      <c r="H6" s="11">
        <f t="shared" si="0"/>
        <v>0</v>
      </c>
      <c r="I6" s="15">
        <v>1</v>
      </c>
      <c r="J6" s="40">
        <f t="shared" ref="J6" si="2">H6*I6</f>
        <v>0</v>
      </c>
    </row>
    <row r="7" spans="1:10" ht="21.5" x14ac:dyDescent="0.3">
      <c r="A7" s="7" t="s">
        <v>26</v>
      </c>
      <c r="B7" s="13" t="s">
        <v>29</v>
      </c>
      <c r="C7" s="13"/>
      <c r="D7" s="8" t="s">
        <v>64</v>
      </c>
      <c r="E7" s="34">
        <v>20</v>
      </c>
      <c r="F7" s="14">
        <v>1</v>
      </c>
      <c r="G7" s="16"/>
      <c r="H7" s="11">
        <f>E7*F7*G7</f>
        <v>0</v>
      </c>
      <c r="I7" s="15">
        <v>1</v>
      </c>
      <c r="J7" s="40">
        <f t="shared" si="1"/>
        <v>0</v>
      </c>
    </row>
    <row r="8" spans="1:10" x14ac:dyDescent="0.3">
      <c r="A8" s="7" t="s">
        <v>32</v>
      </c>
      <c r="B8" s="8" t="s">
        <v>1</v>
      </c>
      <c r="C8" s="8"/>
      <c r="D8" s="18" t="s">
        <v>44</v>
      </c>
      <c r="E8" s="34">
        <v>1</v>
      </c>
      <c r="F8" s="35">
        <v>9000</v>
      </c>
      <c r="G8" s="16"/>
      <c r="H8" s="16">
        <f t="shared" si="0"/>
        <v>0</v>
      </c>
      <c r="I8" s="17">
        <v>11</v>
      </c>
      <c r="J8" s="41">
        <f t="shared" si="1"/>
        <v>0</v>
      </c>
    </row>
    <row r="9" spans="1:10" x14ac:dyDescent="0.3">
      <c r="A9" s="7"/>
      <c r="B9" s="19" t="s">
        <v>25</v>
      </c>
      <c r="C9" s="19"/>
      <c r="D9" s="8"/>
      <c r="E9" s="9"/>
      <c r="F9" s="14"/>
      <c r="G9" s="11"/>
      <c r="H9" s="20">
        <f>SUM(H3:H8)</f>
        <v>0</v>
      </c>
      <c r="I9" s="15"/>
      <c r="J9" s="42">
        <f>SUM(J3:J8)</f>
        <v>0</v>
      </c>
    </row>
    <row r="10" spans="1:10" ht="15.65" customHeight="1" x14ac:dyDescent="0.3">
      <c r="A10" s="5" t="s">
        <v>13</v>
      </c>
      <c r="B10" s="6" t="s">
        <v>9</v>
      </c>
      <c r="C10" s="6" t="s">
        <v>28</v>
      </c>
      <c r="D10" s="5" t="s">
        <v>7</v>
      </c>
      <c r="E10" s="5" t="s">
        <v>0</v>
      </c>
      <c r="F10" s="5" t="s">
        <v>4</v>
      </c>
      <c r="G10" s="5" t="s">
        <v>11</v>
      </c>
      <c r="H10" s="5" t="s">
        <v>5</v>
      </c>
      <c r="I10" s="5" t="s">
        <v>6</v>
      </c>
      <c r="J10" s="5" t="s">
        <v>66</v>
      </c>
    </row>
    <row r="11" spans="1:10" x14ac:dyDescent="0.3">
      <c r="A11" s="7" t="s">
        <v>18</v>
      </c>
      <c r="B11" s="8" t="s">
        <v>42</v>
      </c>
      <c r="C11" s="49">
        <v>9</v>
      </c>
      <c r="D11" s="8" t="s">
        <v>8</v>
      </c>
      <c r="E11" s="9">
        <v>12</v>
      </c>
      <c r="F11" s="10">
        <v>195</v>
      </c>
      <c r="G11" s="16"/>
      <c r="H11" s="11">
        <f t="shared" ref="H11:H17" si="3">G11*F11*E11</f>
        <v>0</v>
      </c>
      <c r="I11" s="17">
        <v>11</v>
      </c>
      <c r="J11" s="41">
        <f t="shared" ref="J11:J17" si="4">H11*I11</f>
        <v>0</v>
      </c>
    </row>
    <row r="12" spans="1:10" x14ac:dyDescent="0.3">
      <c r="A12" s="7" t="s">
        <v>35</v>
      </c>
      <c r="B12" s="8" t="s">
        <v>46</v>
      </c>
      <c r="C12" s="49">
        <v>9</v>
      </c>
      <c r="D12" s="8" t="s">
        <v>8</v>
      </c>
      <c r="E12" s="9">
        <v>0</v>
      </c>
      <c r="F12" s="10">
        <v>160</v>
      </c>
      <c r="G12" s="16"/>
      <c r="H12" s="11">
        <f t="shared" si="3"/>
        <v>0</v>
      </c>
      <c r="I12" s="17">
        <v>11</v>
      </c>
      <c r="J12" s="41">
        <f t="shared" si="4"/>
        <v>0</v>
      </c>
    </row>
    <row r="13" spans="1:10" x14ac:dyDescent="0.3">
      <c r="A13" s="7" t="s">
        <v>45</v>
      </c>
      <c r="B13" s="8" t="s">
        <v>48</v>
      </c>
      <c r="C13" s="49">
        <v>9</v>
      </c>
      <c r="D13" s="8" t="s">
        <v>8</v>
      </c>
      <c r="E13" s="9">
        <v>0</v>
      </c>
      <c r="F13" s="10">
        <v>160</v>
      </c>
      <c r="G13" s="16"/>
      <c r="H13" s="11">
        <f t="shared" si="3"/>
        <v>0</v>
      </c>
      <c r="I13" s="17">
        <v>11</v>
      </c>
      <c r="J13" s="41">
        <f t="shared" si="4"/>
        <v>0</v>
      </c>
    </row>
    <row r="14" spans="1:10" x14ac:dyDescent="0.3">
      <c r="A14" s="7" t="s">
        <v>47</v>
      </c>
      <c r="B14" s="8" t="s">
        <v>49</v>
      </c>
      <c r="C14" s="49">
        <v>9</v>
      </c>
      <c r="D14" s="8" t="s">
        <v>8</v>
      </c>
      <c r="E14" s="9">
        <v>0</v>
      </c>
      <c r="F14" s="10">
        <v>160</v>
      </c>
      <c r="G14" s="16"/>
      <c r="H14" s="11">
        <f t="shared" si="3"/>
        <v>0</v>
      </c>
      <c r="I14" s="17">
        <v>11</v>
      </c>
      <c r="J14" s="41">
        <f t="shared" si="4"/>
        <v>0</v>
      </c>
    </row>
    <row r="15" spans="1:10" x14ac:dyDescent="0.3">
      <c r="A15" s="7" t="s">
        <v>50</v>
      </c>
      <c r="B15" s="8" t="s">
        <v>40</v>
      </c>
      <c r="C15" s="8">
        <v>10</v>
      </c>
      <c r="D15" s="8" t="s">
        <v>8</v>
      </c>
      <c r="E15" s="9">
        <v>0</v>
      </c>
      <c r="F15" s="10">
        <v>160</v>
      </c>
      <c r="G15" s="11"/>
      <c r="H15" s="11">
        <f t="shared" si="3"/>
        <v>0</v>
      </c>
      <c r="I15" s="17">
        <v>11</v>
      </c>
      <c r="J15" s="41">
        <f t="shared" si="4"/>
        <v>0</v>
      </c>
    </row>
    <row r="16" spans="1:10" x14ac:dyDescent="0.3">
      <c r="A16" s="7" t="s">
        <v>51</v>
      </c>
      <c r="B16" s="8" t="s">
        <v>53</v>
      </c>
      <c r="C16" s="8">
        <v>2</v>
      </c>
      <c r="D16" s="8" t="s">
        <v>8</v>
      </c>
      <c r="E16" s="9">
        <v>92</v>
      </c>
      <c r="F16" s="10">
        <v>195</v>
      </c>
      <c r="G16" s="16"/>
      <c r="H16" s="11">
        <f t="shared" si="3"/>
        <v>0</v>
      </c>
      <c r="I16" s="17">
        <v>11</v>
      </c>
      <c r="J16" s="41">
        <f t="shared" si="4"/>
        <v>0</v>
      </c>
    </row>
    <row r="17" spans="1:10" x14ac:dyDescent="0.3">
      <c r="A17" s="7" t="s">
        <v>52</v>
      </c>
      <c r="B17" s="8" t="s">
        <v>34</v>
      </c>
      <c r="C17" s="8">
        <v>5</v>
      </c>
      <c r="D17" s="8" t="s">
        <v>8</v>
      </c>
      <c r="E17" s="9">
        <v>12</v>
      </c>
      <c r="F17" s="10">
        <v>195</v>
      </c>
      <c r="G17" s="50"/>
      <c r="H17" s="11">
        <f t="shared" si="3"/>
        <v>0</v>
      </c>
      <c r="I17" s="17">
        <v>11</v>
      </c>
      <c r="J17" s="41">
        <f t="shared" si="4"/>
        <v>0</v>
      </c>
    </row>
    <row r="18" spans="1:10" x14ac:dyDescent="0.3">
      <c r="A18" s="7"/>
      <c r="B18" s="19" t="s">
        <v>25</v>
      </c>
      <c r="C18" s="19"/>
      <c r="D18" s="8"/>
      <c r="E18" s="9"/>
      <c r="F18" s="10"/>
      <c r="G18" s="11"/>
      <c r="H18" s="20">
        <f>SUM(H11:H17)</f>
        <v>0</v>
      </c>
      <c r="I18" s="12"/>
      <c r="J18" s="21">
        <f>SUM(J11:J17)</f>
        <v>0</v>
      </c>
    </row>
    <row r="19" spans="1:10" ht="17.5" customHeight="1" x14ac:dyDescent="0.3">
      <c r="A19" s="5" t="s">
        <v>16</v>
      </c>
      <c r="B19" s="6" t="s">
        <v>24</v>
      </c>
      <c r="C19" s="6"/>
      <c r="D19" s="5" t="s">
        <v>7</v>
      </c>
      <c r="E19" s="5" t="s">
        <v>0</v>
      </c>
      <c r="F19" s="5" t="s">
        <v>4</v>
      </c>
      <c r="G19" s="5" t="s">
        <v>11</v>
      </c>
      <c r="H19" s="5" t="s">
        <v>5</v>
      </c>
      <c r="I19" s="5" t="s">
        <v>6</v>
      </c>
      <c r="J19" s="5" t="s">
        <v>66</v>
      </c>
    </row>
    <row r="20" spans="1:10" s="1" customFormat="1" x14ac:dyDescent="0.3">
      <c r="A20" s="45" t="s">
        <v>30</v>
      </c>
      <c r="B20" s="51" t="s">
        <v>41</v>
      </c>
      <c r="C20" s="18"/>
      <c r="D20" s="18" t="s">
        <v>8</v>
      </c>
      <c r="E20" s="34">
        <v>12</v>
      </c>
      <c r="F20" s="35">
        <f>F11/2</f>
        <v>97.5</v>
      </c>
      <c r="G20" s="16"/>
      <c r="H20" s="16">
        <f>G20*F20*E20</f>
        <v>0</v>
      </c>
      <c r="I20" s="17">
        <v>11</v>
      </c>
      <c r="J20" s="37">
        <f t="shared" ref="J20" si="5">H20*I20</f>
        <v>0</v>
      </c>
    </row>
    <row r="21" spans="1:10" s="1" customFormat="1" x14ac:dyDescent="0.3">
      <c r="A21" s="45" t="s">
        <v>23</v>
      </c>
      <c r="B21" s="51" t="s">
        <v>54</v>
      </c>
      <c r="C21" s="18"/>
      <c r="D21" s="18" t="s">
        <v>8</v>
      </c>
      <c r="E21" s="34">
        <v>12</v>
      </c>
      <c r="F21" s="35">
        <v>20</v>
      </c>
      <c r="G21" s="16"/>
      <c r="H21" s="16">
        <f t="shared" ref="H21" si="6">G21*F21*E21</f>
        <v>0</v>
      </c>
      <c r="I21" s="17">
        <v>11</v>
      </c>
      <c r="J21" s="37">
        <f t="shared" ref="J21" si="7">H21*I21</f>
        <v>0</v>
      </c>
    </row>
    <row r="22" spans="1:10" s="1" customFormat="1" x14ac:dyDescent="0.3">
      <c r="A22" s="45" t="s">
        <v>31</v>
      </c>
      <c r="B22" s="51" t="s">
        <v>55</v>
      </c>
      <c r="C22" s="18"/>
      <c r="D22" s="18" t="s">
        <v>8</v>
      </c>
      <c r="E22" s="34">
        <v>12</v>
      </c>
      <c r="F22" s="35">
        <v>12</v>
      </c>
      <c r="G22" s="16"/>
      <c r="H22" s="16">
        <f t="shared" ref="H22" si="8">G22*F22*E22</f>
        <v>0</v>
      </c>
      <c r="I22" s="17">
        <v>11</v>
      </c>
      <c r="J22" s="37">
        <f t="shared" ref="J22" si="9">H22*I22</f>
        <v>0</v>
      </c>
    </row>
    <row r="23" spans="1:10" s="1" customFormat="1" x14ac:dyDescent="0.3">
      <c r="A23" s="45" t="s">
        <v>36</v>
      </c>
      <c r="B23" s="51" t="s">
        <v>56</v>
      </c>
      <c r="C23" s="18"/>
      <c r="D23" s="18" t="s">
        <v>8</v>
      </c>
      <c r="E23" s="34">
        <v>92</v>
      </c>
      <c r="F23" s="35">
        <v>97.5</v>
      </c>
      <c r="G23" s="16"/>
      <c r="H23" s="16">
        <f>G23*F23*E23</f>
        <v>0</v>
      </c>
      <c r="I23" s="17">
        <v>11</v>
      </c>
      <c r="J23" s="37">
        <f t="shared" ref="J23:J28" si="10">H23*I23</f>
        <v>0</v>
      </c>
    </row>
    <row r="24" spans="1:10" s="1" customFormat="1" x14ac:dyDescent="0.3">
      <c r="A24" s="45" t="s">
        <v>38</v>
      </c>
      <c r="B24" s="51" t="s">
        <v>57</v>
      </c>
      <c r="C24" s="18"/>
      <c r="D24" s="18" t="s">
        <v>8</v>
      </c>
      <c r="E24" s="34">
        <v>92</v>
      </c>
      <c r="F24" s="35">
        <v>20</v>
      </c>
      <c r="G24" s="16"/>
      <c r="H24" s="16">
        <f>G24*F24*E24</f>
        <v>0</v>
      </c>
      <c r="I24" s="17">
        <v>11</v>
      </c>
      <c r="J24" s="37">
        <f t="shared" si="10"/>
        <v>0</v>
      </c>
    </row>
    <row r="25" spans="1:10" s="1" customFormat="1" x14ac:dyDescent="0.3">
      <c r="A25" s="45" t="s">
        <v>39</v>
      </c>
      <c r="B25" s="51" t="s">
        <v>60</v>
      </c>
      <c r="C25" s="18"/>
      <c r="D25" s="18" t="s">
        <v>8</v>
      </c>
      <c r="E25" s="34">
        <v>92</v>
      </c>
      <c r="F25" s="35">
        <v>12</v>
      </c>
      <c r="G25" s="16"/>
      <c r="H25" s="16">
        <f>G25*F25*E25</f>
        <v>0</v>
      </c>
      <c r="I25" s="17">
        <v>11</v>
      </c>
      <c r="J25" s="37">
        <f t="shared" si="10"/>
        <v>0</v>
      </c>
    </row>
    <row r="26" spans="1:10" s="1" customFormat="1" x14ac:dyDescent="0.3">
      <c r="A26" s="45" t="s">
        <v>61</v>
      </c>
      <c r="B26" s="51" t="s">
        <v>37</v>
      </c>
      <c r="C26" s="18"/>
      <c r="D26" s="18" t="s">
        <v>8</v>
      </c>
      <c r="E26" s="34">
        <v>12</v>
      </c>
      <c r="F26" s="35">
        <v>97.5</v>
      </c>
      <c r="G26" s="16"/>
      <c r="H26" s="16">
        <f>E26*F26*G26</f>
        <v>0</v>
      </c>
      <c r="I26" s="17">
        <v>11</v>
      </c>
      <c r="J26" s="37">
        <f t="shared" si="10"/>
        <v>0</v>
      </c>
    </row>
    <row r="27" spans="1:10" s="1" customFormat="1" x14ac:dyDescent="0.3">
      <c r="A27" s="45" t="s">
        <v>62</v>
      </c>
      <c r="B27" s="51" t="s">
        <v>58</v>
      </c>
      <c r="C27" s="18"/>
      <c r="D27" s="18" t="s">
        <v>8</v>
      </c>
      <c r="E27" s="34">
        <v>12</v>
      </c>
      <c r="F27" s="35">
        <v>20</v>
      </c>
      <c r="G27" s="16"/>
      <c r="H27" s="16">
        <f>E27*F27*G27</f>
        <v>0</v>
      </c>
      <c r="I27" s="17">
        <v>11</v>
      </c>
      <c r="J27" s="37">
        <f t="shared" si="10"/>
        <v>0</v>
      </c>
    </row>
    <row r="28" spans="1:10" s="1" customFormat="1" x14ac:dyDescent="0.3">
      <c r="A28" s="45" t="s">
        <v>63</v>
      </c>
      <c r="B28" s="51" t="s">
        <v>59</v>
      </c>
      <c r="C28" s="18"/>
      <c r="D28" s="18" t="s">
        <v>8</v>
      </c>
      <c r="E28" s="34">
        <v>12</v>
      </c>
      <c r="F28" s="35">
        <v>12</v>
      </c>
      <c r="G28" s="16"/>
      <c r="H28" s="16">
        <f>E28*F28*G28</f>
        <v>0</v>
      </c>
      <c r="I28" s="17">
        <v>11</v>
      </c>
      <c r="J28" s="37">
        <f t="shared" si="10"/>
        <v>0</v>
      </c>
    </row>
    <row r="29" spans="1:10" s="1" customFormat="1" ht="13" customHeight="1" x14ac:dyDescent="0.3">
      <c r="A29" s="45"/>
      <c r="B29" s="46" t="s">
        <v>25</v>
      </c>
      <c r="C29" s="46"/>
      <c r="D29" s="18"/>
      <c r="E29" s="34"/>
      <c r="F29" s="35"/>
      <c r="G29" s="16"/>
      <c r="H29" s="47">
        <f>SUM(H20:H28)</f>
        <v>0</v>
      </c>
      <c r="I29" s="17"/>
      <c r="J29" s="48">
        <f>SUM(J20:J28)</f>
        <v>0</v>
      </c>
    </row>
    <row r="30" spans="1:10" s="3" customFormat="1" x14ac:dyDescent="0.3">
      <c r="A30" s="22"/>
      <c r="B30" s="23" t="s">
        <v>67</v>
      </c>
      <c r="C30" s="23"/>
      <c r="D30" s="23"/>
      <c r="E30" s="24"/>
      <c r="F30" s="25"/>
      <c r="G30" s="25"/>
      <c r="H30" s="26">
        <f>H9+H18+H29</f>
        <v>0</v>
      </c>
      <c r="I30" s="26"/>
      <c r="J30" s="27">
        <f>J9+J18+J29</f>
        <v>0</v>
      </c>
    </row>
  </sheetData>
  <mergeCells count="1">
    <mergeCell ref="A1:J1"/>
  </mergeCells>
  <phoneticPr fontId="2" type="noConversion"/>
  <pageMargins left="0.70866141732283472" right="0.70866141732283472" top="0.74803149606299213" bottom="0.74803149606299213" header="0.31496062992125984" footer="0.31496062992125984"/>
  <pageSetup scale="60" fitToHeight="0" orientation="landscape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Arnot </vt:lpstr>
      <vt:lpstr>Camden</vt:lpstr>
      <vt:lpstr>Duvha</vt:lpstr>
      <vt:lpstr>Hendrina</vt:lpstr>
      <vt:lpstr>Grooitvlei</vt:lpstr>
      <vt:lpstr>Kendal</vt:lpstr>
      <vt:lpstr>Kriel</vt:lpstr>
      <vt:lpstr>Kusile</vt:lpstr>
      <vt:lpstr>Majuba</vt:lpstr>
      <vt:lpstr>Matla</vt:lpstr>
      <vt:lpstr>Tutuka</vt:lpstr>
      <vt:lpstr>'Arnot '!Print_Area</vt:lpstr>
      <vt:lpstr>Camden!Print_Area</vt:lpstr>
      <vt:lpstr>Duvha!Print_Area</vt:lpstr>
      <vt:lpstr>Grooitvlei!Print_Area</vt:lpstr>
      <vt:lpstr>Hendrina!Print_Area</vt:lpstr>
      <vt:lpstr>Kendal!Print_Area</vt:lpstr>
      <vt:lpstr>Kriel!Print_Area</vt:lpstr>
      <vt:lpstr>Kusile!Print_Area</vt:lpstr>
      <vt:lpstr>Majuba!Print_Area</vt:lpstr>
      <vt:lpstr>Matla!Print_Area</vt:lpstr>
      <vt:lpstr>Tutuka!Print_Area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Lebo Modiba</dc:creator>
  <cp:lastModifiedBy>Cathy Lumkwana</cp:lastModifiedBy>
  <cp:lastPrinted>2026-01-13T11:21:12Z</cp:lastPrinted>
  <dcterms:created xsi:type="dcterms:W3CDTF">2018-06-29T09:15:36Z</dcterms:created>
  <dcterms:modified xsi:type="dcterms:W3CDTF">2026-07-30T16:42:52Z</dcterms:modified>
</cp:coreProperties>
</file>