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filterPrivacy="1" defaultThemeVersion="124226"/>
  <xr:revisionPtr revIDLastSave="0" documentId="8_{C991C019-13EE-41B8-9487-DD06C633059C}" xr6:coauthVersionLast="47" xr6:coauthVersionMax="47" xr10:uidLastSave="{00000000-0000-0000-0000-000000000000}"/>
  <bookViews>
    <workbookView xWindow="-110" yWindow="-110" windowWidth="19420" windowHeight="10420" tabRatio="917" firstSheet="3" activeTab="9" xr2:uid="{00000000-000D-0000-FFFF-FFFF00000000}"/>
  </bookViews>
  <sheets>
    <sheet name="Evaluation" sheetId="39" state="hidden" r:id="rId1"/>
    <sheet name="Technical Evaluation" sheetId="57" r:id="rId2"/>
    <sheet name="References" sheetId="42" r:id="rId3"/>
    <sheet name="General Requirements" sheetId="54" r:id="rId4"/>
    <sheet name="Online Research Hub" sheetId="50" r:id="rId5"/>
    <sheet name="Online Career Guidance" sheetId="51" r:id="rId6"/>
    <sheet name="QMS" sheetId="52" r:id="rId7"/>
    <sheet name="Monitoring and Evaluation" sheetId="53" r:id="rId8"/>
    <sheet name="W&amp;RSETA Website" sheetId="55" r:id="rId9"/>
    <sheet name="Support and Maintenance" sheetId="49" r:id="rId10"/>
    <sheet name="Fixed Pricing Schedule" sheetId="26" r:id="rId11"/>
    <sheet name="Variable Pricing Schedule" sheetId="43" r:id="rId12"/>
    <sheet name="Project Template" sheetId="44" r:id="rId13"/>
  </sheets>
  <definedNames>
    <definedName name="__xlnm.Print_Area_1" localSheetId="0">#REF!</definedName>
    <definedName name="__xlnm.Print_Area_1" localSheetId="1">#REF!</definedName>
    <definedName name="__xlnm.Print_Area_1">#REF!</definedName>
    <definedName name="__xlnm.Print_Area_13" localSheetId="0">#REF!</definedName>
    <definedName name="__xlnm.Print_Area_13">#REF!</definedName>
    <definedName name="__xlnm.Print_Area_2" localSheetId="0">#REF!</definedName>
    <definedName name="__xlnm.Print_Area_2">#REF!</definedName>
    <definedName name="__xlnm.Print_Area_3">#REF!</definedName>
    <definedName name="__xlnm.Print_Area_4">#REF!</definedName>
    <definedName name="__xlnm.Print_Area_5">#REF!</definedName>
    <definedName name="__xlnm.Print_Area_6" localSheetId="0">#REF!</definedName>
    <definedName name="__xlnm.Print_Area_6">#REF!</definedName>
    <definedName name="__xlnm.Print_Area_7" localSheetId="0">#REF!</definedName>
    <definedName name="__xlnm.Print_Area_7">#REF!</definedName>
    <definedName name="__xlnm.Print_Area_8" localSheetId="0">#REF!</definedName>
    <definedName name="__xlnm.Print_Area_8">#REF!</definedName>
    <definedName name="__xlnm.Print_Area_9">#REF!</definedName>
    <definedName name="__xlnm.Print_Titles_1">#REF!</definedName>
    <definedName name="__xlnm.Print_Titles_10" localSheetId="2">#REF!</definedName>
    <definedName name="__xlnm.Print_Titles_10" localSheetId="9">#REF!</definedName>
    <definedName name="__xlnm.Print_Titles_10">#REF!</definedName>
    <definedName name="_Hlt436488385_10">#N/A</definedName>
    <definedName name="Validity_2" localSheetId="0">#REF!</definedName>
    <definedName name="Validity_2">#REF!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 i="43" l="1"/>
  <c r="I3" i="43"/>
  <c r="E14" i="39"/>
  <c r="E13" i="39"/>
  <c r="E12" i="39"/>
  <c r="E11" i="39"/>
  <c r="E10" i="39"/>
  <c r="E9" i="39"/>
  <c r="E8" i="39"/>
  <c r="D15" i="39"/>
  <c r="J6" i="57"/>
  <c r="C6" i="39" s="1"/>
  <c r="E6" i="39" s="1"/>
  <c r="J5" i="57"/>
  <c r="C5" i="39" s="1"/>
  <c r="E5" i="39" s="1"/>
  <c r="J4" i="57"/>
  <c r="C4" i="39" s="1"/>
  <c r="E4" i="39" s="1"/>
  <c r="J3" i="57"/>
  <c r="C3" i="39" s="1"/>
  <c r="E3" i="39" s="1"/>
  <c r="H8" i="42"/>
  <c r="G8" i="42"/>
  <c r="F20" i="55"/>
  <c r="G19" i="55"/>
  <c r="G18" i="55"/>
  <c r="G17" i="55"/>
  <c r="G16" i="55"/>
  <c r="G15" i="55"/>
  <c r="G14" i="55"/>
  <c r="G13" i="55"/>
  <c r="G12" i="55"/>
  <c r="G11" i="55"/>
  <c r="G10" i="55"/>
  <c r="G9" i="55"/>
  <c r="G8" i="55"/>
  <c r="G7" i="55"/>
  <c r="G6" i="55"/>
  <c r="G5" i="55"/>
  <c r="G4" i="55"/>
  <c r="G3" i="55"/>
  <c r="G2" i="55"/>
  <c r="F37" i="49"/>
  <c r="G36" i="49"/>
  <c r="G35" i="49"/>
  <c r="G34" i="49"/>
  <c r="G33" i="49"/>
  <c r="G32" i="49"/>
  <c r="G31" i="49"/>
  <c r="G30" i="49"/>
  <c r="G29" i="49"/>
  <c r="G28" i="49"/>
  <c r="G27" i="49"/>
  <c r="G26" i="49"/>
  <c r="G25" i="49"/>
  <c r="G24" i="49"/>
  <c r="G23" i="49"/>
  <c r="G22" i="49"/>
  <c r="G21" i="49"/>
  <c r="G20" i="49"/>
  <c r="G19" i="49"/>
  <c r="G18" i="49"/>
  <c r="G16" i="49"/>
  <c r="G15" i="49"/>
  <c r="G14" i="49"/>
  <c r="G13" i="49"/>
  <c r="G11" i="49"/>
  <c r="G10" i="49"/>
  <c r="G8" i="49"/>
  <c r="G7" i="49"/>
  <c r="G6" i="49"/>
  <c r="G5" i="49"/>
  <c r="G4" i="49"/>
  <c r="G3" i="49"/>
  <c r="F13" i="52"/>
  <c r="G12" i="52"/>
  <c r="G11" i="52"/>
  <c r="G10" i="52"/>
  <c r="G9" i="52"/>
  <c r="G8" i="52"/>
  <c r="G7" i="52"/>
  <c r="G6" i="52"/>
  <c r="G5" i="52"/>
  <c r="G4" i="52"/>
  <c r="G3" i="52"/>
  <c r="G2" i="52"/>
  <c r="G13" i="52" s="1"/>
  <c r="G14" i="52" s="1"/>
  <c r="F40" i="53"/>
  <c r="G39" i="53"/>
  <c r="G38" i="53"/>
  <c r="G37" i="53"/>
  <c r="G36" i="53"/>
  <c r="G35" i="53"/>
  <c r="G34" i="53"/>
  <c r="G33" i="53"/>
  <c r="G32" i="53"/>
  <c r="G31" i="53"/>
  <c r="G30" i="53"/>
  <c r="G29" i="53"/>
  <c r="G28" i="53"/>
  <c r="G27" i="53"/>
  <c r="G26" i="53"/>
  <c r="G25" i="53"/>
  <c r="G24" i="53"/>
  <c r="G23" i="53"/>
  <c r="G22" i="53"/>
  <c r="G20" i="53"/>
  <c r="G19" i="53"/>
  <c r="G18" i="53"/>
  <c r="G17" i="53"/>
  <c r="G16" i="53"/>
  <c r="G15" i="53"/>
  <c r="G10" i="53"/>
  <c r="G9" i="53"/>
  <c r="G8" i="53"/>
  <c r="G7" i="53"/>
  <c r="G6" i="53"/>
  <c r="G5" i="53"/>
  <c r="G4" i="53"/>
  <c r="G2" i="53"/>
  <c r="F14" i="50"/>
  <c r="F31" i="54"/>
  <c r="G2" i="50"/>
  <c r="G13" i="50"/>
  <c r="G12" i="50"/>
  <c r="G11" i="50"/>
  <c r="G10" i="50"/>
  <c r="G9" i="50"/>
  <c r="G8" i="50"/>
  <c r="G7" i="50"/>
  <c r="G6" i="50"/>
  <c r="G5" i="50"/>
  <c r="G4" i="50"/>
  <c r="G3" i="50"/>
  <c r="F25" i="51"/>
  <c r="G24" i="51"/>
  <c r="G23" i="51"/>
  <c r="G22" i="51"/>
  <c r="G21" i="51"/>
  <c r="G20" i="51"/>
  <c r="G19" i="51"/>
  <c r="G18" i="51"/>
  <c r="G17" i="51"/>
  <c r="G16" i="51"/>
  <c r="G15" i="51"/>
  <c r="G14" i="51"/>
  <c r="G13" i="51"/>
  <c r="G12" i="51"/>
  <c r="G11" i="51"/>
  <c r="G10" i="51"/>
  <c r="G9" i="51"/>
  <c r="G8" i="51"/>
  <c r="G7" i="51"/>
  <c r="G6" i="51"/>
  <c r="G5" i="51"/>
  <c r="G4" i="51"/>
  <c r="G3" i="51"/>
  <c r="G2" i="51"/>
  <c r="G30" i="54"/>
  <c r="G29" i="54"/>
  <c r="G28" i="54"/>
  <c r="G27" i="54"/>
  <c r="G26" i="54"/>
  <c r="G25" i="54"/>
  <c r="G24" i="54"/>
  <c r="G23" i="54"/>
  <c r="G22" i="54"/>
  <c r="G21" i="54"/>
  <c r="G20" i="54"/>
  <c r="G19" i="54"/>
  <c r="G18" i="54"/>
  <c r="G17" i="54"/>
  <c r="G16" i="54"/>
  <c r="G15" i="54"/>
  <c r="G14" i="54"/>
  <c r="G13" i="54"/>
  <c r="G12" i="54"/>
  <c r="G11" i="54"/>
  <c r="G10" i="54"/>
  <c r="G9" i="54"/>
  <c r="G8" i="54"/>
  <c r="G7" i="54"/>
  <c r="G6" i="54"/>
  <c r="G5" i="54"/>
  <c r="G3" i="54"/>
  <c r="G2" i="54"/>
  <c r="G17" i="49"/>
  <c r="G12" i="49"/>
  <c r="G9" i="49"/>
  <c r="G40" i="53" l="1"/>
  <c r="G14" i="50"/>
  <c r="G15" i="50" s="1"/>
  <c r="G20" i="55"/>
  <c r="G21" i="55" s="1"/>
  <c r="G37" i="49"/>
  <c r="G38" i="49" s="1"/>
  <c r="G31" i="54"/>
  <c r="G32" i="54" s="1"/>
  <c r="H9" i="42"/>
  <c r="C7" i="39" s="1"/>
  <c r="E7" i="39" s="1"/>
  <c r="E15" i="39"/>
  <c r="G41" i="53" l="1"/>
  <c r="G25" i="51"/>
  <c r="G26" i="51" s="1"/>
  <c r="I2" i="4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H1" authorId="0" shapeId="0" xr:uid="{5982067C-0401-4BC1-B39A-9B8F9E998EF9}">
      <text>
        <r>
          <rPr>
            <b/>
            <sz val="9"/>
            <color indexed="81"/>
            <rFont val="Tahoma"/>
            <family val="2"/>
          </rPr>
          <t>If compliant Score = 1
If not compliant Score = 0
If partially compliant Score = 0.5</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0FC45642-16A3-4F1A-8994-3C5B125E43D2}">
      <text>
        <r>
          <rPr>
            <b/>
            <sz val="9"/>
            <color indexed="81"/>
            <rFont val="Tahoma"/>
            <family val="2"/>
          </rPr>
          <t>A reference in the supported documentation. If no reference is given evaluator will mark as non compliant and a score of 0 will be given</t>
        </r>
      </text>
    </comment>
    <comment ref="G1" authorId="0" shapeId="0" xr:uid="{ADD919A7-58B7-4150-91F8-BF65BBC2DAB8}">
      <text>
        <r>
          <rPr>
            <b/>
            <sz val="9"/>
            <color indexed="81"/>
            <rFont val="Tahoma"/>
            <family val="2"/>
          </rPr>
          <t>If compliant Score = 1
If not compliant Score = 0
If partially compliant Score = 0.5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9E87A105-61E2-4010-8500-3B67B4D9A74F}">
      <text>
        <r>
          <rPr>
            <b/>
            <sz val="9"/>
            <color indexed="81"/>
            <rFont val="Tahoma"/>
            <family val="2"/>
          </rPr>
          <t>A reference in the supported documentation. If no reference is given evaluator will mark as non compliant and a score of 0 will be given</t>
        </r>
      </text>
    </comment>
    <comment ref="G1" authorId="0" shapeId="0" xr:uid="{C886D817-AB66-4A0D-ACCB-4E093E193C46}">
      <text>
        <r>
          <rPr>
            <b/>
            <sz val="9"/>
            <color indexed="81"/>
            <rFont val="Tahoma"/>
            <family val="2"/>
          </rPr>
          <t>If compliant Score = 1
If not compliant Score = 0
If partially compliant Score = 0.5</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1ADD63E9-59E9-4345-9765-9C0570BEB61A}">
      <text>
        <r>
          <rPr>
            <b/>
            <sz val="9"/>
            <color indexed="81"/>
            <rFont val="Tahoma"/>
            <family val="2"/>
          </rPr>
          <t>A reference in the supported documentation. If no reference is given evaluator will mark as non compliant and a score of 0 will be given</t>
        </r>
      </text>
    </comment>
    <comment ref="G1" authorId="0" shapeId="0" xr:uid="{14B7AFE6-79F6-46B3-A59A-EC704B0FEA19}">
      <text>
        <r>
          <rPr>
            <b/>
            <sz val="9"/>
            <color indexed="81"/>
            <rFont val="Tahoma"/>
            <family val="2"/>
          </rPr>
          <t>If compliant Score = 1
If not compliant Score = 0
If partially compliant Score = 0.5</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9FA0E0D9-3D0D-43D4-B545-3B2A7452D51A}">
      <text>
        <r>
          <rPr>
            <b/>
            <sz val="9"/>
            <color indexed="81"/>
            <rFont val="Tahoma"/>
            <family val="2"/>
          </rPr>
          <t>A reference in the supported documentation. If no reference is given evaluator will mark as non compliant and a score of 0 will be given</t>
        </r>
      </text>
    </comment>
    <comment ref="G1" authorId="0" shapeId="0" xr:uid="{86908798-CA9A-403E-82EF-DE3DEA0B2734}">
      <text>
        <r>
          <rPr>
            <b/>
            <sz val="9"/>
            <color indexed="81"/>
            <rFont val="Tahoma"/>
            <family val="2"/>
          </rPr>
          <t>If compliant Score = 1
If not compliant Score = 0
If partially compliant Score = 0.5</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200349A5-C8F9-4AC9-897D-8C315AEB18AB}">
      <text>
        <r>
          <rPr>
            <b/>
            <sz val="9"/>
            <color indexed="81"/>
            <rFont val="Tahoma"/>
            <family val="2"/>
          </rPr>
          <t>A reference in the supported documentation. If no reference is given evaluator will mark as non compliant and a score of 0 will be given</t>
        </r>
      </text>
    </comment>
    <comment ref="G1" authorId="0" shapeId="0" xr:uid="{339F23FB-0ADE-4A75-A596-7FD4227E3EF2}">
      <text>
        <r>
          <rPr>
            <b/>
            <sz val="9"/>
            <color indexed="81"/>
            <rFont val="Tahoma"/>
            <family val="2"/>
          </rPr>
          <t>If compliant Score = 1
If not compliant Score = 0
If partially compliant Score = 0.5</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B0D4667F-C7AA-43C6-8597-157438075EB9}">
      <text>
        <r>
          <rPr>
            <b/>
            <sz val="9"/>
            <color indexed="81"/>
            <rFont val="Tahoma"/>
            <family val="2"/>
          </rPr>
          <t>A reference in the supported documentation. If no reference is given evaluator will mark as non compliant and a score of 0 will be given</t>
        </r>
      </text>
    </comment>
    <comment ref="G1" authorId="0" shapeId="0" xr:uid="{2529D580-B726-43AA-8739-77726EFBB38E}">
      <text>
        <r>
          <rPr>
            <b/>
            <sz val="9"/>
            <color indexed="81"/>
            <rFont val="Tahoma"/>
            <family val="2"/>
          </rPr>
          <t>If compliant Score = 1
If not compliant Score = 0
If partially compliant Score = 0.5</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 authorId="0" shapeId="0" xr:uid="{60546907-F1E8-4BE4-9EAD-57FD5B9A887D}">
      <text>
        <r>
          <rPr>
            <b/>
            <sz val="9"/>
            <color indexed="81"/>
            <rFont val="Tahoma"/>
            <family val="2"/>
          </rPr>
          <t>A reference in the supported documentation. If no reference is given evaluator will mark as non compliant and a score of 0 will be given</t>
        </r>
      </text>
    </comment>
    <comment ref="G1" authorId="0" shapeId="0" xr:uid="{035DF450-D72B-4645-9EAA-B92259163D04}">
      <text>
        <r>
          <rPr>
            <b/>
            <sz val="9"/>
            <color indexed="81"/>
            <rFont val="Tahoma"/>
            <family val="2"/>
          </rPr>
          <t>If compliant Score = 1
If not compliant Score = 0
If partially compliant Score = 0.5</t>
        </r>
      </text>
    </comment>
  </commentList>
</comments>
</file>

<file path=xl/sharedStrings.xml><?xml version="1.0" encoding="utf-8"?>
<sst xmlns="http://schemas.openxmlformats.org/spreadsheetml/2006/main" count="1062" uniqueCount="458">
  <si>
    <t>Categories</t>
  </si>
  <si>
    <t>Weight</t>
  </si>
  <si>
    <t>% Score</t>
  </si>
  <si>
    <t>Weighted Score</t>
  </si>
  <si>
    <t>Methodology and Approach</t>
  </si>
  <si>
    <t>Implementation Plan</t>
  </si>
  <si>
    <t>References</t>
  </si>
  <si>
    <t>Score</t>
  </si>
  <si>
    <t>General Requirements</t>
  </si>
  <si>
    <t>Online Research Hub</t>
  </si>
  <si>
    <t>Online Career Guidance</t>
  </si>
  <si>
    <t>Monitoring and evaluation</t>
  </si>
  <si>
    <t>Quality Management system</t>
  </si>
  <si>
    <t>Support and Maintenance</t>
  </si>
  <si>
    <t>Modernisation of Website</t>
  </si>
  <si>
    <t>ID</t>
  </si>
  <si>
    <t>Item</t>
  </si>
  <si>
    <t>Reference 1</t>
  </si>
  <si>
    <t>Reference 2</t>
  </si>
  <si>
    <t>Reference 3</t>
  </si>
  <si>
    <t>Please add additional info if required</t>
  </si>
  <si>
    <t>Points</t>
  </si>
  <si>
    <t>Yes</t>
  </si>
  <si>
    <t>Notes:</t>
  </si>
  <si>
    <t>Category</t>
  </si>
  <si>
    <t>Proof</t>
  </si>
  <si>
    <t>Evaluation score</t>
  </si>
  <si>
    <t>Compliant (Y/P/N)</t>
  </si>
  <si>
    <t xml:space="preserve">Security (Confidentiality, integrity and availability of data) is of utmost importance. </t>
  </si>
  <si>
    <t>The solution must be accessible from various software platforms i.e.</t>
  </si>
  <si>
    <t>Microsoft Windows Platform</t>
  </si>
  <si>
    <t>Apple Platform</t>
  </si>
  <si>
    <t>Android Platform</t>
  </si>
  <si>
    <t>And from various devices i.e., desktop, laptop, and android or smartphones.</t>
  </si>
  <si>
    <t>Role based access control.</t>
  </si>
  <si>
    <t>The solution must adhere and comply with current legislation and regulations, and specifically the POPI Act.</t>
  </si>
  <si>
    <t>Should integrate/augment and/or be built with current technologies within the W&amp;RSETA.</t>
  </si>
  <si>
    <t>It is accessible to both internal and external parties.</t>
  </si>
  <si>
    <t>Should be a centralised secure platform for dissemination of information and tools to service our stakeholders.</t>
  </si>
  <si>
    <t>Provide a tracking mechanism to monitor stakeholder engagements and participation on content.</t>
  </si>
  <si>
    <t>Provide management information and customisable reporting (Measure, report and evaluation) to improve on service delivery to all parties.</t>
  </si>
  <si>
    <t>Provide the ability to allow stakeholders to interact with W&amp;R SETA by way of comments, recommendations and feedback for the different modules.</t>
  </si>
  <si>
    <t>It is expected that developed modules/components of solution be developed, implemented on, and hosted at W&amp;RSETA data facility.</t>
  </si>
  <si>
    <t>Documentation for all aspects of the systems must be provided. This will include but not limited to</t>
  </si>
  <si>
    <t>System Architecture diagrams</t>
  </si>
  <si>
    <t>Standard Operating procedures</t>
  </si>
  <si>
    <t>Training materials</t>
  </si>
  <si>
    <t>Process flows and responsibilities</t>
  </si>
  <si>
    <t>Setup and configuration</t>
  </si>
  <si>
    <t>Ongoing Support and administration to be provided for the duration of the contract</t>
  </si>
  <si>
    <t>Coordinate the customization of system to W&amp;RSETA</t>
  </si>
  <si>
    <t>Conduct training with internal staff operating the system (system administrators) on system functionality to further manage system.</t>
  </si>
  <si>
    <t>Project Management services to manage the on-time delivery of the various initiatives per an approved project plan.</t>
  </si>
  <si>
    <t>Online Career Guidance System</t>
  </si>
  <si>
    <t>Monitoring and evaluation system</t>
  </si>
  <si>
    <t>Create, maintain a Monitoring and Evaluation Plan</t>
  </si>
  <si>
    <t>Create, maintain a M&amp;E Framework which should cover the following areas:</t>
  </si>
  <si>
    <t>Strategy and direction</t>
  </si>
  <si>
    <t>Management and Governance</t>
  </si>
  <si>
    <t>Project specific outputs</t>
  </si>
  <si>
    <t>Adoption and/or uptake</t>
  </si>
  <si>
    <t>Outcomes and impacts</t>
  </si>
  <si>
    <t>Context</t>
  </si>
  <si>
    <t>Create, maintain Indicators for each of the M&amp;E Framework areas</t>
  </si>
  <si>
    <t>Allow for various types of indicators</t>
  </si>
  <si>
    <t>Manual and automated data collection capability</t>
  </si>
  <si>
    <t>Setting of indicator categories</t>
  </si>
  <si>
    <t>Manual and automated evaluation against indicators</t>
  </si>
  <si>
    <t>User Customisable reports from a central dashboard</t>
  </si>
  <si>
    <t>Collaboration tools and methods with internal stakeholders</t>
  </si>
  <si>
    <t>Integration with current datasets within W&amp;R Seta</t>
  </si>
  <si>
    <t>Uploading of adhoc information into a central M&amp;E repository for data</t>
  </si>
  <si>
    <t>Role Based Access control</t>
  </si>
  <si>
    <t>Allow for flexible frequency of data collection, monitoring and evaluation time periods</t>
  </si>
  <si>
    <t>Evaluation of outcomes and targets against financial indicators</t>
  </si>
  <si>
    <t>Formative evaluation should cater for several evaluation types:</t>
  </si>
  <si>
    <t>needs assessment determines who needs the program, how great the need is, and what might work to meet the need</t>
  </si>
  <si>
    <t>evaluability assessment determines whether an evaluation is feasible and how stakeholders can help shape its usefulness</t>
  </si>
  <si>
    <t>structured conceptualization helps stakeholders define the program or technology, the target population, and the possible outcomes</t>
  </si>
  <si>
    <t>implementation evaluation monitors the fidelity of the program or technology delivery</t>
  </si>
  <si>
    <t>process evaluation investigates the process of delivering the program or technology, including alternative delivery procedures</t>
  </si>
  <si>
    <t>Summative evaluation should cater for the following:</t>
  </si>
  <si>
    <t>outcome evaluations investigate whether the program or technology caused demonstrable effects on specifically defined target outcomes</t>
  </si>
  <si>
    <t>impact evaluation is broader and assesses the overall or net effects -- intended or unintended -- of the program or technology as a whole</t>
  </si>
  <si>
    <t>cost-effectiveness and cost-benefit analysis address questions of efficiency by standardizing outcomes in terms of their dollar costs and values</t>
  </si>
  <si>
    <t>secondary analysis determining existing data to address new questions or use methods not previously employed</t>
  </si>
  <si>
    <t>meta-analysis integrates the outcome estimates from multiple studies to arrive at an overall or summary judgment on an evaluation question</t>
  </si>
  <si>
    <t>Standard layout requirements:</t>
  </si>
  <si>
    <t>There is no system in place now.</t>
  </si>
  <si>
    <t>Integration into related Government provided information.</t>
  </si>
  <si>
    <t>This will be confirmed as part of the initial scoping session.</t>
  </si>
  <si>
    <t>The QMS system is housed as part of a Microsoft 365 Sharepoint site that provides basic functionality on approved documents.</t>
  </si>
  <si>
    <t>There are no integration points at this stage</t>
  </si>
  <si>
    <t>Monitoring and Evaluation is currently a manual process mainly driven using excel spreadsheets and manual methods of evaluating.</t>
  </si>
  <si>
    <t>Microsoft Power BI.</t>
  </si>
  <si>
    <t>Integration into various internal systems which includes the current initiatives</t>
  </si>
  <si>
    <t>The W&amp;RSETA predominately uses Microsoft products and can be classified as a Microsoft site. The current technologies in use are as follows:</t>
  </si>
  <si>
    <t>Provide a central system for the storage of W&amp;RSETA Policies, Procedures, Templates, and related documentation;</t>
  </si>
  <si>
    <t>Solution to encompass functionality to develop new policies or revise existing policies whilst on the system (automated);</t>
  </si>
  <si>
    <t>Enable automated version control, submission, approval and review of Policies, Procedures, Templates and related documentation on the system;</t>
  </si>
  <si>
    <t xml:space="preserve"> In this regard, automated reviews should entail the system sending out review notifications for policies and routing to various authors to undertake reviews on the system.</t>
  </si>
  <si>
    <t>Approval functionality by routing documents in the QMS to respective officials for approval and/or comments post submission (through various approval layers/channels);</t>
  </si>
  <si>
    <t>Functionality for the communication of Policies, Procedures, Templates and related documentation to each user in W&amp;RSETA (desktop icon), as well as external users (portal access) to view Policies, Procedures, Templates and related documentation.</t>
  </si>
  <si>
    <t>The system should contain a mechanism for training of internal users on policies and recording which users have undergone training/accessed policies (Digital badges or similar);</t>
  </si>
  <si>
    <t>Automated recording, routing, and closing of non-compliances uncovered during daily operations or audits (Non-conformance reporting module);</t>
  </si>
  <si>
    <t>System must comprise provision for planning, conducting, and storing of QMS audits (Audit module);</t>
  </si>
  <si>
    <t>The solution should be a SharePoint compatible application; and</t>
  </si>
  <si>
    <t>Support and maintenance will be required to ensure the day to day running of the solution and to develop and maintain future enhancements/customisation to the solution.</t>
  </si>
  <si>
    <t>Compliant (Y/N)</t>
  </si>
  <si>
    <t>Support hours</t>
  </si>
  <si>
    <t>At a minimum, maintenance and support hours will cover 08:00 to 17:00 Monday to Thursday and 08:00 - 16:00 on Friday, excluding public holidays.</t>
  </si>
  <si>
    <t>Log support calls with a helpdesk by email, phone or service portal</t>
  </si>
  <si>
    <t>Receive telephone support for all products</t>
  </si>
  <si>
    <t>Receive remote support via the network where this is specifically authorised and facilitated by the W&amp;R SETA network and IT security staff</t>
  </si>
  <si>
    <t>Provide specialist IT telephone, remote access and field support when requested by the W&amp;R SETA</t>
  </si>
  <si>
    <t>The W&amp;R SETA may require extended service hours, be that for weekends, public holidays, 7x24, 5x24 or other additional hours, which will be agreed between the W&amp;R SETA and the successful tenderer and may involve extra costs</t>
  </si>
  <si>
    <t>Staff</t>
  </si>
  <si>
    <t>All staff delivering maintenance, support, additional development or training will be fully trained for the work they are undertaking.</t>
  </si>
  <si>
    <t>All staff must be vetted, instructed and trained by the successful tenderer to ensure that W&amp;R SETAs’ security, safety and confidentiality requirements are met in full by the successful tenderer’s staff at all times. Successful tenderers are obliged to ensure that all staff has been security vetted and approved to Criminal Records Bureau relevant standards or similar.</t>
  </si>
  <si>
    <t>Maintenance Services</t>
  </si>
  <si>
    <t>The service provider shall provide Maintenance Services to the Customer from the delivery of the Software to the Customer until the end of the Term.</t>
  </si>
  <si>
    <t>The Service Provider shall provide the Maintenance Services with reasonable skill and care</t>
  </si>
  <si>
    <t>The Service Provider shall provide the Maintenance Services in accordance with Schedule 1 (Maintenance SLA).</t>
  </si>
  <si>
    <t>The Service Provider warrants to the Customer that the application of Updates to the Software by the Service Provider will not introduce any Software Defects into the Software.</t>
  </si>
  <si>
    <t>The Service Provider warrants to the Customer that the application of Updates to the Software by the Customer in accordance with the instructions of the Service Provider will not introduce any Software Defects into the Software.</t>
  </si>
  <si>
    <t>Support Services</t>
  </si>
  <si>
    <t>The Service Provider shall provide the Support Services to the Customer during the Term.</t>
  </si>
  <si>
    <t>The Service Provider shall provide the Support Services with reasonable skill and care</t>
  </si>
  <si>
    <t>The Service Provider shall provide the Support Services in accordance with Schedule 2 (Support SLA).</t>
  </si>
  <si>
    <t>Issues raised through the Support Services shall be categorised as follows:</t>
  </si>
  <si>
    <t>(a) critical: the Hosted Services are inoperable or a core function of the Hosted Services is unavailable;</t>
  </si>
  <si>
    <t>(b) serious: a core function of the Hosted Services is significantly impaired;</t>
  </si>
  <si>
    <t>(c) moderate: a core function of the Hosted Services is impaired, where the impairment does not constitute a serious issue; or a non-core function of the Hosted Services is significantly impaired; and</t>
  </si>
  <si>
    <t>(d) minor: any impairment of the Hosted Services not falling into the above categories; and any cosmetic issue affecting the Hosted Services.</t>
  </si>
  <si>
    <t>3.2 The Service Provider shall determine, acting reasonably, into which severity category an issue falls.</t>
  </si>
  <si>
    <t>3.3 The Service Provider shall use reasonable endeavours to respond to requests for Support Services promptly, and in any case in accordance with the following time periods:</t>
  </si>
  <si>
    <t>(a) critical: 1 Business Hour;</t>
  </si>
  <si>
    <t>(b) serious: 4 Business Hours;</t>
  </si>
  <si>
    <t>(c) moderate: 1 Business Day; and</t>
  </si>
  <si>
    <t>(d) minor: 5 Business Days.</t>
  </si>
  <si>
    <t>3.4 The Service Provider shall ensure that its response to a request for Support Services shall include an acknowledgement of receipt and a ticket number.</t>
  </si>
  <si>
    <t>3.5 The Service Provider shall use all reasonable endeavours to resolve issues raised through the Support Services promptly, and in any case in accordance with the following time periods:</t>
  </si>
  <si>
    <t>(a) critical: 4 Business Hours;</t>
  </si>
  <si>
    <t>(b) serious: 12 Business Hours;</t>
  </si>
  <si>
    <t>(c) moderate: 5 Business Days; and</t>
  </si>
  <si>
    <t>(d) minor: a commitment to fix the issue.</t>
  </si>
  <si>
    <t>Year 1</t>
  </si>
  <si>
    <t>Year 2</t>
  </si>
  <si>
    <t>Comment</t>
  </si>
  <si>
    <t>Monthly Cost</t>
  </si>
  <si>
    <t>Once of Cost</t>
  </si>
  <si>
    <t>Fixed Pricing</t>
  </si>
  <si>
    <t>Project Management</t>
  </si>
  <si>
    <t>Subtotal (monthly)</t>
  </si>
  <si>
    <t>Subtotal (once off)</t>
  </si>
  <si>
    <t>Yearly Cost</t>
  </si>
  <si>
    <t>This pricing schedule is a summary of pricing for the difference categories based on the specifications contained in the TOR.</t>
  </si>
  <si>
    <t>Increases/Decreases in pricing year on year must worked into the schedule</t>
  </si>
  <si>
    <t xml:space="preserve">Adhoc pricing must be included in the pricing schedule as we need to get a as detailed pricing schedule over the term of the contract. </t>
  </si>
  <si>
    <t>Line Item</t>
  </si>
  <si>
    <t>Description</t>
  </si>
  <si>
    <t>Unit</t>
  </si>
  <si>
    <t>No of Units</t>
  </si>
  <si>
    <t>Unit Price</t>
  </si>
  <si>
    <t>Billing Period</t>
  </si>
  <si>
    <t>Price</t>
  </si>
  <si>
    <t>Development</t>
  </si>
  <si>
    <t>Senior Developer</t>
  </si>
  <si>
    <t>Rate per hour</t>
  </si>
  <si>
    <t>monthly</t>
  </si>
  <si>
    <t>Junior Developer</t>
  </si>
  <si>
    <t>Definitions</t>
  </si>
  <si>
    <t>This refers to the Category in the Pricing schedule which is linked to the TOR and evaluation requirements</t>
  </si>
  <si>
    <t>Item shows the items for a specific category for example Hardware, Software, Services or licenses.</t>
  </si>
  <si>
    <t>A description of the item</t>
  </si>
  <si>
    <t>A field to provide comments</t>
  </si>
  <si>
    <t>The unit of measurement for a specific line item.</t>
  </si>
  <si>
    <t>No of units</t>
  </si>
  <si>
    <t>Refers to the number of units of the line item.</t>
  </si>
  <si>
    <t>Unit price</t>
  </si>
  <si>
    <t>The price per unit per period</t>
  </si>
  <si>
    <t>Period</t>
  </si>
  <si>
    <t>This indicates the period of measurement for billing eg. per month.</t>
  </si>
  <si>
    <t>The price per line item is calculated by (No of Units * Unit Price) = Price per period</t>
  </si>
  <si>
    <t>Month/Week</t>
  </si>
  <si>
    <t>Task Name</t>
  </si>
  <si>
    <t>Duration</t>
  </si>
  <si>
    <t>Work</t>
  </si>
  <si>
    <t>Start</t>
  </si>
  <si>
    <t>Finish</t>
  </si>
  <si>
    <t>Predecessors</t>
  </si>
  <si>
    <t>Resource Names</t>
  </si>
  <si>
    <r>
      <t>Project Initiation and Planning</t>
    </r>
    <r>
      <rPr>
        <sz val="10"/>
        <color rgb="FF000000"/>
        <rFont val="Arial"/>
        <family val="2"/>
      </rPr>
      <t xml:space="preserve"> </t>
    </r>
  </si>
  <si>
    <t xml:space="preserve"> </t>
  </si>
  <si>
    <t xml:space="preserve">                                    </t>
  </si>
  <si>
    <t xml:space="preserve">   Project Scoping Workshop  </t>
  </si>
  <si>
    <t xml:space="preserve">Project Scope Document (Sign off) </t>
  </si>
  <si>
    <t xml:space="preserve">  </t>
  </si>
  <si>
    <t>Business Process Analysis</t>
  </si>
  <si>
    <t>Workshops to map business process, roles and responsibilities</t>
  </si>
  <si>
    <t>Business Process (sign-off)</t>
  </si>
  <si>
    <t xml:space="preserve">Functional Requirement Specifications (Sign off) </t>
  </si>
  <si>
    <r>
      <t xml:space="preserve"> </t>
    </r>
    <r>
      <rPr>
        <vertAlign val="superscript"/>
        <sz val="10"/>
        <color rgb="FF000000"/>
        <rFont val="Arial"/>
        <family val="2"/>
      </rPr>
      <t xml:space="preserve">  </t>
    </r>
    <r>
      <rPr>
        <sz val="10"/>
        <color rgb="FF000000"/>
        <rFont val="Arial"/>
        <family val="2"/>
      </rPr>
      <t xml:space="preserve"> </t>
    </r>
  </si>
  <si>
    <t xml:space="preserve">Non-Functional Requirements Specifications (Sign off) </t>
  </si>
  <si>
    <t>Technical Requirement Specifications Workshop (Technology stack, CMS, Architecture, Security, Hosting, Database, Programming, etc)</t>
  </si>
  <si>
    <t>Establish Agile Team</t>
  </si>
  <si>
    <t>Definition of Sprints - as defined by priorities</t>
  </si>
  <si>
    <t>Sprint Cycles - for each sprint the below activities apply (each sprint not to exceed 1 month)</t>
  </si>
  <si>
    <r>
      <t xml:space="preserve">Design </t>
    </r>
    <r>
      <rPr>
        <sz val="10"/>
        <color rgb="FF000000"/>
        <rFont val="Arial"/>
        <family val="2"/>
      </rPr>
      <t xml:space="preserve"> </t>
    </r>
  </si>
  <si>
    <t xml:space="preserve">Review and approve </t>
  </si>
  <si>
    <t>Sign off Plan</t>
  </si>
  <si>
    <r>
      <t xml:space="preserve"> </t>
    </r>
    <r>
      <rPr>
        <sz val="10"/>
        <color rgb="FF000000"/>
        <rFont val="Arial"/>
        <family val="2"/>
      </rPr>
      <t xml:space="preserve"> </t>
    </r>
  </si>
  <si>
    <t>Infrastruture Setup - Dev, UAT and Production</t>
  </si>
  <si>
    <t>Sign off provision</t>
  </si>
  <si>
    <r>
      <t xml:space="preserve">Development </t>
    </r>
    <r>
      <rPr>
        <sz val="10"/>
        <color rgb="FF000000"/>
        <rFont val="Arial"/>
        <family val="2"/>
      </rPr>
      <t xml:space="preserve"> </t>
    </r>
  </si>
  <si>
    <t>Content Development</t>
  </si>
  <si>
    <t xml:space="preserve">Sign off development </t>
  </si>
  <si>
    <t>Data Population and Integration</t>
  </si>
  <si>
    <t>Testing and Review</t>
  </si>
  <si>
    <t xml:space="preserve">Functionality testing  </t>
  </si>
  <si>
    <t>Useability, Interface, database, compatibility, performance and security testing.</t>
  </si>
  <si>
    <r>
      <t>Training and Handover</t>
    </r>
    <r>
      <rPr>
        <sz val="10"/>
        <color rgb="FF000000"/>
        <rFont val="Arial"/>
        <family val="2"/>
      </rPr>
      <t xml:space="preserve"> </t>
    </r>
  </si>
  <si>
    <t>Sign off on deliverable</t>
  </si>
  <si>
    <t>Implementation</t>
  </si>
  <si>
    <t>Implement Sprint</t>
  </si>
  <si>
    <t>Post implementation support and maintenance</t>
  </si>
  <si>
    <t>Sprint Cycle Repeats</t>
  </si>
  <si>
    <t>Allow for stakeholders to register on the portal;</t>
  </si>
  <si>
    <t>Allow internal administrators to monitor control of all publications to the portal;</t>
  </si>
  <si>
    <t>A search feature that will allow users to search for content that has been published on the portal;</t>
  </si>
  <si>
    <t>Provide Management Information on all research that is published on the portal;</t>
  </si>
  <si>
    <t>A survey capability is required;</t>
  </si>
  <si>
    <t>Notification features using various communication methods like sms, email, whatsapp and so one;</t>
  </si>
  <si>
    <t>The Research Hub should be a SharePoint based solution that is accessible to both internal and external clients;</t>
  </si>
  <si>
    <t>Create a platform for dissemination of research findings and recommendations;</t>
  </si>
  <si>
    <t>The Research Hub portal should be accessible through a secure interface from the organisation’s website;</t>
  </si>
  <si>
    <t>Research Hub tracking tool to monitor stakeholder engagements on the research and skills planning content;</t>
  </si>
  <si>
    <t>Respond to low stakeholder participation and engagements in sector research activities;</t>
  </si>
  <si>
    <t>The hub should have an access link to allow stakeholders to make comments, recommendations, and inputs;</t>
  </si>
  <si>
    <t>Max Points</t>
  </si>
  <si>
    <t>Compliant (Y/N) : If Yes full points</t>
  </si>
  <si>
    <t>Compliant (Y/N) : If Partial 50% points</t>
  </si>
  <si>
    <t>Compliant (Y/N) : If No 0 points</t>
  </si>
  <si>
    <t>Complete a Career Assessment/Questionnaire</t>
  </si>
  <si>
    <t>Develop your Career Path</t>
  </si>
  <si>
    <t>Schedule an appointment with a career guidance practitioner</t>
  </si>
  <si>
    <t>View an Online Diary</t>
  </si>
  <si>
    <t>Subscribe to the Career Guidance Portal</t>
  </si>
  <si>
    <t>View Information on the Wholesale and Retail Sector</t>
  </si>
  <si>
    <t>View Information on the W&amp;R SETA Career Development Unit</t>
  </si>
  <si>
    <t>View Information on Careers in the W&amp;R Sector</t>
  </si>
  <si>
    <t>View Information on Learning programmes</t>
  </si>
  <si>
    <t>View Information on Learning Providers</t>
  </si>
  <si>
    <t>View Information on Employment Opportunities</t>
  </si>
  <si>
    <t>View Information on Bursaries</t>
  </si>
  <si>
    <t>View Information on Internships</t>
  </si>
  <si>
    <t>View Information on Learnerships</t>
  </si>
  <si>
    <t>View Information on How to Start a Small Businesses</t>
  </si>
  <si>
    <t>Function to register and login to the portal</t>
  </si>
  <si>
    <t>Function to View Career Guidance Research</t>
  </si>
  <si>
    <t>Function to provide suggestions and feedback</t>
  </si>
  <si>
    <t>Function to View Gallery</t>
  </si>
  <si>
    <t>Display contact details</t>
  </si>
  <si>
    <t>Display Social Media Links</t>
  </si>
  <si>
    <t>Display Partners</t>
  </si>
  <si>
    <t>Display Disclaimer</t>
  </si>
  <si>
    <t>Partial</t>
  </si>
  <si>
    <t>·         View Information on How to Start a Small Businesses</t>
  </si>
  <si>
    <t>·         Function to register and login to the portal</t>
  </si>
  <si>
    <t>·         Function to View Career Guidance Research</t>
  </si>
  <si>
    <t>·         Function to provide suggestions and feedback</t>
  </si>
  <si>
    <t>·         Function to View Gallery</t>
  </si>
  <si>
    <t>·         Display contact details</t>
  </si>
  <si>
    <t>·         Display Social Media Links</t>
  </si>
  <si>
    <t>·         Display Partners</t>
  </si>
  <si>
    <t>·         Display Disclaimer</t>
  </si>
  <si>
    <t>·         Registration and login</t>
  </si>
  <si>
    <t>·         Research</t>
  </si>
  <si>
    <t>·         Suggestions and Feedback</t>
  </si>
  <si>
    <t>·         Contact Us</t>
  </si>
  <si>
    <t>·         Tools</t>
  </si>
  <si>
    <t>·         Questionnaires</t>
  </si>
  <si>
    <t>·         Develop a career path</t>
  </si>
  <si>
    <t>·         Schedule appointments</t>
  </si>
  <si>
    <t>·         Online Diary</t>
  </si>
  <si>
    <t>·         Subscribe to the portal</t>
  </si>
  <si>
    <t>·         Information sharing</t>
  </si>
  <si>
    <t>·         Wholesale and retail sector</t>
  </si>
  <si>
    <t>·         W&amp;R Seta Career development unit</t>
  </si>
  <si>
    <t>·         Careers in the Wholesale and Retail sector</t>
  </si>
  <si>
    <t>·         Learning programmes</t>
  </si>
  <si>
    <t>·         Learning providers</t>
  </si>
  <si>
    <t>·         Jobs available</t>
  </si>
  <si>
    <t>·         Search</t>
  </si>
  <si>
    <t>·         Bursaries</t>
  </si>
  <si>
    <t>·         Internships</t>
  </si>
  <si>
    <t>·         Employers</t>
  </si>
  <si>
    <t>·         Mentors and coaches</t>
  </si>
  <si>
    <t>·         Application</t>
  </si>
  <si>
    <t>·         Learnerships</t>
  </si>
  <si>
    <t>2.9.2        In place Systems and Technologies</t>
  </si>
  <si>
    <t>2.9.3        Integration</t>
  </si>
  <si>
    <r>
      <t>Integration into 3</t>
    </r>
    <r>
      <rPr>
        <vertAlign val="superscript"/>
        <sz val="10"/>
        <color theme="1"/>
        <rFont val="Arial"/>
        <family val="2"/>
      </rPr>
      <t>rd</t>
    </r>
    <r>
      <rPr>
        <sz val="10"/>
        <color theme="1"/>
        <rFont val="Arial"/>
        <family val="2"/>
      </rPr>
      <t xml:space="preserve"> party systems related to Bursaries, Internships, mentors, coaches.</t>
    </r>
  </si>
  <si>
    <t>2.10    Quality Management system</t>
  </si>
  <si>
    <t>2.10.1      Features and capabilities</t>
  </si>
  <si>
    <t>·         Provide a central system for the storage of W&amp;RSETA Policies, Procedures, Templates, and related documentation;</t>
  </si>
  <si>
    <t>·         Solution to encompass functionality to develop new policies or revise existing policies whilst on the system (automated);</t>
  </si>
  <si>
    <t>·         Enable automated version control, submission, approval and review of Policies, Procedures, Templates and related documentation on the system;</t>
  </si>
  <si>
    <t>·          In this regard, automated reviews should entail the system sending out review notifications for policies and routing to various authors to undertake reviews on the system.</t>
  </si>
  <si>
    <t>·         Approval functionality by routing documents in the QMS to respective officials for approval and/or comments post submission (through various approval layers/channels);</t>
  </si>
  <si>
    <t>·         Functionality for the communication of Policies, Procedures, Templates and related documentation to each user in W&amp;RSETA (desktop icon), as well as external users (portal access) to view Policies, Procedures, Templates and related documentation.</t>
  </si>
  <si>
    <t>·         The system should contain a mechanism for training of internal users on policies and recording which users have undergone training/accessed policies (Digital badges or similar);</t>
  </si>
  <si>
    <t>·         Automated recording, routing, and closing of non-compliances uncovered during daily operations or audits (Non-conformance reporting module);</t>
  </si>
  <si>
    <t>·         System must comprise provision for planning, conducting, and storing of QMS audits (Audit module);</t>
  </si>
  <si>
    <t>·         The solution should be a SharePoint compatible application; and</t>
  </si>
  <si>
    <t>·         Support and maintenance will be required to ensure the day to day running of the solution and to develop and maintain future enhancements/customisation to the solution.</t>
  </si>
  <si>
    <t>2.10.2      Standard layout requirements:</t>
  </si>
  <si>
    <t>2.10.3      In place Systems and Technologies</t>
  </si>
  <si>
    <t>2.10.4      Integration</t>
  </si>
  <si>
    <t>2.11    Monitoring and evaluation system</t>
  </si>
  <si>
    <t>2.11.1      Features and capabilities</t>
  </si>
  <si>
    <t>·         Create, maintain a Monitoring and Evaluation Plan</t>
  </si>
  <si>
    <t>·         Create, maintain a M&amp;E Framework which should cover the following areas:</t>
  </si>
  <si>
    <t>·         Strategy and direction</t>
  </si>
  <si>
    <t>·         Management and Governance</t>
  </si>
  <si>
    <t>·         Project specific outputs</t>
  </si>
  <si>
    <t>·         Adoption and/or uptake</t>
  </si>
  <si>
    <t>·         Outcomes and impacts</t>
  </si>
  <si>
    <t>·         Context</t>
  </si>
  <si>
    <t>·         Create, maintain Indicators for each of the M&amp;E Framework areas</t>
  </si>
  <si>
    <t>·         Allow for various types of indicators</t>
  </si>
  <si>
    <t>·         Manual and automated data collection capability</t>
  </si>
  <si>
    <t>·         Setting of indicator categories</t>
  </si>
  <si>
    <t>·         Manual and automated evaluation against indicators</t>
  </si>
  <si>
    <t>·         User Customisable reports from a central dashboard</t>
  </si>
  <si>
    <t>·         Collaboration tools and methods with internal stakeholders</t>
  </si>
  <si>
    <t>·         Integration with current datasets within W&amp;R Seta</t>
  </si>
  <si>
    <t>·         Uploading of adhoc information into a central M&amp;E repository for data</t>
  </si>
  <si>
    <t>·         Role Based Access control</t>
  </si>
  <si>
    <t>·         Allow for flexible frequency of data collection, monitoring and evaluation time periods</t>
  </si>
  <si>
    <t>·         Evaluation of outcomes and targets against financial indicators</t>
  </si>
  <si>
    <t>·         Formative evaluation should cater for several evaluation types:</t>
  </si>
  <si>
    <t>·         needs assessment determines who needs the program, how great the need is, and what might work to meet the need</t>
  </si>
  <si>
    <t>·         evaluability assessment determines whether an evaluation is feasible and how stakeholders can help shape its usefulness</t>
  </si>
  <si>
    <t>·         structured conceptualization helps stakeholders define the program or technology, the target population, and the possible outcomes</t>
  </si>
  <si>
    <t>·         implementation evaluation monitors the fidelity of the program or technology delivery</t>
  </si>
  <si>
    <t>·         process evaluation investigates the process of delivering the program or technology, including alternative delivery procedures</t>
  </si>
  <si>
    <t>·         Summative evaluation should cater for the following:</t>
  </si>
  <si>
    <t>·         outcome evaluations investigate whether the program or technology caused demonstrable effects on specifically defined target outcomes</t>
  </si>
  <si>
    <t>·         impact evaluation is broader and assesses the overall or net effects -- intended or unintended -- of the program or technology as a whole</t>
  </si>
  <si>
    <t>·         cost-effectiveness and cost-benefit analysis address questions of efficiency by standardizing outcomes in terms of their dollar costs and values</t>
  </si>
  <si>
    <t>·         secondary analysis determining existing data to address new questions or use methods not previously employed</t>
  </si>
  <si>
    <t>·         meta-analysis integrates the outcome estimates from multiple studies to arrive at an overall or summary judgment on an evaluation question</t>
  </si>
  <si>
    <t>2.11.2      In place Systems and Technologies</t>
  </si>
  <si>
    <t>2.11.3      Integration</t>
  </si>
  <si>
    <t>3.         Current IT Technologies</t>
  </si>
  <si>
    <t>1.    Microsoft Servers 2016</t>
  </si>
  <si>
    <t>2.    Windows 10</t>
  </si>
  <si>
    <t>3.    Internet Information Server</t>
  </si>
  <si>
    <t>a.    The current website is hosted within this technology</t>
  </si>
  <si>
    <t>4.    MS SQL Server</t>
  </si>
  <si>
    <t>5.    Microsoft 365 which includes the following</t>
  </si>
  <si>
    <t>a.    Sharepoint</t>
  </si>
  <si>
    <t>b.    Power apps</t>
  </si>
  <si>
    <t>c.     Power Flow</t>
  </si>
  <si>
    <t>d.    OneDrive</t>
  </si>
  <si>
    <t>e.    Microsoft Teams</t>
  </si>
  <si>
    <t>f.      Microsoft Power BI</t>
  </si>
  <si>
    <t>6.    Bespoke applications built on and with</t>
  </si>
  <si>
    <t>a.    .Net Framework</t>
  </si>
  <si>
    <t>b.    Java</t>
  </si>
  <si>
    <t>c.     C#</t>
  </si>
  <si>
    <t>d.    .aspx</t>
  </si>
  <si>
    <t>7.    Microsoft Active Directory Services include DNS and DHCP</t>
  </si>
  <si>
    <t>8.    Servers are hosted in a public cloud at a service provider</t>
  </si>
  <si>
    <t>9.    SDWAN network infrastructure connecting all offices to a service provider</t>
  </si>
  <si>
    <t>10.  Internet Breakout managed by a service provider</t>
  </si>
  <si>
    <t>Reconfigure the website to ensure faster performance and interactivity in line with current trends</t>
  </si>
  <si>
    <t>Redesign pages and implement recommended functionalities</t>
  </si>
  <si>
    <t>Copy writing</t>
  </si>
  <si>
    <t>Graphic design services</t>
  </si>
  <si>
    <t>Design a count-up feature on the W&amp;RSETA’s key highlights</t>
  </si>
  <si>
    <t>Search Engine Optimisation</t>
  </si>
  <si>
    <t>Mass mailing and campaign management</t>
  </si>
  <si>
    <t>Develop summaries for landing pages</t>
  </si>
  <si>
    <t xml:space="preserve">Design banners for various campaigns per list provided which is not exhaustive of the organisation’s activities and additional design work will be required based on organisational developments.  </t>
  </si>
  <si>
    <t>The provider will also be required to provide same service to the intranet including migration of information that is currently on the SharePoint.</t>
  </si>
  <si>
    <t>Redesign logos in line with the website look and feel.</t>
  </si>
  <si>
    <t>Design landing page banners, organogram, info graphics, skills metrics with an option for clickable links.</t>
  </si>
  <si>
    <t>Management of subscriptions</t>
  </si>
  <si>
    <t>Configure all documents and images to ensure optimal performance.</t>
  </si>
  <si>
    <t>Develop, programme, optimise and fix errors on the website for SEO effectiveness as per results indicated from https://seositecheckup.com/seo-audit/www.wrseta.org.za</t>
  </si>
  <si>
    <t>Link HTML version of mailers to the website and enable real time editing of mailers that are distributed to internal and external stakeholders.</t>
  </si>
  <si>
    <t>Pricing schedules used for determining the Fixed pricing must be included with the proposal (where possible)</t>
  </si>
  <si>
    <t>Design and management of interactive portals and intranet</t>
  </si>
  <si>
    <t>References letters should not be more than 3 years old</t>
  </si>
  <si>
    <t>Requirement</t>
  </si>
  <si>
    <t>Comments</t>
  </si>
  <si>
    <t>Experience</t>
  </si>
  <si>
    <t>List of 3 projects in similar scope and price</t>
  </si>
  <si>
    <t>List of 3 projects in similar scope and price provided in the past 5-7 years</t>
  </si>
  <si>
    <t>List of 3 projects in similar scope and price provided in the past 3-5 years</t>
  </si>
  <si>
    <t>Not meeting requirement</t>
  </si>
  <si>
    <t>Expertise</t>
  </si>
  <si>
    <t>Provide CV's of prospective resources that includes the following:
a)  Certification in field of expertise
b) Years of experience (at least 3 years)</t>
  </si>
  <si>
    <t>Certification and years of experience met</t>
  </si>
  <si>
    <t>Certified and 2 years experience</t>
  </si>
  <si>
    <t>Certified and 1 years experience</t>
  </si>
  <si>
    <t>Certified and 0 years of experience</t>
  </si>
  <si>
    <t>Approach and Methodology (A&amp;M)</t>
  </si>
  <si>
    <t xml:space="preserve">To demonstrate their methodology and approach that will be used for the project and implementation of the scope of services within the stipulated timeframe. The following areas must be shown:
Agile Approach
Scrum framework
ITIL Change and release Management
Training framework
Prince2/PMBOK Project approach
</t>
  </si>
  <si>
    <t>All A&amp;M areas required have been covered</t>
  </si>
  <si>
    <t>4 A&amp;M Areas have been covered</t>
  </si>
  <si>
    <t>3 A&amp;M Areas have been covered</t>
  </si>
  <si>
    <t>2 A&amp;M Areas have been covered</t>
  </si>
  <si>
    <t>1 A&amp;M Areas have been covered</t>
  </si>
  <si>
    <t>Project Plan that outlines the following areas:
(a)	Target Process design
(b)	Development
(c)	Testing
(d)	Training
(e)	Implementation
(f)	Post-implementation support
and providing tasks/activities, timelines, milestones, duration and resources to be used</t>
  </si>
  <si>
    <t>Meets all requirements</t>
  </si>
  <si>
    <t>Tasks, activities, timelines, milestores, duration and resources are shown. Not all areas are covered</t>
  </si>
  <si>
    <t>Some of the tasks, activities, milestones, duration and resources are provided and not all areas are covered</t>
  </si>
  <si>
    <t>Project plan provided but with very limited detail</t>
  </si>
  <si>
    <t>Part B</t>
  </si>
  <si>
    <t>Centralised Portal having the same look and feel.</t>
  </si>
  <si>
    <t>Access to and interaction with the solution must allow for people with disabilities through the device(s) used (as mentioned above) and current technologies available.</t>
  </si>
  <si>
    <t>Training must be provided to all staff and technical members on the developed Portal</t>
  </si>
  <si>
    <t>Transfer skills to the relevant W&amp;RSETA officials</t>
  </si>
  <si>
    <t>M&amp;E Framework (Theory of change) that shows clear linkages between Outcomes, Outputs, Activities, and Inputs</t>
  </si>
  <si>
    <t>The system will have the following functionalities</t>
  </si>
  <si>
    <t>Planning - data entry</t>
  </si>
  <si>
    <t>Monitoring – data entry, export in various formats</t>
  </si>
  <si>
    <t>Dashboard Reporting – geographical (provincial) view, reports, graphs, and ad-hoc custom reporting capability</t>
  </si>
  <si>
    <t>Presents dashboard showing progress towards outcomes, outputs and set targets</t>
  </si>
  <si>
    <t>Website management, updates, changes, maintenance and support</t>
  </si>
  <si>
    <t>Total Cost for 2 years</t>
  </si>
  <si>
    <t>List of 3 projects in similar scope and price provided in the past 3 years</t>
  </si>
  <si>
    <t>List of 3 projects in similar scope and price provided in the past 1-2 years</t>
  </si>
  <si>
    <t>Not ertified and 0 years of experience</t>
  </si>
  <si>
    <t xml:space="preserve">Project plan provided but with very limited detail not inline to duration of services </t>
  </si>
  <si>
    <t>List of less than 3 projects provided in the past year</t>
  </si>
  <si>
    <t>W&amp;RSETA Website</t>
  </si>
  <si>
    <t>Online Research Portal</t>
  </si>
  <si>
    <t>Online Career Guidance Portal</t>
  </si>
  <si>
    <t>Quality Management Portal</t>
  </si>
  <si>
    <t>Other</t>
  </si>
  <si>
    <t>Project administrator</t>
  </si>
  <si>
    <t xml:space="preserve">Functional Requirement Scoping Workshop </t>
  </si>
  <si>
    <t xml:space="preserve">Create site map &amp; wireframe </t>
  </si>
  <si>
    <t xml:space="preserve">Front-end design (graphic elements) &amp; User Interface  </t>
  </si>
  <si>
    <t xml:space="preserve">Marketing Plan </t>
  </si>
  <si>
    <t xml:space="preserve">Incorporate graphic elements  </t>
  </si>
  <si>
    <t>Develop tools</t>
  </si>
  <si>
    <t xml:space="preserve">Develop application programming interface (API)  </t>
  </si>
  <si>
    <t xml:space="preserve">Implement Frameworks test against approved design  </t>
  </si>
  <si>
    <t xml:space="preserve">SEO Optimisation of website elements i.e. title description key word  </t>
  </si>
  <si>
    <t xml:space="preserve">Develop and sign off test plan </t>
  </si>
  <si>
    <t xml:space="preserve">Data population of content  </t>
  </si>
  <si>
    <t xml:space="preserve">Training  </t>
  </si>
  <si>
    <t xml:space="preserve">Handover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</si>
</sst>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4">
    <numFmt numFmtId="44" formatCode="_-&quot;R&quot;* #,##0.00_-;\-&quot;R&quot;* #,##0.00_-;_-&quot;R&quot;* &quot;-&quot;??_-;_-@_-"/>
    <numFmt numFmtId="164" formatCode="_ * #,##0.00_ ;_ * \-#,##0.00_ ;_ * \-??_ ;_ @_ "/>
    <numFmt numFmtId="165" formatCode="#,##0.00;[Red]\(#,##0.00\)"/>
    <numFmt numFmtId="166" formatCode="#,##0.000;[Red]\(#,##0.000\)"/>
    <numFmt numFmtId="167" formatCode="#,##0.0000;[Red]\(#,##0.0000\)"/>
    <numFmt numFmtId="168" formatCode="mmmm\-yy"/>
    <numFmt numFmtId="169" formatCode="#,##0.0000_);\(#,##0.0000\)"/>
    <numFmt numFmtId="170" formatCode="0.0000%"/>
    <numFmt numFmtId="171" formatCode="#,##0&quot; F&quot;;[Red]\-#,##0&quot; F&quot;"/>
    <numFmt numFmtId="172" formatCode="#,##0.00&quot; F&quot;;\-#,##0.00&quot; F&quot;"/>
    <numFmt numFmtId="173" formatCode="m/d"/>
    <numFmt numFmtId="174" formatCode="#,##0\£_);\(#,##0&quot;£)&quot;"/>
    <numFmt numFmtId="175" formatCode="_-[$R-1C09]* #,##0.00_-;\-[$R-1C09]* #,##0.00_-;_-[$R-1C09]* &quot;-&quot;??_-;_-@_-"/>
    <numFmt numFmtId="176" formatCode="0.0"/>
  </numFmts>
  <fonts count="44" x14ac:knownFonts="1">
    <font>
      <sz val="11"/>
      <color theme="1"/>
      <name val="Calibri"/>
      <family val="2"/>
      <scheme val="minor"/>
    </font>
    <font>
      <sz val="10"/>
      <color theme="1"/>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0"/>
      <name val="Arial"/>
      <family val="2"/>
    </font>
    <font>
      <sz val="10"/>
      <color indexed="8"/>
      <name val="Arial"/>
      <family val="2"/>
    </font>
    <font>
      <sz val="10"/>
      <name val="Mangal"/>
      <family val="2"/>
    </font>
    <font>
      <sz val="8"/>
      <name val="Arial"/>
      <family val="2"/>
    </font>
    <font>
      <b/>
      <sz val="12"/>
      <name val="Arial"/>
      <family val="2"/>
    </font>
    <font>
      <sz val="8"/>
      <color indexed="10"/>
      <name val="Arial Narrow"/>
      <family val="2"/>
    </font>
    <font>
      <sz val="10"/>
      <color theme="1"/>
      <name val="Arial"/>
      <family val="2"/>
    </font>
    <font>
      <b/>
      <sz val="10"/>
      <color theme="1"/>
      <name val="Arial"/>
      <family val="2"/>
    </font>
    <font>
      <b/>
      <sz val="11"/>
      <name val="Calibri"/>
      <family val="2"/>
      <scheme val="minor"/>
    </font>
    <font>
      <sz val="11"/>
      <color theme="1"/>
      <name val="Arial"/>
      <family val="2"/>
    </font>
    <font>
      <b/>
      <sz val="11"/>
      <color theme="1"/>
      <name val="Arial"/>
      <family val="2"/>
    </font>
    <font>
      <b/>
      <sz val="11"/>
      <color rgb="FF000000"/>
      <name val="Arial"/>
      <family val="2"/>
    </font>
    <font>
      <b/>
      <sz val="11"/>
      <name val="Arial"/>
      <family val="2"/>
    </font>
    <font>
      <sz val="11"/>
      <name val="Arial"/>
      <family val="2"/>
    </font>
    <font>
      <sz val="10"/>
      <color rgb="FF000000"/>
      <name val="Arial"/>
      <family val="2"/>
    </font>
    <font>
      <b/>
      <sz val="9"/>
      <color indexed="81"/>
      <name val="Tahoma"/>
      <family val="2"/>
    </font>
    <font>
      <sz val="8"/>
      <name val="Calibri"/>
      <family val="2"/>
      <scheme val="minor"/>
    </font>
    <font>
      <b/>
      <sz val="10"/>
      <color rgb="FF000000"/>
      <name val="Arial"/>
      <family val="2"/>
    </font>
    <font>
      <sz val="10"/>
      <color rgb="FFFF0000"/>
      <name val="Arial"/>
      <family val="2"/>
    </font>
    <font>
      <vertAlign val="superscript"/>
      <sz val="10"/>
      <color rgb="FF000000"/>
      <name val="Arial"/>
      <family val="2"/>
    </font>
    <font>
      <sz val="10"/>
      <color rgb="FFFFC000"/>
      <name val="Arial"/>
      <family val="2"/>
    </font>
    <font>
      <vertAlign val="superscript"/>
      <sz val="10"/>
      <color theme="1"/>
      <name val="Arial"/>
      <family val="2"/>
    </font>
    <font>
      <b/>
      <sz val="11"/>
      <color indexed="8"/>
      <name val="Arial"/>
      <family val="2"/>
    </font>
    <font>
      <sz val="10"/>
      <color theme="1"/>
      <name val="Calibri"/>
      <family val="2"/>
      <scheme val="minor"/>
    </font>
  </fonts>
  <fills count="4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44"/>
      </patternFill>
    </fill>
    <fill>
      <patternFill patternType="solid">
        <fgColor indexed="26"/>
        <bgColor indexed="9"/>
      </patternFill>
    </fill>
    <fill>
      <patternFill patternType="solid">
        <fgColor rgb="FFFFFFFF"/>
        <bgColor indexed="64"/>
      </patternFill>
    </fill>
    <fill>
      <patternFill patternType="solid">
        <fgColor rgb="FF92D050"/>
        <bgColor indexed="64"/>
      </patternFill>
    </fill>
    <fill>
      <patternFill patternType="solid">
        <fgColor rgb="FFF2F2F2"/>
        <bgColor indexed="64"/>
      </patternFill>
    </fill>
    <fill>
      <patternFill patternType="solid">
        <fgColor rgb="FFD9D9D9"/>
        <bgColor indexed="64"/>
      </patternFill>
    </fill>
    <fill>
      <patternFill patternType="solid">
        <fgColor theme="1"/>
        <bgColor indexed="64"/>
      </patternFill>
    </fill>
    <fill>
      <patternFill patternType="solid">
        <fgColor rgb="FFFFFF00"/>
        <bgColor indexed="64"/>
      </patternFill>
    </fill>
    <fill>
      <patternFill patternType="solid">
        <fgColor rgb="FFFF5C29"/>
        <bgColor indexed="64"/>
      </patternFill>
    </fill>
    <fill>
      <patternFill patternType="solid">
        <fgColor rgb="FF4472C4"/>
        <bgColor indexed="64"/>
      </patternFill>
    </fill>
    <fill>
      <patternFill patternType="solid">
        <fgColor rgb="FF7030A0"/>
        <bgColor indexed="64"/>
      </patternFill>
    </fill>
    <fill>
      <patternFill patternType="solid">
        <fgColor rgb="FFFFC000"/>
        <bgColor indexed="64"/>
      </patternFill>
    </fill>
    <fill>
      <patternFill patternType="solid">
        <fgColor rgb="FFFF0000"/>
        <bgColor indexed="64"/>
      </patternFill>
    </fill>
    <fill>
      <patternFill patternType="solid">
        <fgColor theme="0" tint="-0.249977111117893"/>
        <bgColor indexed="64"/>
      </patternFill>
    </fill>
  </fills>
  <borders count="4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style="medium">
        <color indexed="8"/>
      </top>
      <bottom style="medium">
        <color indexed="8"/>
      </bottom>
      <diagonal/>
    </border>
    <border>
      <left/>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98">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8" fillId="32" borderId="0" applyNumberFormat="0" applyBorder="0" applyAlignment="0" applyProtection="0"/>
    <xf numFmtId="0" fontId="19" fillId="0" borderId="0"/>
    <xf numFmtId="0" fontId="19" fillId="0" borderId="0"/>
    <xf numFmtId="164" fontId="19" fillId="0" borderId="0" applyFill="0" applyBorder="0" applyAlignment="0"/>
    <xf numFmtId="165" fontId="19" fillId="0" borderId="0" applyFill="0" applyBorder="0" applyAlignment="0"/>
    <xf numFmtId="166" fontId="19" fillId="0" borderId="0" applyFill="0" applyBorder="0" applyAlignment="0"/>
    <xf numFmtId="167" fontId="19" fillId="0" borderId="0" applyFill="0" applyBorder="0" applyAlignment="0"/>
    <xf numFmtId="168" fontId="19" fillId="0" borderId="0" applyFill="0" applyBorder="0" applyAlignment="0"/>
    <xf numFmtId="164" fontId="19" fillId="0" borderId="0" applyFill="0" applyBorder="0" applyAlignment="0"/>
    <xf numFmtId="169" fontId="19" fillId="0" borderId="0" applyFill="0" applyBorder="0" applyAlignment="0"/>
    <xf numFmtId="165" fontId="19" fillId="0" borderId="0" applyFill="0" applyBorder="0" applyAlignment="0"/>
    <xf numFmtId="170" fontId="19" fillId="0" borderId="0"/>
    <xf numFmtId="170" fontId="19" fillId="0" borderId="0"/>
    <xf numFmtId="170" fontId="19" fillId="0" borderId="0"/>
    <xf numFmtId="170" fontId="19" fillId="0" borderId="0"/>
    <xf numFmtId="170" fontId="19" fillId="0" borderId="0"/>
    <xf numFmtId="170" fontId="19" fillId="0" borderId="0"/>
    <xf numFmtId="170" fontId="19" fillId="0" borderId="0"/>
    <xf numFmtId="170" fontId="19" fillId="0" borderId="0"/>
    <xf numFmtId="164" fontId="22" fillId="0" borderId="0" applyFill="0" applyBorder="0" applyAlignment="0" applyProtection="0"/>
    <xf numFmtId="165" fontId="22" fillId="0" borderId="0" applyFill="0" applyBorder="0" applyAlignment="0" applyProtection="0"/>
    <xf numFmtId="14" fontId="21" fillId="0" borderId="0" applyFill="0" applyBorder="0" applyAlignment="0"/>
    <xf numFmtId="164" fontId="19" fillId="0" borderId="0" applyFill="0" applyBorder="0" applyAlignment="0"/>
    <xf numFmtId="165" fontId="19" fillId="0" borderId="0" applyFill="0" applyBorder="0" applyAlignment="0"/>
    <xf numFmtId="164" fontId="19" fillId="0" borderId="0" applyFill="0" applyBorder="0" applyAlignment="0"/>
    <xf numFmtId="169" fontId="19" fillId="0" borderId="0" applyFill="0" applyBorder="0" applyAlignment="0"/>
    <xf numFmtId="165" fontId="19" fillId="0" borderId="0" applyFill="0" applyBorder="0" applyAlignment="0"/>
    <xf numFmtId="0" fontId="23" fillId="33" borderId="0" applyNumberFormat="0" applyBorder="0" applyAlignment="0" applyProtection="0"/>
    <xf numFmtId="0" fontId="24" fillId="0" borderId="11" applyNumberFormat="0" applyAlignment="0" applyProtection="0"/>
    <xf numFmtId="0" fontId="24" fillId="0" borderId="12">
      <alignment horizontal="left" vertical="center"/>
    </xf>
    <xf numFmtId="0" fontId="23" fillId="34" borderId="0" applyNumberFormat="0" applyBorder="0" applyAlignment="0" applyProtection="0"/>
    <xf numFmtId="164" fontId="19" fillId="0" borderId="0" applyFill="0" applyBorder="0" applyAlignment="0"/>
    <xf numFmtId="165" fontId="19" fillId="0" borderId="0" applyFill="0" applyBorder="0" applyAlignment="0"/>
    <xf numFmtId="164" fontId="19" fillId="0" borderId="0" applyFill="0" applyBorder="0" applyAlignment="0"/>
    <xf numFmtId="169" fontId="19" fillId="0" borderId="0" applyFill="0" applyBorder="0" applyAlignment="0"/>
    <xf numFmtId="165" fontId="19" fillId="0" borderId="0" applyFill="0" applyBorder="0" applyAlignment="0"/>
    <xf numFmtId="171" fontId="19" fillId="0" borderId="0"/>
    <xf numFmtId="0" fontId="19" fillId="0" borderId="0"/>
    <xf numFmtId="168" fontId="22" fillId="0" borderId="0" applyFill="0" applyBorder="0" applyAlignment="0" applyProtection="0"/>
    <xf numFmtId="172" fontId="22" fillId="0" borderId="0" applyFill="0" applyBorder="0" applyAlignment="0" applyProtection="0"/>
    <xf numFmtId="10" fontId="22" fillId="0" borderId="0" applyFill="0" applyBorder="0" applyAlignment="0" applyProtection="0"/>
    <xf numFmtId="164" fontId="19" fillId="0" borderId="0" applyFill="0" applyBorder="0" applyAlignment="0"/>
    <xf numFmtId="165" fontId="19" fillId="0" borderId="0" applyFill="0" applyBorder="0" applyAlignment="0"/>
    <xf numFmtId="164" fontId="19" fillId="0" borderId="0" applyFill="0" applyBorder="0" applyAlignment="0"/>
    <xf numFmtId="169" fontId="19" fillId="0" borderId="0" applyFill="0" applyBorder="0" applyAlignment="0"/>
    <xf numFmtId="165" fontId="19" fillId="0" borderId="0" applyFill="0" applyBorder="0" applyAlignment="0"/>
    <xf numFmtId="0" fontId="23" fillId="0" borderId="0"/>
    <xf numFmtId="0" fontId="23" fillId="0" borderId="0"/>
    <xf numFmtId="0" fontId="23" fillId="0" borderId="0"/>
    <xf numFmtId="0" fontId="23" fillId="0" borderId="0"/>
    <xf numFmtId="0" fontId="23" fillId="0" borderId="0"/>
    <xf numFmtId="49" fontId="21" fillId="0" borderId="0" applyFill="0" applyBorder="0" applyAlignment="0"/>
    <xf numFmtId="173" fontId="19" fillId="0" borderId="0" applyFill="0" applyBorder="0" applyAlignment="0"/>
    <xf numFmtId="174" fontId="19" fillId="0" borderId="0" applyFill="0" applyBorder="0" applyAlignment="0"/>
    <xf numFmtId="0" fontId="25" fillId="0" borderId="0">
      <alignment vertical="top"/>
    </xf>
    <xf numFmtId="9" fontId="2" fillId="0" borderId="0" applyFont="0" applyFill="0" applyBorder="0" applyAlignment="0" applyProtection="0"/>
    <xf numFmtId="0" fontId="19" fillId="0" borderId="0"/>
  </cellStyleXfs>
  <cellXfs count="272">
    <xf numFmtId="0" fontId="0" fillId="0" borderId="0" xfId="0"/>
    <xf numFmtId="0" fontId="20" fillId="0" borderId="10" xfId="42" applyFont="1" applyBorder="1" applyAlignment="1" applyProtection="1">
      <alignment horizontal="center" vertical="center" wrapText="1"/>
      <protection locked="0"/>
    </xf>
    <xf numFmtId="0" fontId="26" fillId="0" borderId="0" xfId="0" applyFont="1"/>
    <xf numFmtId="0" fontId="29" fillId="0" borderId="0" xfId="0" applyFont="1"/>
    <xf numFmtId="0" fontId="29" fillId="0" borderId="0" xfId="0" applyFont="1" applyAlignment="1">
      <alignment horizontal="center" vertical="center"/>
    </xf>
    <xf numFmtId="0" fontId="31" fillId="37" borderId="15" xfId="0" applyFont="1" applyFill="1" applyBorder="1" applyAlignment="1">
      <alignment horizontal="center" vertical="center"/>
    </xf>
    <xf numFmtId="2" fontId="28" fillId="0" borderId="0" xfId="18" applyNumberFormat="1" applyFont="1" applyFill="1" applyBorder="1" applyAlignment="1">
      <alignment horizontal="center" vertical="center"/>
    </xf>
    <xf numFmtId="49" fontId="29" fillId="0" borderId="0" xfId="0" applyNumberFormat="1" applyFont="1" applyAlignment="1">
      <alignment vertical="top" wrapText="1"/>
    </xf>
    <xf numFmtId="49" fontId="33" fillId="0" borderId="0" xfId="0" applyNumberFormat="1" applyFont="1" applyAlignment="1">
      <alignment vertical="center"/>
    </xf>
    <xf numFmtId="0" fontId="26" fillId="0" borderId="0" xfId="0" applyFont="1" applyAlignment="1" applyProtection="1">
      <alignment vertical="center"/>
      <protection hidden="1"/>
    </xf>
    <xf numFmtId="0" fontId="34" fillId="0" borderId="10" xfId="0" applyFont="1" applyBorder="1" applyAlignment="1">
      <alignment vertical="center"/>
    </xf>
    <xf numFmtId="0" fontId="0" fillId="0" borderId="0" xfId="0" applyFont="1" applyAlignment="1">
      <alignment horizontal="center"/>
    </xf>
    <xf numFmtId="9" fontId="29" fillId="0" borderId="0" xfId="96" applyFont="1" applyAlignment="1"/>
    <xf numFmtId="2" fontId="32" fillId="36" borderId="10" xfId="18" applyNumberFormat="1" applyFont="1" applyFill="1" applyBorder="1" applyAlignment="1">
      <alignment horizontal="left" vertical="center"/>
    </xf>
    <xf numFmtId="0" fontId="30" fillId="0" borderId="0" xfId="0" applyFont="1"/>
    <xf numFmtId="2" fontId="32" fillId="36" borderId="10" xfId="18" applyNumberFormat="1" applyFont="1" applyFill="1" applyBorder="1" applyAlignment="1">
      <alignment horizontal="center" vertical="center"/>
    </xf>
    <xf numFmtId="49" fontId="30" fillId="0" borderId="0" xfId="0" applyNumberFormat="1" applyFont="1" applyAlignment="1">
      <alignment vertical="top"/>
    </xf>
    <xf numFmtId="0" fontId="29" fillId="0" borderId="0" xfId="0" applyFont="1" applyAlignment="1">
      <alignment horizontal="center"/>
    </xf>
    <xf numFmtId="0" fontId="31" fillId="0" borderId="0" xfId="0" applyFont="1" applyFill="1" applyBorder="1" applyAlignment="1">
      <alignment vertical="center"/>
    </xf>
    <xf numFmtId="9" fontId="29" fillId="0" borderId="0" xfId="96" applyFont="1" applyFill="1" applyBorder="1" applyAlignment="1" applyProtection="1">
      <protection locked="0" hidden="1"/>
    </xf>
    <xf numFmtId="0" fontId="29" fillId="0" borderId="0" xfId="0" applyFont="1" applyFill="1" applyBorder="1"/>
    <xf numFmtId="9" fontId="31" fillId="37" borderId="15" xfId="96" applyFont="1" applyFill="1" applyBorder="1" applyAlignment="1">
      <alignment horizontal="center" vertical="center" wrapText="1"/>
    </xf>
    <xf numFmtId="0" fontId="30" fillId="36" borderId="10" xfId="0" applyFont="1" applyFill="1" applyBorder="1" applyAlignment="1">
      <alignment vertical="center"/>
    </xf>
    <xf numFmtId="0" fontId="29" fillId="0" borderId="0" xfId="0" applyFont="1" applyFill="1" applyBorder="1" applyAlignment="1"/>
    <xf numFmtId="0" fontId="30" fillId="36" borderId="26" xfId="0" applyFont="1" applyFill="1" applyBorder="1" applyAlignment="1">
      <alignment vertical="center"/>
    </xf>
    <xf numFmtId="175" fontId="0" fillId="0" borderId="10" xfId="0" applyNumberFormat="1" applyFont="1" applyFill="1" applyBorder="1" applyAlignment="1" applyProtection="1">
      <alignment horizontal="center" vertical="center"/>
      <protection locked="0"/>
    </xf>
    <xf numFmtId="0" fontId="30" fillId="0" borderId="0" xfId="0" applyFont="1" applyAlignment="1"/>
    <xf numFmtId="0" fontId="30" fillId="0" borderId="0" xfId="0" applyFont="1" applyAlignment="1">
      <alignment horizontal="right"/>
    </xf>
    <xf numFmtId="0" fontId="30" fillId="0" borderId="0" xfId="0" applyFont="1" applyBorder="1" applyAlignment="1"/>
    <xf numFmtId="175" fontId="0" fillId="0" borderId="0" xfId="0" applyNumberFormat="1" applyFont="1" applyFill="1" applyBorder="1" applyAlignment="1" applyProtection="1">
      <alignment horizontal="center" vertical="center"/>
      <protection locked="0"/>
    </xf>
    <xf numFmtId="0" fontId="29" fillId="0" borderId="0" xfId="0" applyFont="1" applyBorder="1" applyAlignment="1"/>
    <xf numFmtId="0" fontId="29" fillId="0" borderId="0" xfId="0" applyFont="1" applyAlignment="1"/>
    <xf numFmtId="0" fontId="0" fillId="0" borderId="0" xfId="0" applyFont="1" applyFill="1" applyAlignment="1">
      <alignment horizontal="center"/>
    </xf>
    <xf numFmtId="0" fontId="30" fillId="35" borderId="10" xfId="0" applyFont="1" applyFill="1" applyBorder="1" applyAlignment="1">
      <alignment vertical="center"/>
    </xf>
    <xf numFmtId="175" fontId="0" fillId="0" borderId="10" xfId="0" applyNumberFormat="1" applyFont="1" applyFill="1" applyBorder="1" applyAlignment="1" applyProtection="1">
      <alignment vertical="center"/>
      <protection locked="0"/>
    </xf>
    <xf numFmtId="175" fontId="0" fillId="39" borderId="13" xfId="0" applyNumberFormat="1" applyFont="1" applyFill="1" applyBorder="1" applyAlignment="1" applyProtection="1">
      <alignment vertical="center"/>
      <protection locked="0"/>
    </xf>
    <xf numFmtId="175" fontId="0" fillId="0" borderId="23" xfId="0" applyNumberFormat="1" applyFont="1" applyFill="1" applyBorder="1" applyAlignment="1" applyProtection="1">
      <alignment vertical="center"/>
      <protection locked="0"/>
    </xf>
    <xf numFmtId="175" fontId="0" fillId="39" borderId="24" xfId="0" applyNumberFormat="1" applyFont="1" applyFill="1" applyBorder="1" applyAlignment="1" applyProtection="1">
      <alignment vertical="center"/>
      <protection locked="0"/>
    </xf>
    <xf numFmtId="0" fontId="30" fillId="0" borderId="10" xfId="0" applyFont="1" applyBorder="1" applyAlignment="1" applyProtection="1">
      <alignment vertical="center"/>
    </xf>
    <xf numFmtId="1" fontId="27" fillId="0" borderId="17" xfId="96" applyNumberFormat="1" applyFont="1" applyFill="1" applyBorder="1" applyAlignment="1" applyProtection="1">
      <alignment horizontal="center" vertical="center" wrapText="1"/>
      <protection hidden="1"/>
    </xf>
    <xf numFmtId="10" fontId="20" fillId="0" borderId="20" xfId="96" applyNumberFormat="1" applyFont="1" applyBorder="1" applyAlignment="1" applyProtection="1">
      <alignment horizontal="center" vertical="center"/>
      <protection hidden="1"/>
    </xf>
    <xf numFmtId="49" fontId="29" fillId="0" borderId="0" xfId="0" applyNumberFormat="1" applyFont="1" applyAlignment="1">
      <alignment horizontal="left" vertical="top" wrapText="1"/>
    </xf>
    <xf numFmtId="49" fontId="29" fillId="0" borderId="0" xfId="0" applyNumberFormat="1" applyFont="1" applyAlignment="1">
      <alignment vertical="top"/>
    </xf>
    <xf numFmtId="0" fontId="29" fillId="0" borderId="10" xfId="0" applyFont="1" applyBorder="1" applyAlignment="1">
      <alignment horizontal="justify" vertical="center" wrapText="1"/>
    </xf>
    <xf numFmtId="0" fontId="30" fillId="37" borderId="15" xfId="0" applyFont="1" applyFill="1" applyBorder="1" applyAlignment="1">
      <alignment horizontal="left" vertical="center"/>
    </xf>
    <xf numFmtId="0" fontId="30" fillId="36" borderId="10" xfId="0" applyFont="1" applyFill="1" applyBorder="1" applyAlignment="1">
      <alignment horizontal="center" vertical="center" wrapText="1"/>
    </xf>
    <xf numFmtId="0" fontId="30" fillId="36" borderId="10" xfId="0" applyFont="1" applyFill="1" applyBorder="1" applyAlignment="1" applyProtection="1">
      <alignment horizontal="center" vertical="center" wrapText="1"/>
      <protection hidden="1"/>
    </xf>
    <xf numFmtId="0" fontId="32" fillId="0" borderId="10" xfId="42" applyFont="1" applyBorder="1" applyAlignment="1" applyProtection="1">
      <alignment horizontal="center" vertical="center" wrapText="1"/>
      <protection locked="0"/>
    </xf>
    <xf numFmtId="0" fontId="34" fillId="41" borderId="10" xfId="0" applyFont="1" applyFill="1" applyBorder="1" applyAlignment="1">
      <alignment horizontal="left" vertical="center"/>
    </xf>
    <xf numFmtId="0" fontId="34" fillId="43" borderId="10" xfId="0" applyFont="1" applyFill="1" applyBorder="1" applyAlignment="1">
      <alignment horizontal="left" vertical="center"/>
    </xf>
    <xf numFmtId="0" fontId="37" fillId="43" borderId="10" xfId="0" applyFont="1" applyFill="1" applyBorder="1" applyAlignment="1">
      <alignment horizontal="left" vertical="center"/>
    </xf>
    <xf numFmtId="0" fontId="37" fillId="0" borderId="10" xfId="0" applyFont="1" applyBorder="1" applyAlignment="1">
      <alignment horizontal="left" vertical="center"/>
    </xf>
    <xf numFmtId="0" fontId="34" fillId="0" borderId="10" xfId="0" applyFont="1" applyFill="1" applyBorder="1" applyAlignment="1">
      <alignment horizontal="left" vertical="center"/>
    </xf>
    <xf numFmtId="0" fontId="34" fillId="44" borderId="10" xfId="0" applyFont="1" applyFill="1" applyBorder="1" applyAlignment="1">
      <alignment horizontal="left" vertical="center"/>
    </xf>
    <xf numFmtId="0" fontId="40" fillId="44" borderId="10" xfId="0" applyFont="1" applyFill="1" applyBorder="1" applyAlignment="1">
      <alignment horizontal="left" vertical="center"/>
    </xf>
    <xf numFmtId="0" fontId="40" fillId="0" borderId="10" xfId="0" applyFont="1" applyFill="1" applyBorder="1" applyAlignment="1">
      <alignment horizontal="left" vertical="center"/>
    </xf>
    <xf numFmtId="0" fontId="29" fillId="35" borderId="24" xfId="0" applyFont="1" applyFill="1" applyBorder="1" applyAlignment="1">
      <alignment vertical="center"/>
    </xf>
    <xf numFmtId="0" fontId="29" fillId="0" borderId="24" xfId="0" applyFont="1" applyBorder="1"/>
    <xf numFmtId="0" fontId="29" fillId="0" borderId="10" xfId="0" applyFont="1" applyBorder="1" applyAlignment="1">
      <alignment horizontal="left" vertical="center"/>
    </xf>
    <xf numFmtId="0" fontId="29" fillId="0" borderId="10" xfId="0" applyFont="1" applyBorder="1" applyAlignment="1">
      <alignment horizontal="justify" vertical="center"/>
    </xf>
    <xf numFmtId="0" fontId="29" fillId="0" borderId="10" xfId="0" applyFont="1" applyBorder="1" applyAlignment="1">
      <alignment vertical="center"/>
    </xf>
    <xf numFmtId="1" fontId="31" fillId="0" borderId="0" xfId="96" applyNumberFormat="1" applyFont="1" applyFill="1" applyBorder="1" applyAlignment="1">
      <alignment horizontal="center" vertical="center"/>
    </xf>
    <xf numFmtId="0" fontId="34" fillId="0" borderId="10" xfId="0" applyFont="1" applyBorder="1" applyAlignment="1">
      <alignment horizontal="left" vertical="center"/>
    </xf>
    <xf numFmtId="0" fontId="34" fillId="42" borderId="10" xfId="0" applyFont="1" applyFill="1" applyBorder="1" applyAlignment="1">
      <alignment horizontal="left" vertical="center"/>
    </xf>
    <xf numFmtId="0" fontId="29" fillId="0" borderId="10" xfId="0" applyFont="1" applyFill="1" applyBorder="1" applyAlignment="1">
      <alignment horizontal="justify" vertical="center" wrapText="1"/>
    </xf>
    <xf numFmtId="9" fontId="29" fillId="0" borderId="10" xfId="96" applyFont="1" applyBorder="1" applyAlignment="1">
      <alignment horizontal="center" vertical="center"/>
    </xf>
    <xf numFmtId="0" fontId="27" fillId="36" borderId="29" xfId="0" applyFont="1" applyFill="1" applyBorder="1" applyAlignment="1">
      <alignment vertical="top" wrapText="1"/>
    </xf>
    <xf numFmtId="0" fontId="34" fillId="42" borderId="10" xfId="0" applyFont="1" applyFill="1" applyBorder="1" applyAlignment="1">
      <alignment vertical="center"/>
    </xf>
    <xf numFmtId="0" fontId="37" fillId="36" borderId="10" xfId="0" applyFont="1" applyFill="1" applyBorder="1" applyAlignment="1">
      <alignment horizontal="left" vertical="center"/>
    </xf>
    <xf numFmtId="0" fontId="34" fillId="38" borderId="10" xfId="0" applyFont="1" applyFill="1" applyBorder="1" applyAlignment="1">
      <alignment vertical="center"/>
    </xf>
    <xf numFmtId="0" fontId="34" fillId="39" borderId="10" xfId="0" applyFont="1" applyFill="1" applyBorder="1" applyAlignment="1">
      <alignment vertical="center"/>
    </xf>
    <xf numFmtId="0" fontId="34" fillId="45" borderId="10" xfId="0" applyFont="1" applyFill="1" applyBorder="1" applyAlignment="1">
      <alignment horizontal="left" vertical="center"/>
    </xf>
    <xf numFmtId="0" fontId="37" fillId="0" borderId="30" xfId="0" applyFont="1" applyFill="1" applyBorder="1" applyAlignment="1">
      <alignment vertical="center"/>
    </xf>
    <xf numFmtId="0" fontId="37" fillId="0" borderId="31" xfId="0" applyFont="1" applyFill="1" applyBorder="1" applyAlignment="1">
      <alignment vertical="center"/>
    </xf>
    <xf numFmtId="0" fontId="37" fillId="0" borderId="32" xfId="0" applyFont="1" applyFill="1" applyBorder="1" applyAlignment="1">
      <alignment horizontal="center" vertical="center"/>
    </xf>
    <xf numFmtId="0" fontId="29" fillId="0" borderId="32" xfId="0" applyFont="1" applyFill="1" applyBorder="1" applyAlignment="1"/>
    <xf numFmtId="0" fontId="29" fillId="0" borderId="33" xfId="0" applyFont="1" applyFill="1" applyBorder="1" applyAlignment="1"/>
    <xf numFmtId="0" fontId="30" fillId="36" borderId="27" xfId="0" applyFont="1" applyFill="1" applyBorder="1" applyAlignment="1">
      <alignment horizontal="center" vertical="center"/>
    </xf>
    <xf numFmtId="0" fontId="27" fillId="36" borderId="10" xfId="0" applyFont="1" applyFill="1" applyBorder="1" applyAlignment="1">
      <alignment horizontal="center" vertical="center"/>
    </xf>
    <xf numFmtId="0" fontId="26" fillId="0" borderId="10" xfId="0" applyFont="1" applyBorder="1" applyAlignment="1">
      <alignment horizontal="left" vertical="center" wrapText="1"/>
    </xf>
    <xf numFmtId="0" fontId="26" fillId="0" borderId="0" xfId="0" applyFont="1" applyAlignment="1">
      <alignment vertical="top"/>
    </xf>
    <xf numFmtId="0" fontId="27" fillId="36" borderId="10" xfId="0" applyFont="1" applyFill="1" applyBorder="1" applyAlignment="1">
      <alignment horizontal="left" vertical="top"/>
    </xf>
    <xf numFmtId="0" fontId="26" fillId="0" borderId="10" xfId="0" applyFont="1" applyBorder="1" applyAlignment="1">
      <alignment horizontal="left" vertical="top"/>
    </xf>
    <xf numFmtId="0" fontId="27" fillId="0" borderId="0" xfId="0" applyFont="1" applyAlignment="1">
      <alignment vertical="top"/>
    </xf>
    <xf numFmtId="0" fontId="27" fillId="36" borderId="10" xfId="0" applyFont="1" applyFill="1" applyBorder="1" applyAlignment="1">
      <alignment horizontal="center" vertical="center" wrapText="1"/>
    </xf>
    <xf numFmtId="49" fontId="26" fillId="0" borderId="0" xfId="0" applyNumberFormat="1" applyFont="1" applyAlignment="1">
      <alignment vertical="center"/>
    </xf>
    <xf numFmtId="0" fontId="19" fillId="0" borderId="0" xfId="0" applyFont="1" applyAlignment="1" applyProtection="1">
      <alignment horizontal="center"/>
      <protection hidden="1"/>
    </xf>
    <xf numFmtId="0" fontId="26" fillId="0" borderId="0" xfId="0" applyFont="1" applyAlignment="1"/>
    <xf numFmtId="0" fontId="20" fillId="0" borderId="10" xfId="42" applyFont="1" applyFill="1" applyBorder="1" applyAlignment="1" applyProtection="1">
      <alignment horizontal="center" vertical="center" wrapText="1"/>
      <protection locked="0"/>
    </xf>
    <xf numFmtId="0" fontId="26" fillId="0" borderId="0" xfId="0" applyFont="1" applyAlignment="1">
      <alignment wrapText="1"/>
    </xf>
    <xf numFmtId="1" fontId="27" fillId="0" borderId="21" xfId="96" applyNumberFormat="1" applyFont="1" applyFill="1" applyBorder="1" applyAlignment="1" applyProtection="1">
      <alignment horizontal="center" vertical="center" wrapText="1"/>
      <protection hidden="1"/>
    </xf>
    <xf numFmtId="10" fontId="20" fillId="0" borderId="36" xfId="96" applyNumberFormat="1" applyFont="1" applyBorder="1" applyAlignment="1" applyProtection="1">
      <alignment horizontal="center" vertical="center"/>
      <protection hidden="1"/>
    </xf>
    <xf numFmtId="49" fontId="19" fillId="0" borderId="0" xfId="0" applyNumberFormat="1" applyFont="1" applyFill="1" applyAlignment="1">
      <alignment horizontal="center" vertical="center" wrapText="1"/>
    </xf>
    <xf numFmtId="49" fontId="26" fillId="0" borderId="0" xfId="0" applyNumberFormat="1" applyFont="1" applyFill="1" applyAlignment="1">
      <alignment vertical="center"/>
    </xf>
    <xf numFmtId="0" fontId="26" fillId="0" borderId="0" xfId="0" applyFont="1" applyAlignment="1">
      <alignment vertical="center"/>
    </xf>
    <xf numFmtId="49" fontId="26" fillId="0" borderId="0" xfId="0" applyNumberFormat="1" applyFont="1" applyAlignment="1">
      <alignment vertical="top"/>
    </xf>
    <xf numFmtId="176" fontId="27" fillId="36" borderId="10" xfId="0" applyNumberFormat="1" applyFont="1" applyFill="1" applyBorder="1" applyAlignment="1">
      <alignment vertical="center"/>
    </xf>
    <xf numFmtId="0" fontId="27" fillId="36" borderId="10" xfId="0" applyFont="1" applyFill="1" applyBorder="1" applyAlignment="1">
      <alignment horizontal="left" vertical="top" wrapText="1"/>
    </xf>
    <xf numFmtId="176" fontId="27" fillId="0" borderId="10" xfId="0" applyNumberFormat="1" applyFont="1" applyFill="1" applyBorder="1" applyAlignment="1">
      <alignment vertical="top" wrapText="1"/>
    </xf>
    <xf numFmtId="0" fontId="26" fillId="0" borderId="10" xfId="0" applyFont="1" applyBorder="1" applyAlignment="1">
      <alignment horizontal="left" vertical="top" wrapText="1"/>
    </xf>
    <xf numFmtId="176" fontId="27" fillId="0" borderId="10" xfId="0" applyNumberFormat="1" applyFont="1" applyBorder="1" applyAlignment="1">
      <alignment vertical="top" wrapText="1"/>
    </xf>
    <xf numFmtId="0" fontId="27" fillId="0" borderId="10" xfId="0" applyFont="1" applyFill="1" applyBorder="1" applyAlignment="1" applyProtection="1">
      <alignment horizontal="center" vertical="center" wrapText="1"/>
      <protection locked="0"/>
    </xf>
    <xf numFmtId="176" fontId="27" fillId="0" borderId="0" xfId="0" applyNumberFormat="1" applyFont="1" applyBorder="1" applyAlignment="1" applyProtection="1">
      <alignment vertical="top" wrapText="1"/>
      <protection hidden="1"/>
    </xf>
    <xf numFmtId="49" fontId="27" fillId="0" borderId="0" xfId="0" applyNumberFormat="1" applyFont="1" applyBorder="1" applyAlignment="1" applyProtection="1">
      <alignment horizontal="right" vertical="top" wrapText="1"/>
      <protection hidden="1"/>
    </xf>
    <xf numFmtId="10" fontId="27" fillId="0" borderId="0" xfId="96" applyNumberFormat="1" applyFont="1" applyBorder="1" applyAlignment="1">
      <alignment vertical="center"/>
    </xf>
    <xf numFmtId="10" fontId="20" fillId="0" borderId="0" xfId="96" applyNumberFormat="1" applyFont="1" applyBorder="1" applyAlignment="1" applyProtection="1">
      <alignment horizontal="center" vertical="center"/>
      <protection hidden="1"/>
    </xf>
    <xf numFmtId="176" fontId="27" fillId="0" borderId="0" xfId="0" applyNumberFormat="1" applyFont="1" applyAlignment="1">
      <alignment vertical="top"/>
    </xf>
    <xf numFmtId="176" fontId="26" fillId="0" borderId="0" xfId="0" applyNumberFormat="1" applyFont="1"/>
    <xf numFmtId="0" fontId="27" fillId="36" borderId="10" xfId="0" applyFont="1" applyFill="1" applyBorder="1" applyAlignment="1">
      <alignment horizontal="left" vertical="center" wrapText="1"/>
    </xf>
    <xf numFmtId="0" fontId="26" fillId="0" borderId="0" xfId="0" applyFont="1" applyAlignment="1">
      <alignment horizontal="center" vertical="center"/>
    </xf>
    <xf numFmtId="49" fontId="21" fillId="0" borderId="10" xfId="78" applyNumberFormat="1" applyFont="1" applyBorder="1" applyAlignment="1">
      <alignment horizontal="left" vertical="center" wrapText="1"/>
    </xf>
    <xf numFmtId="49" fontId="19" fillId="0" borderId="10" xfId="78" applyNumberFormat="1" applyFont="1" applyBorder="1" applyAlignment="1">
      <alignment horizontal="left" vertical="center" wrapText="1"/>
    </xf>
    <xf numFmtId="49" fontId="19" fillId="0" borderId="10" xfId="0" applyNumberFormat="1" applyFont="1" applyFill="1" applyBorder="1" applyAlignment="1">
      <alignment horizontal="center" vertical="center" wrapText="1"/>
    </xf>
    <xf numFmtId="49" fontId="26" fillId="0" borderId="0" xfId="0" applyNumberFormat="1" applyFont="1" applyAlignment="1">
      <alignment vertical="top" wrapText="1"/>
    </xf>
    <xf numFmtId="49" fontId="27" fillId="0" borderId="0" xfId="0" applyNumberFormat="1" applyFont="1" applyBorder="1" applyAlignment="1" applyProtection="1">
      <alignment vertical="top" wrapText="1"/>
      <protection hidden="1"/>
    </xf>
    <xf numFmtId="2" fontId="26" fillId="0" borderId="0" xfId="0" applyNumberFormat="1" applyFont="1"/>
    <xf numFmtId="176" fontId="27" fillId="36" borderId="10" xfId="0" applyNumberFormat="1" applyFont="1" applyFill="1" applyBorder="1" applyAlignment="1">
      <alignment horizontal="center" vertical="center" wrapText="1"/>
    </xf>
    <xf numFmtId="176" fontId="27" fillId="0" borderId="10" xfId="0" applyNumberFormat="1" applyFont="1" applyBorder="1" applyAlignment="1">
      <alignment vertical="top"/>
    </xf>
    <xf numFmtId="176" fontId="27" fillId="0" borderId="0" xfId="0" applyNumberFormat="1" applyFont="1" applyAlignment="1">
      <alignment horizontal="center" vertical="top"/>
    </xf>
    <xf numFmtId="2" fontId="27" fillId="36" borderId="10" xfId="0" applyNumberFormat="1" applyFont="1" applyFill="1" applyBorder="1" applyAlignment="1" applyProtection="1">
      <alignment horizontal="center" vertical="center" wrapText="1"/>
      <protection hidden="1"/>
    </xf>
    <xf numFmtId="2" fontId="27" fillId="0" borderId="10" xfId="42" applyNumberFormat="1" applyFont="1" applyFill="1" applyBorder="1" applyAlignment="1" applyProtection="1">
      <alignment horizontal="center" vertical="center"/>
      <protection hidden="1"/>
    </xf>
    <xf numFmtId="2" fontId="27" fillId="0" borderId="22" xfId="96" applyNumberFormat="1" applyFont="1" applyFill="1" applyBorder="1" applyAlignment="1" applyProtection="1">
      <alignment horizontal="center" vertical="center" wrapText="1"/>
      <protection hidden="1"/>
    </xf>
    <xf numFmtId="2" fontId="19" fillId="0" borderId="0" xfId="0" applyNumberFormat="1" applyFont="1" applyAlignment="1" applyProtection="1">
      <alignment horizontal="center"/>
      <protection hidden="1"/>
    </xf>
    <xf numFmtId="2" fontId="26" fillId="0" borderId="0" xfId="0" applyNumberFormat="1" applyFont="1" applyAlignment="1">
      <alignment vertical="center"/>
    </xf>
    <xf numFmtId="0" fontId="26" fillId="0" borderId="0" xfId="0" applyFont="1" applyAlignment="1">
      <alignment horizontal="left" vertical="center" wrapText="1"/>
    </xf>
    <xf numFmtId="0" fontId="26" fillId="0" borderId="0" xfId="0" applyFont="1" applyAlignment="1">
      <alignment horizontal="justify" vertical="center" wrapText="1"/>
    </xf>
    <xf numFmtId="0" fontId="34" fillId="0" borderId="0" xfId="0" applyFont="1" applyAlignment="1">
      <alignment horizontal="justify" vertical="center" wrapText="1"/>
    </xf>
    <xf numFmtId="0" fontId="27" fillId="0" borderId="0" xfId="0" applyFont="1" applyAlignment="1">
      <alignment horizontal="justify" vertical="center" wrapText="1"/>
    </xf>
    <xf numFmtId="0" fontId="26" fillId="0" borderId="0" xfId="0" applyFont="1" applyAlignment="1">
      <alignment vertical="top" wrapText="1"/>
    </xf>
    <xf numFmtId="0" fontId="27" fillId="0" borderId="0" xfId="0" applyFont="1" applyAlignment="1">
      <alignment vertical="top" wrapText="1"/>
    </xf>
    <xf numFmtId="2" fontId="27" fillId="0" borderId="21" xfId="96" applyNumberFormat="1" applyFont="1" applyFill="1" applyBorder="1" applyAlignment="1" applyProtection="1">
      <alignment horizontal="center" vertical="center" wrapText="1"/>
      <protection hidden="1"/>
    </xf>
    <xf numFmtId="2" fontId="27" fillId="0" borderId="0" xfId="0" applyNumberFormat="1" applyFont="1" applyBorder="1" applyAlignment="1" applyProtection="1">
      <alignment horizontal="right" vertical="top" wrapText="1"/>
      <protection hidden="1"/>
    </xf>
    <xf numFmtId="2" fontId="27" fillId="0" borderId="0" xfId="96" applyNumberFormat="1" applyFont="1" applyBorder="1" applyAlignment="1">
      <alignment vertical="center"/>
    </xf>
    <xf numFmtId="2" fontId="19" fillId="0" borderId="0" xfId="0" applyNumberFormat="1" applyFont="1" applyFill="1" applyAlignment="1">
      <alignment horizontal="center" vertical="center" wrapText="1"/>
    </xf>
    <xf numFmtId="9" fontId="29" fillId="0" borderId="0" xfId="96" applyFont="1" applyFill="1" applyBorder="1" applyAlignment="1" applyProtection="1">
      <alignment horizontal="center"/>
      <protection locked="0" hidden="1"/>
    </xf>
    <xf numFmtId="9" fontId="29" fillId="0" borderId="0" xfId="96" applyFont="1" applyAlignment="1">
      <alignment horizontal="center"/>
    </xf>
    <xf numFmtId="0" fontId="27" fillId="46" borderId="10" xfId="0" applyFont="1" applyFill="1" applyBorder="1" applyAlignment="1">
      <alignment vertical="top"/>
    </xf>
    <xf numFmtId="0" fontId="26" fillId="46" borderId="10" xfId="0" applyFont="1" applyFill="1" applyBorder="1" applyAlignment="1">
      <alignment vertical="top" wrapText="1"/>
    </xf>
    <xf numFmtId="0" fontId="27" fillId="46" borderId="10" xfId="0" applyFont="1" applyFill="1" applyBorder="1" applyAlignment="1">
      <alignment vertical="top" wrapText="1"/>
    </xf>
    <xf numFmtId="0" fontId="27" fillId="46" borderId="10" xfId="0" applyFont="1" applyFill="1" applyBorder="1" applyAlignment="1">
      <alignment horizontal="center" vertical="center" wrapText="1"/>
    </xf>
    <xf numFmtId="0" fontId="27" fillId="46" borderId="10" xfId="0" applyFont="1" applyFill="1" applyBorder="1" applyAlignment="1">
      <alignment horizontal="center" vertical="center"/>
    </xf>
    <xf numFmtId="0" fontId="31" fillId="46" borderId="10" xfId="0" applyFont="1" applyFill="1" applyBorder="1" applyAlignment="1">
      <alignment horizontal="center" vertical="center"/>
    </xf>
    <xf numFmtId="0" fontId="26" fillId="0" borderId="10" xfId="0" applyFont="1" applyBorder="1" applyAlignment="1">
      <alignment vertical="top" wrapText="1"/>
    </xf>
    <xf numFmtId="0" fontId="26" fillId="0" borderId="10" xfId="0" applyFont="1" applyBorder="1" applyAlignment="1">
      <alignment horizontal="center" vertical="top"/>
    </xf>
    <xf numFmtId="10" fontId="26" fillId="0" borderId="10" xfId="96" applyNumberFormat="1" applyFont="1" applyBorder="1" applyAlignment="1">
      <alignment horizontal="center" vertical="top"/>
    </xf>
    <xf numFmtId="0" fontId="26" fillId="0" borderId="10" xfId="0" applyFont="1" applyBorder="1" applyAlignment="1">
      <alignment vertical="top"/>
    </xf>
    <xf numFmtId="0" fontId="34" fillId="35" borderId="10" xfId="0" applyFont="1" applyFill="1" applyBorder="1" applyAlignment="1">
      <alignment vertical="top" wrapText="1"/>
    </xf>
    <xf numFmtId="0" fontId="37" fillId="46" borderId="10" xfId="0" applyFont="1" applyFill="1" applyBorder="1" applyAlignment="1">
      <alignment vertical="top"/>
    </xf>
    <xf numFmtId="0" fontId="34" fillId="37" borderId="10" xfId="0" applyFont="1" applyFill="1" applyBorder="1" applyAlignment="1">
      <alignment vertical="top" wrapText="1"/>
    </xf>
    <xf numFmtId="0" fontId="0" fillId="0" borderId="0" xfId="0" applyAlignment="1">
      <alignment horizontal="center"/>
    </xf>
    <xf numFmtId="10" fontId="29" fillId="0" borderId="10" xfId="96" applyNumberFormat="1" applyFont="1" applyBorder="1" applyAlignment="1"/>
    <xf numFmtId="9" fontId="29" fillId="0" borderId="10" xfId="96" applyFont="1" applyBorder="1" applyAlignment="1">
      <alignment horizontal="center"/>
    </xf>
    <xf numFmtId="0" fontId="31" fillId="36" borderId="16" xfId="0" applyFont="1" applyFill="1" applyBorder="1" applyAlignment="1">
      <alignment horizontal="left" vertical="center"/>
    </xf>
    <xf numFmtId="0" fontId="31" fillId="36" borderId="17" xfId="0" applyFont="1" applyFill="1" applyBorder="1" applyAlignment="1">
      <alignment horizontal="left" vertical="center"/>
    </xf>
    <xf numFmtId="9" fontId="31" fillId="36" borderId="37" xfId="0" applyNumberFormat="1" applyFont="1" applyFill="1" applyBorder="1" applyAlignment="1">
      <alignment horizontal="center" vertical="center"/>
    </xf>
    <xf numFmtId="0" fontId="30" fillId="35" borderId="13" xfId="0" applyFont="1" applyFill="1" applyBorder="1" applyAlignment="1">
      <alignment vertical="center"/>
    </xf>
    <xf numFmtId="9" fontId="29" fillId="0" borderId="14" xfId="96" applyFont="1" applyBorder="1" applyAlignment="1">
      <alignment horizontal="center"/>
    </xf>
    <xf numFmtId="0" fontId="31" fillId="36" borderId="18" xfId="0" applyFont="1" applyFill="1" applyBorder="1" applyAlignment="1">
      <alignment vertical="center"/>
    </xf>
    <xf numFmtId="0" fontId="31" fillId="36" borderId="19" xfId="0" applyFont="1" applyFill="1" applyBorder="1" applyAlignment="1">
      <alignment horizontal="right" vertical="center"/>
    </xf>
    <xf numFmtId="9" fontId="29" fillId="36" borderId="19" xfId="96" applyFont="1" applyFill="1" applyBorder="1" applyAlignment="1" applyProtection="1">
      <protection locked="0" hidden="1"/>
    </xf>
    <xf numFmtId="9" fontId="31" fillId="36" borderId="19" xfId="96" applyFont="1" applyFill="1" applyBorder="1" applyAlignment="1">
      <alignment horizontal="center" vertical="center"/>
    </xf>
    <xf numFmtId="9" fontId="29" fillId="36" borderId="20" xfId="96" applyFont="1" applyFill="1" applyBorder="1" applyAlignment="1" applyProtection="1">
      <alignment horizontal="center"/>
      <protection locked="0" hidden="1"/>
    </xf>
    <xf numFmtId="49" fontId="27" fillId="0" borderId="0" xfId="0" applyNumberFormat="1" applyFont="1" applyBorder="1" applyAlignment="1" applyProtection="1">
      <alignment horizontal="right" vertical="top" wrapText="1"/>
      <protection hidden="1"/>
    </xf>
    <xf numFmtId="2" fontId="27" fillId="36" borderId="10" xfId="0" applyNumberFormat="1" applyFont="1" applyFill="1" applyBorder="1" applyAlignment="1">
      <alignment horizontal="right" vertical="center" wrapText="1"/>
    </xf>
    <xf numFmtId="2" fontId="27" fillId="0" borderId="10" xfId="0" applyNumberFormat="1" applyFont="1" applyBorder="1" applyAlignment="1">
      <alignment horizontal="right" vertical="top"/>
    </xf>
    <xf numFmtId="2" fontId="27" fillId="0" borderId="0" xfId="0" applyNumberFormat="1" applyFont="1" applyAlignment="1">
      <alignment horizontal="right" vertical="top"/>
    </xf>
    <xf numFmtId="176" fontId="32" fillId="36" borderId="10" xfId="18" applyNumberFormat="1" applyFont="1" applyFill="1" applyBorder="1" applyAlignment="1">
      <alignment horizontal="right" vertical="center"/>
    </xf>
    <xf numFmtId="176" fontId="29" fillId="0" borderId="0" xfId="0" applyNumberFormat="1" applyFont="1" applyAlignment="1" applyProtection="1">
      <alignment horizontal="right" vertical="top"/>
      <protection locked="0"/>
    </xf>
    <xf numFmtId="0" fontId="20" fillId="0" borderId="10" xfId="42" applyFont="1" applyBorder="1" applyAlignment="1" applyProtection="1">
      <alignment horizontal="center" vertical="center"/>
      <protection locked="0"/>
    </xf>
    <xf numFmtId="0" fontId="20" fillId="0" borderId="10" xfId="42" applyFont="1" applyFill="1" applyBorder="1" applyAlignment="1" applyProtection="1">
      <alignment horizontal="center" vertical="center"/>
      <protection locked="0"/>
    </xf>
    <xf numFmtId="0" fontId="27" fillId="36" borderId="10" xfId="0" applyFont="1" applyFill="1" applyBorder="1" applyAlignment="1">
      <alignment horizontal="center" vertical="top" wrapText="1"/>
    </xf>
    <xf numFmtId="49" fontId="26" fillId="0" borderId="0" xfId="0" applyNumberFormat="1" applyFont="1" applyAlignment="1">
      <alignment vertical="center" wrapText="1"/>
    </xf>
    <xf numFmtId="0" fontId="19" fillId="0" borderId="0" xfId="0" applyFont="1" applyAlignment="1" applyProtection="1">
      <alignment horizontal="center" wrapText="1"/>
      <protection hidden="1"/>
    </xf>
    <xf numFmtId="2" fontId="27" fillId="0" borderId="10" xfId="0" applyNumberFormat="1" applyFont="1" applyBorder="1" applyAlignment="1">
      <alignment horizontal="right" vertical="top" wrapText="1"/>
    </xf>
    <xf numFmtId="2" fontId="27" fillId="0" borderId="10" xfId="42" applyNumberFormat="1" applyFont="1" applyFill="1" applyBorder="1" applyAlignment="1" applyProtection="1">
      <alignment horizontal="center" vertical="center" wrapText="1"/>
      <protection hidden="1"/>
    </xf>
    <xf numFmtId="0" fontId="26" fillId="0" borderId="0" xfId="0" applyFont="1" applyAlignment="1">
      <alignment horizontal="left" vertical="top" wrapText="1"/>
    </xf>
    <xf numFmtId="2" fontId="27" fillId="0" borderId="0" xfId="0" applyNumberFormat="1" applyFont="1" applyAlignment="1">
      <alignment horizontal="right" vertical="top" wrapText="1"/>
    </xf>
    <xf numFmtId="2" fontId="26" fillId="0" borderId="0" xfId="0" applyNumberFormat="1" applyFont="1" applyAlignment="1">
      <alignment horizontal="right" wrapText="1"/>
    </xf>
    <xf numFmtId="10" fontId="20" fillId="0" borderId="36" xfId="96" applyNumberFormat="1" applyFont="1" applyBorder="1" applyAlignment="1" applyProtection="1">
      <alignment horizontal="center" vertical="center" wrapText="1"/>
      <protection hidden="1"/>
    </xf>
    <xf numFmtId="49" fontId="26" fillId="0" borderId="0" xfId="0" applyNumberFormat="1" applyFont="1" applyFill="1" applyAlignment="1">
      <alignment vertical="center" wrapText="1"/>
    </xf>
    <xf numFmtId="2" fontId="26" fillId="0" borderId="0" xfId="0" applyNumberFormat="1" applyFont="1" applyAlignment="1">
      <alignment wrapText="1"/>
    </xf>
    <xf numFmtId="0" fontId="26" fillId="0" borderId="0" xfId="0" applyFont="1" applyAlignment="1">
      <alignment vertical="center" wrapText="1"/>
    </xf>
    <xf numFmtId="2" fontId="19" fillId="0" borderId="0" xfId="0" applyNumberFormat="1" applyFont="1" applyAlignment="1" applyProtection="1">
      <alignment horizontal="center" wrapText="1"/>
      <protection hidden="1"/>
    </xf>
    <xf numFmtId="2" fontId="26" fillId="0" borderId="0" xfId="0" applyNumberFormat="1" applyFont="1" applyAlignment="1">
      <alignment vertical="center" wrapText="1"/>
    </xf>
    <xf numFmtId="0" fontId="1" fillId="0" borderId="10" xfId="0" applyFont="1" applyBorder="1" applyAlignment="1">
      <alignment horizontal="left" vertical="top" wrapText="1"/>
    </xf>
    <xf numFmtId="0" fontId="1" fillId="0" borderId="10" xfId="0" applyFont="1" applyBorder="1" applyAlignment="1">
      <alignment horizontal="left" vertical="top"/>
    </xf>
    <xf numFmtId="0" fontId="20" fillId="0" borderId="10" xfId="42" applyFont="1" applyBorder="1" applyAlignment="1" applyProtection="1">
      <alignment horizontal="right" vertical="center"/>
      <protection locked="0"/>
    </xf>
    <xf numFmtId="176" fontId="42" fillId="0" borderId="28" xfId="78" applyNumberFormat="1" applyFont="1" applyBorder="1" applyAlignment="1" applyProtection="1">
      <alignment horizontal="right" vertical="top"/>
      <protection locked="0"/>
    </xf>
    <xf numFmtId="49" fontId="1" fillId="0" borderId="0" xfId="0" applyNumberFormat="1" applyFont="1" applyAlignment="1">
      <alignment vertical="center"/>
    </xf>
    <xf numFmtId="0" fontId="43" fillId="0" borderId="0" xfId="0" applyFont="1" applyAlignment="1"/>
    <xf numFmtId="0" fontId="1" fillId="0" borderId="10" xfId="0" applyFont="1" applyBorder="1" applyAlignment="1">
      <alignment horizontal="left" vertical="center" wrapText="1"/>
    </xf>
    <xf numFmtId="49" fontId="1" fillId="0" borderId="10" xfId="0" applyNumberFormat="1" applyFont="1" applyBorder="1" applyAlignment="1">
      <alignment vertical="center"/>
    </xf>
    <xf numFmtId="0" fontId="1" fillId="0" borderId="0" xfId="0" applyFont="1" applyAlignment="1">
      <alignment vertical="top" wrapText="1"/>
    </xf>
    <xf numFmtId="0" fontId="1" fillId="0" borderId="0" xfId="0" applyFont="1" applyAlignment="1">
      <alignment wrapText="1"/>
    </xf>
    <xf numFmtId="0" fontId="43" fillId="0" borderId="0" xfId="0" applyFont="1"/>
    <xf numFmtId="0" fontId="1" fillId="0" borderId="0" xfId="0" applyFont="1"/>
    <xf numFmtId="2" fontId="43" fillId="0" borderId="0" xfId="0" applyNumberFormat="1" applyFont="1" applyAlignment="1">
      <alignment horizontal="right"/>
    </xf>
    <xf numFmtId="49" fontId="1" fillId="0" borderId="0" xfId="0" applyNumberFormat="1" applyFont="1" applyAlignment="1">
      <alignment vertical="top"/>
    </xf>
    <xf numFmtId="0" fontId="43" fillId="0" borderId="0" xfId="0" applyFont="1" applyAlignment="1">
      <alignment wrapText="1"/>
    </xf>
    <xf numFmtId="49" fontId="1" fillId="0" borderId="0" xfId="0" applyNumberFormat="1" applyFont="1" applyFill="1" applyAlignment="1">
      <alignment vertical="center"/>
    </xf>
    <xf numFmtId="2" fontId="1" fillId="0" borderId="0" xfId="0" applyNumberFormat="1" applyFont="1"/>
    <xf numFmtId="0" fontId="1" fillId="0" borderId="0" xfId="0" applyFont="1" applyAlignment="1">
      <alignment vertical="center"/>
    </xf>
    <xf numFmtId="2" fontId="1" fillId="0" borderId="0" xfId="0" applyNumberFormat="1" applyFont="1" applyAlignment="1">
      <alignment vertical="center"/>
    </xf>
    <xf numFmtId="49" fontId="1" fillId="0" borderId="10" xfId="78" applyNumberFormat="1" applyFont="1" applyBorder="1" applyAlignment="1">
      <alignment horizontal="left" vertical="center" wrapText="1"/>
    </xf>
    <xf numFmtId="49" fontId="1" fillId="0" borderId="10" xfId="97" applyNumberFormat="1" applyFont="1" applyBorder="1" applyAlignment="1">
      <alignment horizontal="left" vertical="center" wrapText="1"/>
    </xf>
    <xf numFmtId="49" fontId="1" fillId="0" borderId="10" xfId="0" applyNumberFormat="1" applyFont="1" applyBorder="1" applyAlignment="1">
      <alignment vertical="top" wrapText="1"/>
    </xf>
    <xf numFmtId="0" fontId="1" fillId="0" borderId="10" xfId="0" applyFont="1" applyBorder="1" applyAlignment="1">
      <alignment vertical="center" wrapText="1"/>
    </xf>
    <xf numFmtId="176" fontId="27" fillId="36" borderId="10" xfId="0" applyNumberFormat="1" applyFont="1" applyFill="1" applyBorder="1" applyAlignment="1">
      <alignment vertical="top"/>
    </xf>
    <xf numFmtId="176" fontId="27" fillId="0" borderId="10" xfId="0" applyNumberFormat="1" applyFont="1" applyBorder="1" applyAlignment="1">
      <alignment horizontal="center" vertical="top"/>
    </xf>
    <xf numFmtId="176" fontId="27" fillId="36" borderId="10" xfId="0" applyNumberFormat="1" applyFont="1" applyFill="1" applyBorder="1" applyAlignment="1">
      <alignment vertical="top" wrapText="1"/>
    </xf>
    <xf numFmtId="176" fontId="1" fillId="0" borderId="10" xfId="0" applyNumberFormat="1" applyFont="1" applyBorder="1" applyAlignment="1">
      <alignment vertical="top"/>
    </xf>
    <xf numFmtId="176" fontId="1" fillId="0" borderId="0" xfId="0" applyNumberFormat="1" applyFont="1"/>
    <xf numFmtId="0" fontId="29" fillId="35" borderId="10" xfId="0" applyFont="1" applyFill="1" applyBorder="1" applyAlignment="1">
      <alignment vertical="center"/>
    </xf>
    <xf numFmtId="0" fontId="30" fillId="0" borderId="10" xfId="0" applyFont="1" applyBorder="1" applyAlignment="1" applyProtection="1">
      <alignment horizontal="justify" vertical="center"/>
    </xf>
    <xf numFmtId="2" fontId="20" fillId="36" borderId="10" xfId="18" applyNumberFormat="1" applyFont="1" applyFill="1" applyBorder="1" applyAlignment="1">
      <alignment horizontal="left" vertical="center"/>
    </xf>
    <xf numFmtId="2" fontId="20" fillId="40" borderId="10" xfId="18" applyNumberFormat="1" applyFont="1" applyFill="1" applyBorder="1" applyAlignment="1">
      <alignment horizontal="left" vertical="center"/>
    </xf>
    <xf numFmtId="2" fontId="20" fillId="40" borderId="10" xfId="18" applyNumberFormat="1" applyFont="1" applyFill="1" applyBorder="1" applyAlignment="1">
      <alignment vertical="center"/>
    </xf>
    <xf numFmtId="0" fontId="1" fillId="40" borderId="10" xfId="0" applyFont="1" applyFill="1" applyBorder="1"/>
    <xf numFmtId="44" fontId="1" fillId="40" borderId="10" xfId="0" applyNumberFormat="1" applyFont="1" applyFill="1" applyBorder="1"/>
    <xf numFmtId="2" fontId="20" fillId="0" borderId="10" xfId="18" applyNumberFormat="1" applyFont="1" applyFill="1" applyBorder="1" applyAlignment="1">
      <alignment horizontal="left" vertical="center"/>
    </xf>
    <xf numFmtId="2" fontId="20" fillId="0" borderId="10" xfId="18" applyNumberFormat="1" applyFont="1" applyFill="1" applyBorder="1" applyAlignment="1">
      <alignment vertical="center"/>
    </xf>
    <xf numFmtId="0" fontId="1" fillId="0" borderId="10" xfId="0" applyFont="1" applyFill="1" applyBorder="1"/>
    <xf numFmtId="44" fontId="1" fillId="0" borderId="10" xfId="0" applyNumberFormat="1" applyFont="1" applyFill="1" applyBorder="1"/>
    <xf numFmtId="0" fontId="27" fillId="0" borderId="0" xfId="0" applyFont="1"/>
    <xf numFmtId="0" fontId="29" fillId="0" borderId="10" xfId="0" applyFont="1" applyBorder="1" applyAlignment="1"/>
    <xf numFmtId="0" fontId="37" fillId="38" borderId="10" xfId="0" applyFont="1" applyFill="1" applyBorder="1" applyAlignment="1">
      <alignment horizontal="left" vertical="center"/>
    </xf>
    <xf numFmtId="0" fontId="34" fillId="38" borderId="10" xfId="0" applyFont="1" applyFill="1" applyBorder="1" applyAlignment="1">
      <alignment horizontal="left" vertical="center"/>
    </xf>
    <xf numFmtId="0" fontId="37" fillId="36" borderId="13" xfId="0" applyFont="1" applyFill="1" applyBorder="1" applyAlignment="1">
      <alignment horizontal="left" vertical="center"/>
    </xf>
    <xf numFmtId="0" fontId="37" fillId="36" borderId="14" xfId="0" applyFont="1" applyFill="1" applyBorder="1" applyAlignment="1">
      <alignment horizontal="left" vertical="center"/>
    </xf>
    <xf numFmtId="0" fontId="34" fillId="0" borderId="13" xfId="0" applyFont="1" applyBorder="1" applyAlignment="1">
      <alignment horizontal="left" vertical="center"/>
    </xf>
    <xf numFmtId="0" fontId="29" fillId="0" borderId="14" xfId="0" applyFont="1" applyBorder="1" applyAlignment="1"/>
    <xf numFmtId="0" fontId="37" fillId="0" borderId="14" xfId="0" applyFont="1" applyBorder="1" applyAlignment="1">
      <alignment horizontal="left" vertical="center"/>
    </xf>
    <xf numFmtId="0" fontId="37" fillId="38" borderId="13" xfId="0" applyFont="1" applyFill="1" applyBorder="1" applyAlignment="1">
      <alignment horizontal="left" vertical="center"/>
    </xf>
    <xf numFmtId="0" fontId="37" fillId="38" borderId="14" xfId="0" applyFont="1" applyFill="1" applyBorder="1" applyAlignment="1">
      <alignment horizontal="left" vertical="center"/>
    </xf>
    <xf numFmtId="0" fontId="34" fillId="0" borderId="14" xfId="0" applyFont="1" applyBorder="1" applyAlignment="1">
      <alignment horizontal="left" vertical="center"/>
    </xf>
    <xf numFmtId="0" fontId="34" fillId="41" borderId="13" xfId="0" applyFont="1" applyFill="1" applyBorder="1" applyAlignment="1">
      <alignment horizontal="left" vertical="center"/>
    </xf>
    <xf numFmtId="0" fontId="38" fillId="0" borderId="13" xfId="0" applyFont="1" applyBorder="1" applyAlignment="1">
      <alignment horizontal="left" vertical="center"/>
    </xf>
    <xf numFmtId="0" fontId="34" fillId="0" borderId="13" xfId="0" applyFont="1" applyBorder="1" applyAlignment="1">
      <alignment vertical="center"/>
    </xf>
    <xf numFmtId="0" fontId="34" fillId="0" borderId="14" xfId="0" applyFont="1" applyBorder="1" applyAlignment="1">
      <alignment vertical="center"/>
    </xf>
    <xf numFmtId="0" fontId="34" fillId="38" borderId="13" xfId="0" applyFont="1" applyFill="1" applyBorder="1" applyAlignment="1">
      <alignment vertical="center"/>
    </xf>
    <xf numFmtId="0" fontId="34" fillId="38" borderId="14" xfId="0" applyFont="1" applyFill="1" applyBorder="1" applyAlignment="1">
      <alignment vertical="center"/>
    </xf>
    <xf numFmtId="0" fontId="34" fillId="0" borderId="14" xfId="0" applyFont="1" applyFill="1" applyBorder="1" applyAlignment="1">
      <alignment horizontal="left" vertical="center"/>
    </xf>
    <xf numFmtId="0" fontId="37" fillId="0" borderId="18" xfId="0" applyFont="1" applyFill="1" applyBorder="1" applyAlignment="1">
      <alignment vertical="center"/>
    </xf>
    <xf numFmtId="0" fontId="37" fillId="0" borderId="19" xfId="0" applyFont="1" applyFill="1" applyBorder="1" applyAlignment="1">
      <alignment vertical="center"/>
    </xf>
    <xf numFmtId="0" fontId="29" fillId="0" borderId="19" xfId="0" applyFont="1" applyFill="1" applyBorder="1" applyAlignment="1"/>
    <xf numFmtId="0" fontId="29" fillId="0" borderId="19" xfId="0" applyFont="1" applyBorder="1" applyAlignment="1"/>
    <xf numFmtId="0" fontId="29" fillId="0" borderId="20" xfId="0" applyFont="1" applyBorder="1" applyAlignment="1"/>
    <xf numFmtId="0" fontId="37" fillId="36" borderId="13" xfId="0" applyFont="1" applyFill="1" applyBorder="1" applyAlignment="1">
      <alignment horizontal="center" vertical="center"/>
    </xf>
    <xf numFmtId="0" fontId="37" fillId="36" borderId="10" xfId="0" applyFont="1" applyFill="1" applyBorder="1" applyAlignment="1">
      <alignment horizontal="center" vertical="center"/>
    </xf>
    <xf numFmtId="0" fontId="37" fillId="36" borderId="14" xfId="0" applyFont="1" applyFill="1" applyBorder="1" applyAlignment="1">
      <alignment horizontal="center" vertical="center"/>
    </xf>
    <xf numFmtId="0" fontId="27" fillId="46" borderId="10" xfId="0" applyFont="1" applyFill="1" applyBorder="1" applyAlignment="1">
      <alignment horizontal="center" vertical="top"/>
    </xf>
    <xf numFmtId="0" fontId="26" fillId="46" borderId="10" xfId="0" applyFont="1" applyFill="1" applyBorder="1" applyAlignment="1">
      <alignment vertical="top"/>
    </xf>
    <xf numFmtId="0" fontId="26" fillId="0" borderId="10" xfId="0" applyFont="1" applyBorder="1" applyAlignment="1">
      <alignment horizontal="center" vertical="center" wrapText="1"/>
    </xf>
    <xf numFmtId="49" fontId="27" fillId="0" borderId="16" xfId="0" applyNumberFormat="1" applyFont="1" applyBorder="1" applyAlignment="1" applyProtection="1">
      <alignment horizontal="right" vertical="top" wrapText="1"/>
      <protection hidden="1"/>
    </xf>
    <xf numFmtId="49" fontId="27" fillId="0" borderId="17" xfId="0" applyNumberFormat="1" applyFont="1" applyBorder="1" applyAlignment="1" applyProtection="1">
      <alignment horizontal="right" vertical="top" wrapText="1"/>
      <protection hidden="1"/>
    </xf>
    <xf numFmtId="49" fontId="27" fillId="0" borderId="34" xfId="0" applyNumberFormat="1" applyFont="1" applyBorder="1" applyAlignment="1" applyProtection="1">
      <alignment horizontal="right" vertical="top" wrapText="1"/>
      <protection hidden="1"/>
    </xf>
    <xf numFmtId="49" fontId="27" fillId="0" borderId="35" xfId="0" applyNumberFormat="1" applyFont="1" applyBorder="1" applyAlignment="1" applyProtection="1">
      <alignment horizontal="right" vertical="top" wrapText="1"/>
      <protection hidden="1"/>
    </xf>
    <xf numFmtId="49" fontId="27" fillId="0" borderId="0" xfId="0" applyNumberFormat="1" applyFont="1" applyBorder="1" applyAlignment="1" applyProtection="1">
      <alignment horizontal="right" vertical="top" wrapText="1"/>
      <protection hidden="1"/>
    </xf>
    <xf numFmtId="0" fontId="27" fillId="36" borderId="27" xfId="0" applyFont="1" applyFill="1" applyBorder="1" applyAlignment="1">
      <alignment horizontal="left" vertical="top" wrapText="1"/>
    </xf>
    <xf numFmtId="0" fontId="27" fillId="36" borderId="27" xfId="0" applyFont="1" applyFill="1" applyBorder="1" applyAlignment="1">
      <alignment horizontal="center" vertical="top"/>
    </xf>
    <xf numFmtId="0" fontId="30" fillId="36" borderId="26" xfId="0" applyFont="1" applyFill="1" applyBorder="1" applyAlignment="1">
      <alignment horizontal="center" vertical="center"/>
    </xf>
    <xf numFmtId="0" fontId="30" fillId="36" borderId="27" xfId="0" applyFont="1" applyFill="1" applyBorder="1" applyAlignment="1">
      <alignment horizontal="center" vertical="center"/>
    </xf>
    <xf numFmtId="0" fontId="30" fillId="36" borderId="25" xfId="0" applyFont="1" applyFill="1" applyBorder="1" applyAlignment="1">
      <alignment horizontal="center" vertical="center"/>
    </xf>
    <xf numFmtId="175" fontId="0" fillId="0" borderId="27" xfId="0" applyNumberFormat="1" applyFont="1" applyFill="1" applyBorder="1" applyAlignment="1" applyProtection="1">
      <alignment horizontal="left" vertical="center"/>
      <protection locked="0"/>
    </xf>
    <xf numFmtId="175" fontId="0" fillId="0" borderId="18" xfId="0" applyNumberFormat="1" applyFont="1" applyFill="1" applyBorder="1" applyAlignment="1" applyProtection="1">
      <alignment horizontal="center" vertical="center"/>
      <protection locked="0"/>
    </xf>
    <xf numFmtId="175" fontId="0" fillId="0" borderId="19" xfId="0" applyNumberFormat="1" applyFont="1" applyFill="1" applyBorder="1" applyAlignment="1" applyProtection="1">
      <alignment horizontal="center" vertical="center"/>
      <protection locked="0"/>
    </xf>
    <xf numFmtId="0" fontId="37" fillId="45" borderId="18" xfId="0" applyFont="1" applyFill="1" applyBorder="1" applyAlignment="1">
      <alignment horizontal="center" vertical="center"/>
    </xf>
    <xf numFmtId="0" fontId="37" fillId="45" borderId="19" xfId="0" applyFont="1" applyFill="1" applyBorder="1" applyAlignment="1">
      <alignment horizontal="center" vertical="center"/>
    </xf>
    <xf numFmtId="0" fontId="37" fillId="45" borderId="20" xfId="0" applyFont="1" applyFill="1" applyBorder="1" applyAlignment="1">
      <alignment horizontal="center" vertical="center"/>
    </xf>
    <xf numFmtId="0" fontId="37" fillId="36" borderId="38" xfId="0" applyFont="1" applyFill="1" applyBorder="1" applyAlignment="1">
      <alignment horizontal="center" vertical="center"/>
    </xf>
    <xf numFmtId="0" fontId="37" fillId="36" borderId="39" xfId="0" applyFont="1" applyFill="1" applyBorder="1" applyAlignment="1">
      <alignment horizontal="center" vertical="center"/>
    </xf>
    <xf numFmtId="0" fontId="37" fillId="36" borderId="40" xfId="0" applyFont="1" applyFill="1" applyBorder="1" applyAlignment="1">
      <alignment horizontal="center" vertical="center"/>
    </xf>
  </cellXfs>
  <cellStyles count="98">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 Currency (0)" xfId="44" xr:uid="{00000000-0005-0000-0000-000019000000}"/>
    <cellStyle name="Calc Currency (2)" xfId="45" xr:uid="{00000000-0005-0000-0000-00001A000000}"/>
    <cellStyle name="Calc Percent (0)" xfId="46" xr:uid="{00000000-0005-0000-0000-00001B000000}"/>
    <cellStyle name="Calc Percent (1)" xfId="47" xr:uid="{00000000-0005-0000-0000-00001C000000}"/>
    <cellStyle name="Calc Percent (2)" xfId="48" xr:uid="{00000000-0005-0000-0000-00001D000000}"/>
    <cellStyle name="Calc Units (0)" xfId="49" xr:uid="{00000000-0005-0000-0000-00001E000000}"/>
    <cellStyle name="Calc Units (1)" xfId="50" xr:uid="{00000000-0005-0000-0000-00001F000000}"/>
    <cellStyle name="Calc Units (2)" xfId="51" xr:uid="{00000000-0005-0000-0000-000020000000}"/>
    <cellStyle name="Calculation" xfId="11" builtinId="22" customBuiltin="1"/>
    <cellStyle name="Check Cell" xfId="13" builtinId="23" customBuiltin="1"/>
    <cellStyle name="Comma  - Style1" xfId="52" xr:uid="{00000000-0005-0000-0000-000023000000}"/>
    <cellStyle name="Comma  - Style2" xfId="53" xr:uid="{00000000-0005-0000-0000-000024000000}"/>
    <cellStyle name="Comma  - Style3" xfId="54" xr:uid="{00000000-0005-0000-0000-000025000000}"/>
    <cellStyle name="Comma  - Style4" xfId="55" xr:uid="{00000000-0005-0000-0000-000026000000}"/>
    <cellStyle name="Comma  - Style5" xfId="56" xr:uid="{00000000-0005-0000-0000-000027000000}"/>
    <cellStyle name="Comma  - Style6" xfId="57" xr:uid="{00000000-0005-0000-0000-000028000000}"/>
    <cellStyle name="Comma  - Style7" xfId="58" xr:uid="{00000000-0005-0000-0000-000029000000}"/>
    <cellStyle name="Comma  - Style8" xfId="59" xr:uid="{00000000-0005-0000-0000-00002A000000}"/>
    <cellStyle name="Comma [00]" xfId="60" xr:uid="{00000000-0005-0000-0000-00002B000000}"/>
    <cellStyle name="Currency [00]" xfId="61" xr:uid="{00000000-0005-0000-0000-00002C000000}"/>
    <cellStyle name="Date Short" xfId="62" xr:uid="{00000000-0005-0000-0000-00002D000000}"/>
    <cellStyle name="Enter Currency (0)" xfId="63" xr:uid="{00000000-0005-0000-0000-00002E000000}"/>
    <cellStyle name="Enter Currency (2)" xfId="64" xr:uid="{00000000-0005-0000-0000-00002F000000}"/>
    <cellStyle name="Enter Units (0)" xfId="65" xr:uid="{00000000-0005-0000-0000-000030000000}"/>
    <cellStyle name="Enter Units (1)" xfId="66" xr:uid="{00000000-0005-0000-0000-000031000000}"/>
    <cellStyle name="Enter Units (2)" xfId="67" xr:uid="{00000000-0005-0000-0000-000032000000}"/>
    <cellStyle name="Explanatory Text" xfId="16" builtinId="53" customBuiltin="1"/>
    <cellStyle name="Good" xfId="6" builtinId="26" customBuiltin="1"/>
    <cellStyle name="Grey" xfId="68" xr:uid="{00000000-0005-0000-0000-000035000000}"/>
    <cellStyle name="Header1" xfId="69" xr:uid="{00000000-0005-0000-0000-000036000000}"/>
    <cellStyle name="Header2" xfId="70" xr:uid="{00000000-0005-0000-0000-000037000000}"/>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Input [yellow]" xfId="71" xr:uid="{00000000-0005-0000-0000-00003D000000}"/>
    <cellStyle name="Link Currency (0)" xfId="72" xr:uid="{00000000-0005-0000-0000-00003E000000}"/>
    <cellStyle name="Link Currency (2)" xfId="73" xr:uid="{00000000-0005-0000-0000-00003F000000}"/>
    <cellStyle name="Link Units (0)" xfId="74" xr:uid="{00000000-0005-0000-0000-000040000000}"/>
    <cellStyle name="Link Units (1)" xfId="75" xr:uid="{00000000-0005-0000-0000-000041000000}"/>
    <cellStyle name="Link Units (2)" xfId="76" xr:uid="{00000000-0005-0000-0000-000042000000}"/>
    <cellStyle name="Linked Cell" xfId="12" builtinId="24" customBuiltin="1"/>
    <cellStyle name="Neutral" xfId="8" builtinId="28" customBuiltin="1"/>
    <cellStyle name="Normal" xfId="0" builtinId="0"/>
    <cellStyle name="Normal - Style1" xfId="77" xr:uid="{00000000-0005-0000-0000-000046000000}"/>
    <cellStyle name="Normal 2" xfId="43" xr:uid="{00000000-0005-0000-0000-000047000000}"/>
    <cellStyle name="Normal_Price Evaluation Tender OAG 05-2005" xfId="97" xr:uid="{A1F05C7E-B3A0-4A12-AD3D-257C25D02754}"/>
    <cellStyle name="Normal_RT50_1" xfId="78" xr:uid="{00000000-0005-0000-0000-000049000000}"/>
    <cellStyle name="Normal_Specs SITA Tender" xfId="42" xr:uid="{00000000-0005-0000-0000-00004A000000}"/>
    <cellStyle name="Note" xfId="15" builtinId="10" customBuiltin="1"/>
    <cellStyle name="Output" xfId="10" builtinId="21" customBuiltin="1"/>
    <cellStyle name="Percent" xfId="96" builtinId="5"/>
    <cellStyle name="Percent [0]" xfId="79" xr:uid="{00000000-0005-0000-0000-00004E000000}"/>
    <cellStyle name="Percent [00]" xfId="80" xr:uid="{00000000-0005-0000-0000-00004F000000}"/>
    <cellStyle name="Percent [2]" xfId="81" xr:uid="{00000000-0005-0000-0000-000050000000}"/>
    <cellStyle name="PrePop Currency (0)" xfId="82" xr:uid="{00000000-0005-0000-0000-000051000000}"/>
    <cellStyle name="PrePop Currency (2)" xfId="83" xr:uid="{00000000-0005-0000-0000-000052000000}"/>
    <cellStyle name="PrePop Units (0)" xfId="84" xr:uid="{00000000-0005-0000-0000-000053000000}"/>
    <cellStyle name="PrePop Units (1)" xfId="85" xr:uid="{00000000-0005-0000-0000-000054000000}"/>
    <cellStyle name="PrePop Units (2)" xfId="86" xr:uid="{00000000-0005-0000-0000-000055000000}"/>
    <cellStyle name="STYL1 - Style1" xfId="87" xr:uid="{00000000-0005-0000-0000-000056000000}"/>
    <cellStyle name="STYL2 - Style2" xfId="88" xr:uid="{00000000-0005-0000-0000-000057000000}"/>
    <cellStyle name="STYL3 - Style3" xfId="89" xr:uid="{00000000-0005-0000-0000-000058000000}"/>
    <cellStyle name="STYL4 - Style4" xfId="90" xr:uid="{00000000-0005-0000-0000-000059000000}"/>
    <cellStyle name="STYL5 - Style5" xfId="91" xr:uid="{00000000-0005-0000-0000-00005A000000}"/>
    <cellStyle name="Text Indent A" xfId="92" xr:uid="{00000000-0005-0000-0000-00005B000000}"/>
    <cellStyle name="Text Indent B" xfId="93" xr:uid="{00000000-0005-0000-0000-00005C000000}"/>
    <cellStyle name="Text Indent C" xfId="94" xr:uid="{00000000-0005-0000-0000-00005D000000}"/>
    <cellStyle name="Title" xfId="1" builtinId="15" customBuiltin="1"/>
    <cellStyle name="Total" xfId="17" builtinId="25" customBuiltin="1"/>
    <cellStyle name="Update" xfId="95" xr:uid="{00000000-0005-0000-0000-000060000000}"/>
    <cellStyle name="Warning Text" xfId="14" builtinId="11" customBuiltin="1"/>
  </cellStyles>
  <dxfs count="0"/>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9.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E16"/>
  <sheetViews>
    <sheetView zoomScaleNormal="100" workbookViewId="0">
      <selection activeCell="A17" sqref="A17:XFD23"/>
    </sheetView>
  </sheetViews>
  <sheetFormatPr defaultColWidth="1.7265625" defaultRowHeight="14" x14ac:dyDescent="0.3"/>
  <cols>
    <col min="1" max="1" width="4.54296875" style="14" customWidth="1"/>
    <col min="2" max="2" width="112.54296875" style="3" bestFit="1" customWidth="1"/>
    <col min="3" max="3" width="9.453125" style="12" bestFit="1" customWidth="1"/>
    <col min="4" max="4" width="9.1796875" style="4" bestFit="1" customWidth="1"/>
    <col min="5" max="5" width="13.7265625" style="135" customWidth="1"/>
    <col min="6" max="7" width="1.7265625" style="3"/>
    <col min="8" max="8" width="13.7265625" style="3" bestFit="1" customWidth="1"/>
    <col min="9" max="16384" width="1.7265625" style="3"/>
  </cols>
  <sheetData>
    <row r="1" spans="1:5" s="4" customFormat="1" ht="28.5" thickBot="1" x14ac:dyDescent="0.4">
      <c r="A1" s="44" t="s">
        <v>0</v>
      </c>
      <c r="B1" s="5"/>
      <c r="C1" s="21" t="s">
        <v>2</v>
      </c>
      <c r="D1" s="5" t="s">
        <v>1</v>
      </c>
      <c r="E1" s="21" t="s">
        <v>3</v>
      </c>
    </row>
    <row r="2" spans="1:5" x14ac:dyDescent="0.3">
      <c r="A2" s="152" t="s">
        <v>421</v>
      </c>
      <c r="B2" s="153"/>
      <c r="C2" s="153"/>
      <c r="D2" s="153"/>
      <c r="E2" s="154">
        <v>0.4</v>
      </c>
    </row>
    <row r="3" spans="1:5" x14ac:dyDescent="0.3">
      <c r="A3" s="155">
        <v>1</v>
      </c>
      <c r="B3" s="43" t="s">
        <v>398</v>
      </c>
      <c r="C3" s="150">
        <f>'Technical Evaluation'!J3</f>
        <v>0</v>
      </c>
      <c r="D3" s="151">
        <v>0.1</v>
      </c>
      <c r="E3" s="156">
        <f t="shared" ref="E3:E8" si="0">D3*C3</f>
        <v>0</v>
      </c>
    </row>
    <row r="4" spans="1:5" x14ac:dyDescent="0.3">
      <c r="A4" s="155">
        <v>2</v>
      </c>
      <c r="B4" s="43" t="s">
        <v>403</v>
      </c>
      <c r="C4" s="150">
        <f>'Technical Evaluation'!J4</f>
        <v>0</v>
      </c>
      <c r="D4" s="151">
        <v>0.1</v>
      </c>
      <c r="E4" s="156">
        <f t="shared" si="0"/>
        <v>0</v>
      </c>
    </row>
    <row r="5" spans="1:5" x14ac:dyDescent="0.3">
      <c r="A5" s="155">
        <v>3</v>
      </c>
      <c r="B5" s="43" t="s">
        <v>4</v>
      </c>
      <c r="C5" s="150">
        <f>'Technical Evaluation'!J5</f>
        <v>0</v>
      </c>
      <c r="D5" s="151">
        <v>0.1</v>
      </c>
      <c r="E5" s="156">
        <f t="shared" si="0"/>
        <v>0</v>
      </c>
    </row>
    <row r="6" spans="1:5" x14ac:dyDescent="0.3">
      <c r="A6" s="155">
        <v>4</v>
      </c>
      <c r="B6" s="43" t="s">
        <v>5</v>
      </c>
      <c r="C6" s="150">
        <f>'Technical Evaluation'!J6</f>
        <v>0</v>
      </c>
      <c r="D6" s="151">
        <v>0.05</v>
      </c>
      <c r="E6" s="156">
        <f t="shared" si="0"/>
        <v>0</v>
      </c>
    </row>
    <row r="7" spans="1:5" x14ac:dyDescent="0.3">
      <c r="A7" s="155">
        <v>5</v>
      </c>
      <c r="B7" s="43" t="s">
        <v>6</v>
      </c>
      <c r="C7" s="150">
        <f>References!H9</f>
        <v>1</v>
      </c>
      <c r="D7" s="151">
        <v>0.05</v>
      </c>
      <c r="E7" s="156">
        <f t="shared" si="0"/>
        <v>0.05</v>
      </c>
    </row>
    <row r="8" spans="1:5" x14ac:dyDescent="0.3">
      <c r="A8" s="155">
        <v>6</v>
      </c>
      <c r="B8" s="43" t="s">
        <v>8</v>
      </c>
      <c r="C8" s="150">
        <v>1</v>
      </c>
      <c r="D8" s="65">
        <v>0.08</v>
      </c>
      <c r="E8" s="156">
        <f t="shared" si="0"/>
        <v>0.08</v>
      </c>
    </row>
    <row r="9" spans="1:5" x14ac:dyDescent="0.3">
      <c r="A9" s="155">
        <v>7</v>
      </c>
      <c r="B9" s="59" t="s">
        <v>9</v>
      </c>
      <c r="C9" s="150">
        <v>1</v>
      </c>
      <c r="D9" s="65">
        <v>0.08</v>
      </c>
      <c r="E9" s="156">
        <f t="shared" ref="E9:E14" si="1">D9*C9</f>
        <v>0.08</v>
      </c>
    </row>
    <row r="10" spans="1:5" x14ac:dyDescent="0.3">
      <c r="A10" s="155">
        <v>8</v>
      </c>
      <c r="B10" s="59" t="s">
        <v>10</v>
      </c>
      <c r="C10" s="150">
        <v>1</v>
      </c>
      <c r="D10" s="65">
        <v>0.1</v>
      </c>
      <c r="E10" s="156">
        <f t="shared" si="1"/>
        <v>0.1</v>
      </c>
    </row>
    <row r="11" spans="1:5" x14ac:dyDescent="0.3">
      <c r="A11" s="155">
        <v>9</v>
      </c>
      <c r="B11" s="59" t="s">
        <v>11</v>
      </c>
      <c r="C11" s="150">
        <v>1</v>
      </c>
      <c r="D11" s="65">
        <v>0.1</v>
      </c>
      <c r="E11" s="156">
        <f t="shared" si="1"/>
        <v>0.1</v>
      </c>
    </row>
    <row r="12" spans="1:5" x14ac:dyDescent="0.3">
      <c r="A12" s="155">
        <v>10</v>
      </c>
      <c r="B12" s="58" t="s">
        <v>12</v>
      </c>
      <c r="C12" s="150">
        <v>1</v>
      </c>
      <c r="D12" s="65">
        <v>0.08</v>
      </c>
      <c r="E12" s="156">
        <f t="shared" si="1"/>
        <v>0.08</v>
      </c>
    </row>
    <row r="13" spans="1:5" x14ac:dyDescent="0.3">
      <c r="A13" s="155">
        <v>11</v>
      </c>
      <c r="B13" s="64" t="s">
        <v>13</v>
      </c>
      <c r="C13" s="150">
        <v>1</v>
      </c>
      <c r="D13" s="65">
        <v>0.08</v>
      </c>
      <c r="E13" s="156">
        <f t="shared" si="1"/>
        <v>0.08</v>
      </c>
    </row>
    <row r="14" spans="1:5" x14ac:dyDescent="0.3">
      <c r="A14" s="155">
        <v>12</v>
      </c>
      <c r="B14" s="64" t="s">
        <v>14</v>
      </c>
      <c r="C14" s="150">
        <v>1</v>
      </c>
      <c r="D14" s="65">
        <v>0.08</v>
      </c>
      <c r="E14" s="156">
        <f t="shared" si="1"/>
        <v>0.08</v>
      </c>
    </row>
    <row r="15" spans="1:5" ht="14.5" thickBot="1" x14ac:dyDescent="0.35">
      <c r="A15" s="157"/>
      <c r="B15" s="158" t="s">
        <v>7</v>
      </c>
      <c r="C15" s="159"/>
      <c r="D15" s="160">
        <f>SUM(D8:D14)</f>
        <v>0.6</v>
      </c>
      <c r="E15" s="161">
        <f>SUM(E8:E14)</f>
        <v>0.6</v>
      </c>
    </row>
    <row r="16" spans="1:5" s="20" customFormat="1" x14ac:dyDescent="0.3">
      <c r="A16" s="18"/>
      <c r="B16" s="18"/>
      <c r="C16" s="19"/>
      <c r="D16" s="61"/>
      <c r="E16" s="134"/>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AC7C1-5A1B-4F37-99CF-0E0EEE514553}">
  <dimension ref="A1:K6"/>
  <sheetViews>
    <sheetView zoomScale="80" zoomScaleNormal="80" workbookViewId="0">
      <selection activeCell="B16" sqref="B16"/>
    </sheetView>
  </sheetViews>
  <sheetFormatPr defaultRowHeight="14.5" x14ac:dyDescent="0.35"/>
  <cols>
    <col min="1" max="1" width="32.54296875" bestFit="1" customWidth="1"/>
    <col min="2" max="2" width="65.54296875" customWidth="1"/>
    <col min="3" max="8" width="16.7265625" customWidth="1"/>
    <col min="9" max="9" width="6.26953125" style="149" bestFit="1" customWidth="1"/>
    <col min="10" max="10" width="8.26953125" style="149" bestFit="1" customWidth="1"/>
    <col min="11" max="11" width="11.7265625" bestFit="1" customWidth="1"/>
  </cols>
  <sheetData>
    <row r="1" spans="1:11" x14ac:dyDescent="0.35">
      <c r="A1" s="136"/>
      <c r="B1" s="137"/>
      <c r="C1" s="250" t="s">
        <v>21</v>
      </c>
      <c r="D1" s="250"/>
      <c r="E1" s="250"/>
      <c r="F1" s="250"/>
      <c r="G1" s="250"/>
      <c r="H1" s="250"/>
      <c r="I1" s="251"/>
      <c r="J1" s="251"/>
      <c r="K1" s="251"/>
    </row>
    <row r="2" spans="1:11" x14ac:dyDescent="0.35">
      <c r="A2" s="136" t="s">
        <v>24</v>
      </c>
      <c r="B2" s="138" t="s">
        <v>396</v>
      </c>
      <c r="C2" s="139">
        <v>5</v>
      </c>
      <c r="D2" s="139">
        <v>4</v>
      </c>
      <c r="E2" s="139">
        <v>3</v>
      </c>
      <c r="F2" s="139">
        <v>2</v>
      </c>
      <c r="G2" s="139">
        <v>1</v>
      </c>
      <c r="H2" s="139">
        <v>0</v>
      </c>
      <c r="I2" s="140" t="s">
        <v>7</v>
      </c>
      <c r="J2" s="140" t="s">
        <v>2</v>
      </c>
      <c r="K2" s="141" t="s">
        <v>397</v>
      </c>
    </row>
    <row r="3" spans="1:11" ht="50" x14ac:dyDescent="0.35">
      <c r="A3" s="136" t="s">
        <v>398</v>
      </c>
      <c r="B3" s="142" t="s">
        <v>399</v>
      </c>
      <c r="C3" s="142" t="s">
        <v>400</v>
      </c>
      <c r="D3" s="142" t="s">
        <v>401</v>
      </c>
      <c r="E3" s="142" t="s">
        <v>434</v>
      </c>
      <c r="F3" s="142" t="s">
        <v>435</v>
      </c>
      <c r="G3" s="142" t="s">
        <v>438</v>
      </c>
      <c r="H3" s="252" t="s">
        <v>402</v>
      </c>
      <c r="I3" s="143"/>
      <c r="J3" s="144">
        <f>I3/$C$2</f>
        <v>0</v>
      </c>
      <c r="K3" s="145"/>
    </row>
    <row r="4" spans="1:11" ht="37.5" x14ac:dyDescent="0.35">
      <c r="A4" s="136" t="s">
        <v>403</v>
      </c>
      <c r="B4" s="146" t="s">
        <v>404</v>
      </c>
      <c r="C4" s="146" t="s">
        <v>405</v>
      </c>
      <c r="D4" s="146" t="s">
        <v>406</v>
      </c>
      <c r="E4" s="146" t="s">
        <v>407</v>
      </c>
      <c r="F4" s="146" t="s">
        <v>408</v>
      </c>
      <c r="G4" s="146" t="s">
        <v>436</v>
      </c>
      <c r="H4" s="252"/>
      <c r="I4" s="143"/>
      <c r="J4" s="144">
        <f t="shared" ref="J4:J6" si="0">I4/$C$2</f>
        <v>0</v>
      </c>
      <c r="K4" s="145"/>
    </row>
    <row r="5" spans="1:11" ht="112.5" x14ac:dyDescent="0.35">
      <c r="A5" s="136" t="s">
        <v>409</v>
      </c>
      <c r="B5" s="142" t="s">
        <v>410</v>
      </c>
      <c r="C5" s="142" t="s">
        <v>411</v>
      </c>
      <c r="D5" s="142" t="s">
        <v>412</v>
      </c>
      <c r="E5" s="142" t="s">
        <v>413</v>
      </c>
      <c r="F5" s="142" t="s">
        <v>414</v>
      </c>
      <c r="G5" s="142" t="s">
        <v>415</v>
      </c>
      <c r="H5" s="252"/>
      <c r="I5" s="143"/>
      <c r="J5" s="144">
        <f t="shared" si="0"/>
        <v>0</v>
      </c>
      <c r="K5" s="145"/>
    </row>
    <row r="6" spans="1:11" ht="112.5" x14ac:dyDescent="0.35">
      <c r="A6" s="147" t="s">
        <v>5</v>
      </c>
      <c r="B6" s="148" t="s">
        <v>416</v>
      </c>
      <c r="C6" s="142" t="s">
        <v>417</v>
      </c>
      <c r="D6" s="142" t="s">
        <v>418</v>
      </c>
      <c r="E6" s="142" t="s">
        <v>419</v>
      </c>
      <c r="F6" s="142" t="s">
        <v>420</v>
      </c>
      <c r="G6" s="142" t="s">
        <v>437</v>
      </c>
      <c r="H6" s="252"/>
      <c r="I6" s="143"/>
      <c r="J6" s="144">
        <f t="shared" si="0"/>
        <v>0</v>
      </c>
      <c r="K6" s="145"/>
    </row>
  </sheetData>
  <mergeCells count="3">
    <mergeCell ref="C1:H1"/>
    <mergeCell ref="I1:K1"/>
    <mergeCell ref="H3: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39997558519241921"/>
    <pageSetUpPr fitToPage="1"/>
  </sheetPr>
  <dimension ref="A1:H12"/>
  <sheetViews>
    <sheetView zoomScaleNormal="100" zoomScaleSheetLayoutView="100" workbookViewId="0">
      <selection sqref="A1:A7"/>
    </sheetView>
  </sheetViews>
  <sheetFormatPr defaultColWidth="9.1796875" defaultRowHeight="14" x14ac:dyDescent="0.3"/>
  <cols>
    <col min="1" max="1" width="6.1796875" style="167" bestFit="1" customWidth="1"/>
    <col min="2" max="2" width="41.7265625" style="7" customWidth="1"/>
    <col min="3" max="3" width="13.54296875" style="3" bestFit="1" customWidth="1"/>
    <col min="4" max="4" width="13.54296875" style="8" bestFit="1" customWidth="1"/>
    <col min="5" max="5" width="13.54296875" style="3" bestFit="1" customWidth="1"/>
    <col min="6" max="6" width="39.1796875" style="3" bestFit="1" customWidth="1"/>
    <col min="7" max="7" width="7.453125" style="3" hidden="1" customWidth="1"/>
    <col min="8" max="8" width="8" style="17" hidden="1" customWidth="1"/>
    <col min="9" max="16384" width="9.1796875" style="3"/>
  </cols>
  <sheetData>
    <row r="1" spans="1:8" ht="28" x14ac:dyDescent="0.3">
      <c r="A1" s="166" t="s">
        <v>15</v>
      </c>
      <c r="B1" s="13" t="s">
        <v>16</v>
      </c>
      <c r="C1" s="15" t="s">
        <v>17</v>
      </c>
      <c r="D1" s="15" t="s">
        <v>18</v>
      </c>
      <c r="E1" s="15" t="s">
        <v>19</v>
      </c>
      <c r="F1" s="15" t="s">
        <v>20</v>
      </c>
      <c r="G1" s="45" t="s">
        <v>239</v>
      </c>
      <c r="H1" s="46" t="s">
        <v>7</v>
      </c>
    </row>
    <row r="2" spans="1:8" x14ac:dyDescent="0.3">
      <c r="A2" s="187">
        <v>1</v>
      </c>
      <c r="B2" s="59" t="s">
        <v>9</v>
      </c>
      <c r="C2" s="1" t="s">
        <v>22</v>
      </c>
      <c r="D2" s="1" t="s">
        <v>22</v>
      </c>
      <c r="E2" s="1" t="s">
        <v>22</v>
      </c>
      <c r="F2" s="57"/>
      <c r="G2" s="47">
        <v>3</v>
      </c>
      <c r="H2" s="120">
        <v>3</v>
      </c>
    </row>
    <row r="3" spans="1:8" x14ac:dyDescent="0.3">
      <c r="A3" s="187">
        <v>2</v>
      </c>
      <c r="B3" s="59" t="s">
        <v>10</v>
      </c>
      <c r="C3" s="1" t="s">
        <v>22</v>
      </c>
      <c r="D3" s="1" t="s">
        <v>22</v>
      </c>
      <c r="E3" s="1" t="s">
        <v>22</v>
      </c>
      <c r="F3" s="57"/>
      <c r="G3" s="47">
        <v>3</v>
      </c>
      <c r="H3" s="120">
        <v>3</v>
      </c>
    </row>
    <row r="4" spans="1:8" x14ac:dyDescent="0.3">
      <c r="A4" s="187">
        <v>3</v>
      </c>
      <c r="B4" s="59" t="s">
        <v>11</v>
      </c>
      <c r="C4" s="1" t="s">
        <v>22</v>
      </c>
      <c r="D4" s="1" t="s">
        <v>22</v>
      </c>
      <c r="E4" s="1" t="s">
        <v>22</v>
      </c>
      <c r="F4" s="57"/>
      <c r="G4" s="47">
        <v>3</v>
      </c>
      <c r="H4" s="120">
        <v>3</v>
      </c>
    </row>
    <row r="5" spans="1:8" x14ac:dyDescent="0.3">
      <c r="A5" s="187">
        <v>4</v>
      </c>
      <c r="B5" s="58" t="s">
        <v>12</v>
      </c>
      <c r="C5" s="1" t="s">
        <v>22</v>
      </c>
      <c r="D5" s="1" t="s">
        <v>22</v>
      </c>
      <c r="E5" s="1" t="s">
        <v>22</v>
      </c>
      <c r="F5" s="57"/>
      <c r="G5" s="47">
        <v>3</v>
      </c>
      <c r="H5" s="120">
        <v>3</v>
      </c>
    </row>
    <row r="6" spans="1:8" x14ac:dyDescent="0.3">
      <c r="A6" s="187">
        <v>5</v>
      </c>
      <c r="B6" s="56" t="s">
        <v>13</v>
      </c>
      <c r="C6" s="1" t="s">
        <v>22</v>
      </c>
      <c r="D6" s="1" t="s">
        <v>22</v>
      </c>
      <c r="E6" s="1" t="s">
        <v>22</v>
      </c>
      <c r="F6" s="57"/>
      <c r="G6" s="47">
        <v>3</v>
      </c>
      <c r="H6" s="120">
        <v>3</v>
      </c>
    </row>
    <row r="7" spans="1:8" ht="14.5" thickBot="1" x14ac:dyDescent="0.35">
      <c r="A7" s="187">
        <v>6</v>
      </c>
      <c r="B7" s="56" t="s">
        <v>14</v>
      </c>
      <c r="C7" s="1" t="s">
        <v>22</v>
      </c>
      <c r="D7" s="1" t="s">
        <v>22</v>
      </c>
      <c r="E7" s="1" t="s">
        <v>22</v>
      </c>
      <c r="F7" s="57"/>
      <c r="G7" s="47">
        <v>3</v>
      </c>
      <c r="H7" s="120">
        <v>3</v>
      </c>
    </row>
    <row r="8" spans="1:8" s="9" customFormat="1" ht="15" customHeight="1" x14ac:dyDescent="0.35">
      <c r="A8" s="253"/>
      <c r="B8" s="254"/>
      <c r="C8" s="254"/>
      <c r="D8" s="254"/>
      <c r="E8" s="254"/>
      <c r="F8" s="254"/>
      <c r="G8" s="39">
        <f>SUM(G2:G7)</f>
        <v>18</v>
      </c>
      <c r="H8" s="39">
        <f>SUM(H2:H7)</f>
        <v>18</v>
      </c>
    </row>
    <row r="9" spans="1:8" s="2" customFormat="1" ht="13.5" hidden="1" customHeight="1" thickBot="1" x14ac:dyDescent="0.3">
      <c r="A9" s="255" t="s">
        <v>2</v>
      </c>
      <c r="B9" s="256"/>
      <c r="C9" s="256"/>
      <c r="D9" s="256"/>
      <c r="E9" s="256"/>
      <c r="F9" s="256"/>
      <c r="G9" s="256"/>
      <c r="H9" s="40">
        <f>H8/G8</f>
        <v>1</v>
      </c>
    </row>
    <row r="11" spans="1:8" x14ac:dyDescent="0.3">
      <c r="B11" s="16" t="s">
        <v>23</v>
      </c>
    </row>
    <row r="12" spans="1:8" x14ac:dyDescent="0.3">
      <c r="B12" s="42" t="s">
        <v>395</v>
      </c>
      <c r="C12" s="41"/>
      <c r="D12" s="41"/>
      <c r="E12" s="41"/>
      <c r="F12" s="41"/>
      <c r="G12" s="41"/>
      <c r="H12" s="41"/>
    </row>
  </sheetData>
  <mergeCells count="2">
    <mergeCell ref="A8:F8"/>
    <mergeCell ref="A9:G9"/>
  </mergeCells>
  <phoneticPr fontId="36" type="noConversion"/>
  <dataValidations count="1">
    <dataValidation type="list" operator="equal" allowBlank="1" showInputMessage="1" showErrorMessage="1" prompt="Select Yes if meeting requirement_x000a_Select No  if NOT meeting requirement_x000a_Select Partial if partially meeting requirement" sqref="C2:E7" xr:uid="{00000000-0002-0000-0600-000000000000}">
      <formula1>"Yes,No,Partial"</formula1>
    </dataValidation>
  </dataValidations>
  <pageMargins left="0.23622047244094491" right="0.23622047244094491" top="0.74803149606299213" bottom="0.74803149606299213" header="0.31496062992125984" footer="0.31496062992125984"/>
  <pageSetup paperSize="9"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FBFB2-9DF0-4B3C-8984-617C9C31B411}">
  <sheetPr>
    <tabColor theme="8" tint="0.59999389629810485"/>
  </sheetPr>
  <dimension ref="A1:H40"/>
  <sheetViews>
    <sheetView zoomScaleNormal="100" workbookViewId="0">
      <selection activeCell="A2" sqref="A2:XFD2"/>
    </sheetView>
  </sheetViews>
  <sheetFormatPr defaultColWidth="9.1796875" defaultRowHeight="13" x14ac:dyDescent="0.25"/>
  <cols>
    <col min="1" max="1" width="5" style="106" bestFit="1" customWidth="1"/>
    <col min="2" max="2" width="112.7265625" style="95" customWidth="1"/>
    <col min="3" max="3" width="13" style="89" customWidth="1"/>
    <col min="4" max="4" width="21.7265625" style="94" customWidth="1"/>
    <col min="5" max="5" width="47.453125" style="92" customWidth="1"/>
    <col min="6" max="6" width="7.453125" style="85" hidden="1" customWidth="1"/>
    <col min="7" max="7" width="12.7265625" style="123" hidden="1" customWidth="1"/>
    <col min="8" max="8" width="9.1796875" style="86" bestFit="1"/>
    <col min="9" max="16384" width="9.1796875" style="2"/>
  </cols>
  <sheetData>
    <row r="1" spans="1:7" s="94" customFormat="1" ht="26" x14ac:dyDescent="0.35">
      <c r="A1" s="96"/>
      <c r="B1" s="97" t="s">
        <v>8</v>
      </c>
      <c r="C1" s="84" t="s">
        <v>27</v>
      </c>
      <c r="D1" s="84" t="s">
        <v>25</v>
      </c>
      <c r="E1" s="84" t="s">
        <v>20</v>
      </c>
      <c r="F1" s="84" t="s">
        <v>239</v>
      </c>
      <c r="G1" s="119" t="s">
        <v>7</v>
      </c>
    </row>
    <row r="2" spans="1:7" s="87" customFormat="1" x14ac:dyDescent="0.25">
      <c r="A2" s="98">
        <v>1</v>
      </c>
      <c r="B2" s="99" t="s">
        <v>422</v>
      </c>
      <c r="C2" s="1" t="s">
        <v>22</v>
      </c>
      <c r="D2" s="88"/>
      <c r="E2" s="1"/>
      <c r="F2" s="1">
        <v>1</v>
      </c>
      <c r="G2" s="120">
        <f>IF(C2="Yes",F2,IF(C2="No",0,0.5*F2))</f>
        <v>1</v>
      </c>
    </row>
    <row r="3" spans="1:7" s="87" customFormat="1" x14ac:dyDescent="0.25">
      <c r="A3" s="98">
        <v>2</v>
      </c>
      <c r="B3" s="99" t="s">
        <v>28</v>
      </c>
      <c r="C3" s="1" t="s">
        <v>22</v>
      </c>
      <c r="D3" s="88"/>
      <c r="E3" s="1"/>
      <c r="F3" s="1">
        <v>1</v>
      </c>
      <c r="G3" s="120">
        <f t="shared" ref="G3:G30" si="0">IF(C3="Yes",F3,IF(C3="No",0,0.5*F3))</f>
        <v>1</v>
      </c>
    </row>
    <row r="4" spans="1:7" s="87" customFormat="1" x14ac:dyDescent="0.25">
      <c r="A4" s="98">
        <v>3</v>
      </c>
      <c r="B4" s="99" t="s">
        <v>29</v>
      </c>
      <c r="C4" s="1"/>
      <c r="D4" s="88"/>
      <c r="E4" s="1"/>
      <c r="F4" s="1"/>
      <c r="G4" s="120"/>
    </row>
    <row r="5" spans="1:7" s="87" customFormat="1" x14ac:dyDescent="0.25">
      <c r="A5" s="98">
        <v>3.1</v>
      </c>
      <c r="B5" s="99" t="s">
        <v>30</v>
      </c>
      <c r="C5" s="1" t="s">
        <v>22</v>
      </c>
      <c r="D5" s="88"/>
      <c r="E5" s="1"/>
      <c r="F5" s="1">
        <v>1</v>
      </c>
      <c r="G5" s="120">
        <f t="shared" si="0"/>
        <v>1</v>
      </c>
    </row>
    <row r="6" spans="1:7" s="87" customFormat="1" x14ac:dyDescent="0.25">
      <c r="A6" s="98">
        <v>3.2</v>
      </c>
      <c r="B6" s="99" t="s">
        <v>31</v>
      </c>
      <c r="C6" s="1" t="s">
        <v>22</v>
      </c>
      <c r="D6" s="88"/>
      <c r="E6" s="1"/>
      <c r="F6" s="1">
        <v>1</v>
      </c>
      <c r="G6" s="120">
        <f t="shared" si="0"/>
        <v>1</v>
      </c>
    </row>
    <row r="7" spans="1:7" s="87" customFormat="1" x14ac:dyDescent="0.25">
      <c r="A7" s="98">
        <v>3.3</v>
      </c>
      <c r="B7" s="99" t="s">
        <v>32</v>
      </c>
      <c r="C7" s="1" t="s">
        <v>22</v>
      </c>
      <c r="D7" s="88"/>
      <c r="E7" s="1"/>
      <c r="F7" s="1">
        <v>1</v>
      </c>
      <c r="G7" s="120">
        <f t="shared" si="0"/>
        <v>1</v>
      </c>
    </row>
    <row r="8" spans="1:7" s="87" customFormat="1" x14ac:dyDescent="0.25">
      <c r="A8" s="98">
        <v>3.4</v>
      </c>
      <c r="B8" s="99" t="s">
        <v>33</v>
      </c>
      <c r="C8" s="1" t="s">
        <v>22</v>
      </c>
      <c r="D8" s="88"/>
      <c r="E8" s="1"/>
      <c r="F8" s="1">
        <v>1</v>
      </c>
      <c r="G8" s="120">
        <f t="shared" si="0"/>
        <v>1</v>
      </c>
    </row>
    <row r="9" spans="1:7" s="87" customFormat="1" ht="25" x14ac:dyDescent="0.25">
      <c r="A9" s="100">
        <v>4</v>
      </c>
      <c r="B9" s="99" t="s">
        <v>423</v>
      </c>
      <c r="C9" s="1" t="s">
        <v>22</v>
      </c>
      <c r="D9" s="88"/>
      <c r="E9" s="1"/>
      <c r="F9" s="1">
        <v>1</v>
      </c>
      <c r="G9" s="120">
        <f t="shared" si="0"/>
        <v>1</v>
      </c>
    </row>
    <row r="10" spans="1:7" s="87" customFormat="1" x14ac:dyDescent="0.25">
      <c r="A10" s="100">
        <v>5</v>
      </c>
      <c r="B10" s="99" t="s">
        <v>34</v>
      </c>
      <c r="C10" s="1" t="s">
        <v>22</v>
      </c>
      <c r="D10" s="88"/>
      <c r="E10" s="1"/>
      <c r="F10" s="1">
        <v>1</v>
      </c>
      <c r="G10" s="120">
        <f t="shared" si="0"/>
        <v>1</v>
      </c>
    </row>
    <row r="11" spans="1:7" s="87" customFormat="1" x14ac:dyDescent="0.25">
      <c r="A11" s="100">
        <v>6</v>
      </c>
      <c r="B11" s="99" t="s">
        <v>35</v>
      </c>
      <c r="C11" s="1" t="s">
        <v>22</v>
      </c>
      <c r="D11" s="88"/>
      <c r="E11" s="1"/>
      <c r="F11" s="1">
        <v>1</v>
      </c>
      <c r="G11" s="120">
        <f t="shared" si="0"/>
        <v>1</v>
      </c>
    </row>
    <row r="12" spans="1:7" s="87" customFormat="1" x14ac:dyDescent="0.25">
      <c r="A12" s="100">
        <v>7</v>
      </c>
      <c r="B12" s="99" t="s">
        <v>36</v>
      </c>
      <c r="C12" s="1" t="s">
        <v>22</v>
      </c>
      <c r="D12" s="88"/>
      <c r="E12" s="1"/>
      <c r="F12" s="1">
        <v>1</v>
      </c>
      <c r="G12" s="120">
        <f t="shared" si="0"/>
        <v>1</v>
      </c>
    </row>
    <row r="13" spans="1:7" s="87" customFormat="1" x14ac:dyDescent="0.25">
      <c r="A13" s="100">
        <v>8</v>
      </c>
      <c r="B13" s="99" t="s">
        <v>37</v>
      </c>
      <c r="C13" s="1" t="s">
        <v>22</v>
      </c>
      <c r="D13" s="88"/>
      <c r="E13" s="1"/>
      <c r="F13" s="1">
        <v>1</v>
      </c>
      <c r="G13" s="120">
        <f t="shared" si="0"/>
        <v>1</v>
      </c>
    </row>
    <row r="14" spans="1:7" s="87" customFormat="1" x14ac:dyDescent="0.25">
      <c r="A14" s="100">
        <v>9</v>
      </c>
      <c r="B14" s="99" t="s">
        <v>38</v>
      </c>
      <c r="C14" s="1" t="s">
        <v>22</v>
      </c>
      <c r="D14" s="88"/>
      <c r="E14" s="1"/>
      <c r="F14" s="1">
        <v>1</v>
      </c>
      <c r="G14" s="120">
        <f t="shared" si="0"/>
        <v>1</v>
      </c>
    </row>
    <row r="15" spans="1:7" s="87" customFormat="1" x14ac:dyDescent="0.25">
      <c r="A15" s="100">
        <v>10</v>
      </c>
      <c r="B15" s="99" t="s">
        <v>39</v>
      </c>
      <c r="C15" s="1" t="s">
        <v>22</v>
      </c>
      <c r="D15" s="88"/>
      <c r="E15" s="1"/>
      <c r="F15" s="1">
        <v>1</v>
      </c>
      <c r="G15" s="120">
        <f t="shared" si="0"/>
        <v>1</v>
      </c>
    </row>
    <row r="16" spans="1:7" s="87" customFormat="1" ht="25" x14ac:dyDescent="0.25">
      <c r="A16" s="100">
        <v>11</v>
      </c>
      <c r="B16" s="99" t="s">
        <v>40</v>
      </c>
      <c r="C16" s="1" t="s">
        <v>22</v>
      </c>
      <c r="D16" s="88"/>
      <c r="E16" s="1"/>
      <c r="F16" s="1">
        <v>1</v>
      </c>
      <c r="G16" s="120">
        <f t="shared" si="0"/>
        <v>1</v>
      </c>
    </row>
    <row r="17" spans="1:7" s="87" customFormat="1" ht="25" x14ac:dyDescent="0.25">
      <c r="A17" s="100">
        <v>12</v>
      </c>
      <c r="B17" s="99" t="s">
        <v>41</v>
      </c>
      <c r="C17" s="1" t="s">
        <v>22</v>
      </c>
      <c r="D17" s="88"/>
      <c r="E17" s="1"/>
      <c r="F17" s="1">
        <v>1</v>
      </c>
      <c r="G17" s="120">
        <f t="shared" si="0"/>
        <v>1</v>
      </c>
    </row>
    <row r="18" spans="1:7" s="87" customFormat="1" x14ac:dyDescent="0.25">
      <c r="A18" s="100">
        <v>13</v>
      </c>
      <c r="B18" s="99" t="s">
        <v>42</v>
      </c>
      <c r="C18" s="1" t="s">
        <v>22</v>
      </c>
      <c r="D18" s="88"/>
      <c r="E18" s="1"/>
      <c r="F18" s="1">
        <v>1</v>
      </c>
      <c r="G18" s="120">
        <f t="shared" si="0"/>
        <v>1</v>
      </c>
    </row>
    <row r="19" spans="1:7" s="87" customFormat="1" x14ac:dyDescent="0.25">
      <c r="A19" s="100">
        <v>14</v>
      </c>
      <c r="B19" s="99" t="s">
        <v>43</v>
      </c>
      <c r="C19" s="1"/>
      <c r="D19" s="88"/>
      <c r="E19" s="1"/>
      <c r="F19" s="1"/>
      <c r="G19" s="120">
        <f t="shared" si="0"/>
        <v>0</v>
      </c>
    </row>
    <row r="20" spans="1:7" s="87" customFormat="1" x14ac:dyDescent="0.25">
      <c r="A20" s="100">
        <v>14.1</v>
      </c>
      <c r="B20" s="99" t="s">
        <v>44</v>
      </c>
      <c r="C20" s="1" t="s">
        <v>22</v>
      </c>
      <c r="D20" s="88"/>
      <c r="E20" s="1"/>
      <c r="F20" s="1">
        <v>1</v>
      </c>
      <c r="G20" s="120">
        <f t="shared" si="0"/>
        <v>1</v>
      </c>
    </row>
    <row r="21" spans="1:7" s="87" customFormat="1" x14ac:dyDescent="0.25">
      <c r="A21" s="100">
        <v>14.2</v>
      </c>
      <c r="B21" s="99" t="s">
        <v>45</v>
      </c>
      <c r="C21" s="1" t="s">
        <v>22</v>
      </c>
      <c r="D21" s="88"/>
      <c r="E21" s="1"/>
      <c r="F21" s="1">
        <v>1</v>
      </c>
      <c r="G21" s="120">
        <f t="shared" si="0"/>
        <v>1</v>
      </c>
    </row>
    <row r="22" spans="1:7" s="87" customFormat="1" x14ac:dyDescent="0.25">
      <c r="A22" s="100">
        <v>14.3</v>
      </c>
      <c r="B22" s="99" t="s">
        <v>46</v>
      </c>
      <c r="C22" s="1" t="s">
        <v>22</v>
      </c>
      <c r="D22" s="88"/>
      <c r="E22" s="1"/>
      <c r="F22" s="1">
        <v>1</v>
      </c>
      <c r="G22" s="120">
        <f t="shared" si="0"/>
        <v>1</v>
      </c>
    </row>
    <row r="23" spans="1:7" s="87" customFormat="1" x14ac:dyDescent="0.25">
      <c r="A23" s="100">
        <v>14.4</v>
      </c>
      <c r="B23" s="99" t="s">
        <v>47</v>
      </c>
      <c r="C23" s="1" t="s">
        <v>22</v>
      </c>
      <c r="D23" s="88"/>
      <c r="E23" s="1"/>
      <c r="F23" s="1">
        <v>1</v>
      </c>
      <c r="G23" s="120">
        <f t="shared" si="0"/>
        <v>1</v>
      </c>
    </row>
    <row r="24" spans="1:7" s="87" customFormat="1" x14ac:dyDescent="0.25">
      <c r="A24" s="100">
        <v>14.5</v>
      </c>
      <c r="B24" s="99" t="s">
        <v>48</v>
      </c>
      <c r="C24" s="1" t="s">
        <v>22</v>
      </c>
      <c r="D24" s="88"/>
      <c r="E24" s="1"/>
      <c r="F24" s="1">
        <v>1</v>
      </c>
      <c r="G24" s="120">
        <f t="shared" si="0"/>
        <v>1</v>
      </c>
    </row>
    <row r="25" spans="1:7" s="87" customFormat="1" x14ac:dyDescent="0.25">
      <c r="A25" s="100">
        <v>15</v>
      </c>
      <c r="B25" s="99" t="s">
        <v>424</v>
      </c>
      <c r="C25" s="1" t="s">
        <v>22</v>
      </c>
      <c r="D25" s="101"/>
      <c r="E25" s="88"/>
      <c r="F25" s="1">
        <v>1</v>
      </c>
      <c r="G25" s="120">
        <f t="shared" si="0"/>
        <v>1</v>
      </c>
    </row>
    <row r="26" spans="1:7" s="87" customFormat="1" x14ac:dyDescent="0.25">
      <c r="A26" s="100">
        <v>16</v>
      </c>
      <c r="B26" s="99" t="s">
        <v>49</v>
      </c>
      <c r="C26" s="1" t="s">
        <v>22</v>
      </c>
      <c r="D26" s="101"/>
      <c r="E26" s="88"/>
      <c r="F26" s="1">
        <v>1</v>
      </c>
      <c r="G26" s="120">
        <f t="shared" si="0"/>
        <v>1</v>
      </c>
    </row>
    <row r="27" spans="1:7" s="87" customFormat="1" x14ac:dyDescent="0.25">
      <c r="A27" s="100">
        <v>17</v>
      </c>
      <c r="B27" s="99" t="s">
        <v>50</v>
      </c>
      <c r="C27" s="1" t="s">
        <v>22</v>
      </c>
      <c r="D27" s="101"/>
      <c r="E27" s="88"/>
      <c r="F27" s="1">
        <v>1</v>
      </c>
      <c r="G27" s="120">
        <f t="shared" si="0"/>
        <v>1</v>
      </c>
    </row>
    <row r="28" spans="1:7" s="87" customFormat="1" x14ac:dyDescent="0.25">
      <c r="A28" s="100">
        <v>18</v>
      </c>
      <c r="B28" s="99" t="s">
        <v>51</v>
      </c>
      <c r="C28" s="1" t="s">
        <v>22</v>
      </c>
      <c r="D28" s="101"/>
      <c r="E28" s="88"/>
      <c r="F28" s="1">
        <v>1</v>
      </c>
      <c r="G28" s="120">
        <f t="shared" si="0"/>
        <v>1</v>
      </c>
    </row>
    <row r="29" spans="1:7" s="87" customFormat="1" x14ac:dyDescent="0.25">
      <c r="A29" s="100">
        <v>19</v>
      </c>
      <c r="B29" s="99" t="s">
        <v>52</v>
      </c>
      <c r="C29" s="1" t="s">
        <v>22</v>
      </c>
      <c r="D29" s="101"/>
      <c r="E29" s="88"/>
      <c r="F29" s="1">
        <v>1</v>
      </c>
      <c r="G29" s="120">
        <f t="shared" si="0"/>
        <v>1</v>
      </c>
    </row>
    <row r="30" spans="1:7" s="87" customFormat="1" x14ac:dyDescent="0.25">
      <c r="A30" s="100">
        <v>20</v>
      </c>
      <c r="B30" s="99" t="s">
        <v>425</v>
      </c>
      <c r="C30" s="1" t="s">
        <v>22</v>
      </c>
      <c r="D30" s="101"/>
      <c r="E30" s="88"/>
      <c r="F30" s="1">
        <v>1</v>
      </c>
      <c r="G30" s="120">
        <f t="shared" si="0"/>
        <v>1</v>
      </c>
    </row>
    <row r="31" spans="1:7" ht="13.5" hidden="1" thickBot="1" x14ac:dyDescent="0.3">
      <c r="A31" s="107"/>
      <c r="B31" s="80"/>
      <c r="D31" s="2"/>
      <c r="E31" s="2"/>
      <c r="F31" s="90">
        <f>SUM(F2:F30)</f>
        <v>27</v>
      </c>
      <c r="G31" s="121">
        <f>SUM(G2:G30)</f>
        <v>27</v>
      </c>
    </row>
    <row r="32" spans="1:7" ht="13.5" hidden="1" thickBot="1" x14ac:dyDescent="0.3">
      <c r="A32" s="107"/>
      <c r="B32" s="257" t="s">
        <v>2</v>
      </c>
      <c r="C32" s="257"/>
      <c r="D32" s="257"/>
      <c r="E32" s="257"/>
      <c r="F32" s="257"/>
      <c r="G32" s="91">
        <f>G31/F31</f>
        <v>1</v>
      </c>
    </row>
    <row r="33" spans="1:8" hidden="1" x14ac:dyDescent="0.25">
      <c r="A33" s="102"/>
      <c r="B33" s="103"/>
      <c r="D33" s="103"/>
      <c r="E33" s="103"/>
      <c r="F33" s="103"/>
      <c r="G33" s="132"/>
      <c r="H33" s="105"/>
    </row>
    <row r="34" spans="1:8" hidden="1" x14ac:dyDescent="0.25">
      <c r="B34" s="81" t="s">
        <v>26</v>
      </c>
      <c r="C34" s="93"/>
      <c r="D34" s="93"/>
      <c r="F34" s="115"/>
      <c r="G34" s="2"/>
      <c r="H34" s="2"/>
    </row>
    <row r="35" spans="1:8" hidden="1" x14ac:dyDescent="0.25">
      <c r="B35" s="82" t="s">
        <v>240</v>
      </c>
      <c r="C35" s="85"/>
      <c r="D35" s="85"/>
      <c r="F35" s="115"/>
      <c r="G35" s="2"/>
      <c r="H35" s="2"/>
    </row>
    <row r="36" spans="1:8" hidden="1" x14ac:dyDescent="0.25">
      <c r="B36" s="82" t="s">
        <v>241</v>
      </c>
      <c r="C36" s="92"/>
      <c r="D36" s="85"/>
      <c r="E36" s="94"/>
      <c r="F36" s="122"/>
      <c r="G36" s="2"/>
      <c r="H36" s="2"/>
    </row>
    <row r="37" spans="1:8" hidden="1" x14ac:dyDescent="0.25">
      <c r="B37" s="82" t="s">
        <v>242</v>
      </c>
      <c r="C37" s="92"/>
      <c r="D37" s="85"/>
      <c r="E37" s="94"/>
      <c r="F37" s="122"/>
      <c r="G37" s="2"/>
      <c r="H37" s="2"/>
    </row>
    <row r="38" spans="1:8" hidden="1" x14ac:dyDescent="0.25"/>
    <row r="39" spans="1:8" hidden="1" x14ac:dyDescent="0.25"/>
    <row r="40" spans="1:8" hidden="1" x14ac:dyDescent="0.25"/>
  </sheetData>
  <mergeCells count="1">
    <mergeCell ref="B32:F32"/>
  </mergeCells>
  <dataValidations count="1">
    <dataValidation type="list" operator="equal" allowBlank="1" showInputMessage="1" showErrorMessage="1" prompt="Select Yes if meeting requirement_x000a_Select No  if NOT meeting requirement_x000a_Select Partial if partially meeting requirement" sqref="C2:C30" xr:uid="{576C4068-BAF5-4E6B-8A24-C90B4CA64C01}">
      <formula1>"Yes,No,Partial"</formula1>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C0F60-0539-4907-8EA1-BE5445ED33FF}">
  <sheetPr>
    <tabColor theme="8" tint="0.59999389629810485"/>
  </sheetPr>
  <dimension ref="A1:I22"/>
  <sheetViews>
    <sheetView zoomScaleNormal="100" workbookViewId="0">
      <selection activeCell="B31" sqref="A1:XFD1048576"/>
    </sheetView>
  </sheetViews>
  <sheetFormatPr defaultColWidth="9.1796875" defaultRowHeight="13" x14ac:dyDescent="0.25"/>
  <cols>
    <col min="1" max="1" width="5.7265625" style="118" bestFit="1" customWidth="1"/>
    <col min="2" max="2" width="111.453125" style="83" bestFit="1" customWidth="1"/>
    <col min="3" max="3" width="12.7265625" style="95" bestFit="1" customWidth="1"/>
    <col min="4" max="4" width="23.1796875" style="89" bestFit="1" customWidth="1"/>
    <col min="5" max="5" width="41.1796875" style="94" customWidth="1"/>
    <col min="6" max="6" width="6.54296875" style="92" hidden="1" customWidth="1"/>
    <col min="7" max="7" width="14.7265625" style="123" hidden="1" customWidth="1"/>
    <col min="8" max="8" width="11.1796875" style="85" bestFit="1" customWidth="1"/>
    <col min="9" max="9" width="7.453125" style="86" bestFit="1" customWidth="1"/>
    <col min="10" max="16384" width="9.1796875" style="87"/>
  </cols>
  <sheetData>
    <row r="1" spans="1:8" ht="26" x14ac:dyDescent="0.25">
      <c r="A1" s="116"/>
      <c r="B1" s="78" t="s">
        <v>9</v>
      </c>
      <c r="C1" s="84" t="s">
        <v>27</v>
      </c>
      <c r="D1" s="84" t="s">
        <v>25</v>
      </c>
      <c r="E1" s="84" t="s">
        <v>20</v>
      </c>
      <c r="F1" s="84" t="s">
        <v>239</v>
      </c>
      <c r="G1" s="119" t="s">
        <v>7</v>
      </c>
    </row>
    <row r="2" spans="1:8" x14ac:dyDescent="0.25">
      <c r="A2" s="117">
        <v>1</v>
      </c>
      <c r="B2" s="79" t="s">
        <v>227</v>
      </c>
      <c r="C2" s="1" t="s">
        <v>266</v>
      </c>
      <c r="D2" s="88"/>
      <c r="E2" s="1"/>
      <c r="F2" s="1">
        <v>1</v>
      </c>
      <c r="G2" s="120">
        <f t="shared" ref="G2:G13" si="0">IF(C2="Yes",F2,IF(C2="No",0,0.5*F2))</f>
        <v>0.5</v>
      </c>
    </row>
    <row r="3" spans="1:8" x14ac:dyDescent="0.25">
      <c r="A3" s="117">
        <v>2</v>
      </c>
      <c r="B3" s="79" t="s">
        <v>228</v>
      </c>
      <c r="C3" s="1" t="s">
        <v>22</v>
      </c>
      <c r="D3" s="88"/>
      <c r="E3" s="1"/>
      <c r="F3" s="1">
        <v>1</v>
      </c>
      <c r="G3" s="120">
        <f t="shared" si="0"/>
        <v>1</v>
      </c>
    </row>
    <row r="4" spans="1:8" x14ac:dyDescent="0.25">
      <c r="A4" s="117">
        <v>3</v>
      </c>
      <c r="B4" s="79" t="s">
        <v>229</v>
      </c>
      <c r="C4" s="1" t="s">
        <v>22</v>
      </c>
      <c r="D4" s="88"/>
      <c r="E4" s="1"/>
      <c r="F4" s="1">
        <v>1</v>
      </c>
      <c r="G4" s="120">
        <f t="shared" si="0"/>
        <v>1</v>
      </c>
    </row>
    <row r="5" spans="1:8" x14ac:dyDescent="0.25">
      <c r="A5" s="117">
        <v>4</v>
      </c>
      <c r="B5" s="79" t="s">
        <v>230</v>
      </c>
      <c r="C5" s="1" t="s">
        <v>22</v>
      </c>
      <c r="D5" s="88"/>
      <c r="E5" s="1"/>
      <c r="F5" s="1">
        <v>1</v>
      </c>
      <c r="G5" s="120">
        <f t="shared" si="0"/>
        <v>1</v>
      </c>
    </row>
    <row r="6" spans="1:8" x14ac:dyDescent="0.25">
      <c r="A6" s="117">
        <v>5</v>
      </c>
      <c r="B6" s="79" t="s">
        <v>231</v>
      </c>
      <c r="C6" s="1" t="s">
        <v>22</v>
      </c>
      <c r="D6" s="88"/>
      <c r="E6" s="1"/>
      <c r="F6" s="1">
        <v>1</v>
      </c>
      <c r="G6" s="120">
        <f t="shared" si="0"/>
        <v>1</v>
      </c>
    </row>
    <row r="7" spans="1:8" x14ac:dyDescent="0.25">
      <c r="A7" s="117">
        <v>6</v>
      </c>
      <c r="B7" s="79" t="s">
        <v>232</v>
      </c>
      <c r="C7" s="1" t="s">
        <v>22</v>
      </c>
      <c r="D7" s="88"/>
      <c r="E7" s="1"/>
      <c r="F7" s="1">
        <v>1</v>
      </c>
      <c r="G7" s="120">
        <f t="shared" si="0"/>
        <v>1</v>
      </c>
    </row>
    <row r="8" spans="1:8" x14ac:dyDescent="0.25">
      <c r="A8" s="117">
        <v>7</v>
      </c>
      <c r="B8" s="79" t="s">
        <v>233</v>
      </c>
      <c r="C8" s="1" t="s">
        <v>22</v>
      </c>
      <c r="D8" s="88"/>
      <c r="E8" s="1"/>
      <c r="F8" s="1">
        <v>1</v>
      </c>
      <c r="G8" s="120">
        <f t="shared" si="0"/>
        <v>1</v>
      </c>
    </row>
    <row r="9" spans="1:8" x14ac:dyDescent="0.25">
      <c r="A9" s="117">
        <v>8</v>
      </c>
      <c r="B9" s="79" t="s">
        <v>234</v>
      </c>
      <c r="C9" s="1" t="s">
        <v>22</v>
      </c>
      <c r="D9" s="88"/>
      <c r="E9" s="1"/>
      <c r="F9" s="1">
        <v>1</v>
      </c>
      <c r="G9" s="120">
        <f t="shared" si="0"/>
        <v>1</v>
      </c>
    </row>
    <row r="10" spans="1:8" x14ac:dyDescent="0.25">
      <c r="A10" s="117">
        <v>9</v>
      </c>
      <c r="B10" s="79" t="s">
        <v>235</v>
      </c>
      <c r="C10" s="1" t="s">
        <v>22</v>
      </c>
      <c r="D10" s="88"/>
      <c r="E10" s="1"/>
      <c r="F10" s="1">
        <v>1</v>
      </c>
      <c r="G10" s="120">
        <f t="shared" si="0"/>
        <v>1</v>
      </c>
    </row>
    <row r="11" spans="1:8" x14ac:dyDescent="0.25">
      <c r="A11" s="117">
        <v>10</v>
      </c>
      <c r="B11" s="79" t="s">
        <v>236</v>
      </c>
      <c r="C11" s="1" t="s">
        <v>22</v>
      </c>
      <c r="D11" s="88"/>
      <c r="E11" s="1"/>
      <c r="F11" s="1">
        <v>1</v>
      </c>
      <c r="G11" s="120">
        <f t="shared" si="0"/>
        <v>1</v>
      </c>
    </row>
    <row r="12" spans="1:8" x14ac:dyDescent="0.25">
      <c r="A12" s="117">
        <v>11</v>
      </c>
      <c r="B12" s="79" t="s">
        <v>237</v>
      </c>
      <c r="C12" s="1" t="s">
        <v>22</v>
      </c>
      <c r="D12" s="88"/>
      <c r="E12" s="1"/>
      <c r="F12" s="1">
        <v>1</v>
      </c>
      <c r="G12" s="120">
        <f t="shared" si="0"/>
        <v>1</v>
      </c>
    </row>
    <row r="13" spans="1:8" x14ac:dyDescent="0.25">
      <c r="A13" s="117">
        <v>12</v>
      </c>
      <c r="B13" s="79" t="s">
        <v>238</v>
      </c>
      <c r="C13" s="1" t="s">
        <v>22</v>
      </c>
      <c r="D13" s="88"/>
      <c r="E13" s="1"/>
      <c r="F13" s="1">
        <v>1</v>
      </c>
      <c r="G13" s="120">
        <f t="shared" si="0"/>
        <v>1</v>
      </c>
    </row>
    <row r="14" spans="1:8" s="2" customFormat="1" ht="13.5" hidden="1" thickBot="1" x14ac:dyDescent="0.3">
      <c r="A14" s="118"/>
      <c r="B14" s="80"/>
      <c r="C14" s="89"/>
      <c r="F14" s="90">
        <f>SUM(F2:F13)</f>
        <v>12</v>
      </c>
      <c r="G14" s="121">
        <f>SUM(G2:G13)</f>
        <v>11.5</v>
      </c>
    </row>
    <row r="15" spans="1:8" s="2" customFormat="1" ht="13.5" hidden="1" thickBot="1" x14ac:dyDescent="0.3">
      <c r="A15" s="107"/>
      <c r="B15" s="257" t="s">
        <v>2</v>
      </c>
      <c r="C15" s="257"/>
      <c r="D15" s="257"/>
      <c r="E15" s="257"/>
      <c r="F15" s="257"/>
      <c r="G15" s="91">
        <f>G14/F14</f>
        <v>0.95833333333333337</v>
      </c>
      <c r="H15" s="86"/>
    </row>
    <row r="16" spans="1:8" hidden="1" x14ac:dyDescent="0.25"/>
    <row r="17" spans="1:7" s="2" customFormat="1" hidden="1" x14ac:dyDescent="0.25">
      <c r="A17" s="106"/>
      <c r="B17" s="81" t="s">
        <v>26</v>
      </c>
      <c r="C17" s="93"/>
      <c r="D17" s="93"/>
      <c r="E17" s="92"/>
      <c r="F17" s="115"/>
    </row>
    <row r="18" spans="1:7" s="2" customFormat="1" hidden="1" x14ac:dyDescent="0.25">
      <c r="A18" s="106"/>
      <c r="B18" s="82" t="s">
        <v>240</v>
      </c>
      <c r="C18" s="85"/>
      <c r="D18" s="85"/>
      <c r="E18" s="92"/>
      <c r="F18" s="115"/>
    </row>
    <row r="19" spans="1:7" s="2" customFormat="1" hidden="1" x14ac:dyDescent="0.25">
      <c r="A19" s="106"/>
      <c r="B19" s="82" t="s">
        <v>241</v>
      </c>
      <c r="C19" s="92"/>
      <c r="D19" s="85"/>
      <c r="E19" s="94"/>
      <c r="F19" s="122"/>
    </row>
    <row r="20" spans="1:7" s="2" customFormat="1" hidden="1" x14ac:dyDescent="0.25">
      <c r="A20" s="106"/>
      <c r="B20" s="82" t="s">
        <v>242</v>
      </c>
      <c r="C20" s="92"/>
      <c r="D20" s="85"/>
      <c r="E20" s="94"/>
      <c r="F20" s="122"/>
    </row>
    <row r="21" spans="1:7" s="2" customFormat="1" hidden="1" x14ac:dyDescent="0.25">
      <c r="A21" s="106"/>
      <c r="B21" s="95"/>
      <c r="C21" s="94"/>
      <c r="D21" s="92"/>
      <c r="E21" s="85"/>
      <c r="F21" s="123"/>
      <c r="G21" s="86"/>
    </row>
    <row r="22" spans="1:7" hidden="1" x14ac:dyDescent="0.25"/>
  </sheetData>
  <mergeCells count="1">
    <mergeCell ref="B15:F15"/>
  </mergeCells>
  <dataValidations count="1">
    <dataValidation type="list" operator="equal" allowBlank="1" showInputMessage="1" showErrorMessage="1" prompt="Select Yes if meeting requirement_x000a_Select No  if NOT meeting requirement_x000a_Select Partial if partially meeting requirement" sqref="C2:C13" xr:uid="{2FDBF3C2-86E0-48D7-A6EF-643B9B890870}">
      <formula1>"Yes,No,Partial"</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098A7-D39F-4EDE-899B-61C60242B90F}">
  <sheetPr>
    <tabColor theme="8" tint="0.59999389629810485"/>
  </sheetPr>
  <dimension ref="A1:I32"/>
  <sheetViews>
    <sheetView zoomScaleNormal="100" workbookViewId="0">
      <selection sqref="A1:XFD1048576"/>
    </sheetView>
  </sheetViews>
  <sheetFormatPr defaultColWidth="9.1796875" defaultRowHeight="13" x14ac:dyDescent="0.25"/>
  <cols>
    <col min="1" max="1" width="6" style="118" bestFit="1" customWidth="1"/>
    <col min="2" max="2" width="63.54296875" style="83" bestFit="1" customWidth="1"/>
    <col min="3" max="3" width="17" style="95" bestFit="1" customWidth="1"/>
    <col min="4" max="4" width="35.453125" style="89" customWidth="1"/>
    <col min="5" max="5" width="39.7265625" style="94" customWidth="1"/>
    <col min="6" max="6" width="7.54296875" style="92" hidden="1" customWidth="1"/>
    <col min="7" max="7" width="9.26953125" style="123" hidden="1" customWidth="1"/>
    <col min="8" max="8" width="12.7265625" style="85" customWidth="1"/>
    <col min="9" max="9" width="9.1796875" style="86"/>
    <col min="10" max="16384" width="9.1796875" style="87"/>
  </cols>
  <sheetData>
    <row r="1" spans="1:7" x14ac:dyDescent="0.25">
      <c r="A1" s="116"/>
      <c r="B1" s="78" t="s">
        <v>53</v>
      </c>
      <c r="C1" s="84" t="s">
        <v>27</v>
      </c>
      <c r="D1" s="84" t="s">
        <v>25</v>
      </c>
      <c r="E1" s="84" t="s">
        <v>20</v>
      </c>
      <c r="F1" s="84" t="s">
        <v>21</v>
      </c>
      <c r="G1" s="119" t="s">
        <v>7</v>
      </c>
    </row>
    <row r="2" spans="1:7" x14ac:dyDescent="0.25">
      <c r="A2" s="117">
        <v>1</v>
      </c>
      <c r="B2" s="79" t="s">
        <v>243</v>
      </c>
      <c r="C2" s="1" t="s">
        <v>22</v>
      </c>
      <c r="D2" s="88"/>
      <c r="E2" s="1"/>
      <c r="F2" s="1">
        <v>1</v>
      </c>
      <c r="G2" s="120">
        <f t="shared" ref="G2:G24" si="0">IF(C2="Yes",F2,IF(C2="No",0,0.5*F2))</f>
        <v>1</v>
      </c>
    </row>
    <row r="3" spans="1:7" x14ac:dyDescent="0.25">
      <c r="A3" s="117">
        <v>2</v>
      </c>
      <c r="B3" s="79" t="s">
        <v>244</v>
      </c>
      <c r="C3" s="1" t="s">
        <v>22</v>
      </c>
      <c r="D3" s="88"/>
      <c r="E3" s="1"/>
      <c r="F3" s="1">
        <v>1</v>
      </c>
      <c r="G3" s="120">
        <f t="shared" si="0"/>
        <v>1</v>
      </c>
    </row>
    <row r="4" spans="1:7" x14ac:dyDescent="0.25">
      <c r="A4" s="117">
        <v>3</v>
      </c>
      <c r="B4" s="79" t="s">
        <v>245</v>
      </c>
      <c r="C4" s="1" t="s">
        <v>22</v>
      </c>
      <c r="D4" s="88"/>
      <c r="E4" s="1"/>
      <c r="F4" s="1">
        <v>1</v>
      </c>
      <c r="G4" s="120">
        <f t="shared" si="0"/>
        <v>1</v>
      </c>
    </row>
    <row r="5" spans="1:7" x14ac:dyDescent="0.25">
      <c r="A5" s="117">
        <v>4</v>
      </c>
      <c r="B5" s="79" t="s">
        <v>246</v>
      </c>
      <c r="C5" s="1" t="s">
        <v>22</v>
      </c>
      <c r="D5" s="88"/>
      <c r="E5" s="1"/>
      <c r="F5" s="1">
        <v>1</v>
      </c>
      <c r="G5" s="120">
        <f t="shared" si="0"/>
        <v>1</v>
      </c>
    </row>
    <row r="6" spans="1:7" x14ac:dyDescent="0.25">
      <c r="A6" s="117">
        <v>5</v>
      </c>
      <c r="B6" s="79" t="s">
        <v>247</v>
      </c>
      <c r="C6" s="1" t="s">
        <v>22</v>
      </c>
      <c r="D6" s="88"/>
      <c r="E6" s="1"/>
      <c r="F6" s="1">
        <v>1</v>
      </c>
      <c r="G6" s="120">
        <f t="shared" si="0"/>
        <v>1</v>
      </c>
    </row>
    <row r="7" spans="1:7" x14ac:dyDescent="0.25">
      <c r="A7" s="117">
        <v>6</v>
      </c>
      <c r="B7" s="79" t="s">
        <v>248</v>
      </c>
      <c r="C7" s="1" t="s">
        <v>22</v>
      </c>
      <c r="D7" s="88"/>
      <c r="E7" s="1"/>
      <c r="F7" s="1">
        <v>1</v>
      </c>
      <c r="G7" s="120">
        <f t="shared" si="0"/>
        <v>1</v>
      </c>
    </row>
    <row r="8" spans="1:7" x14ac:dyDescent="0.25">
      <c r="A8" s="117">
        <v>7</v>
      </c>
      <c r="B8" s="79" t="s">
        <v>249</v>
      </c>
      <c r="C8" s="1" t="s">
        <v>22</v>
      </c>
      <c r="D8" s="88"/>
      <c r="E8" s="1"/>
      <c r="F8" s="1">
        <v>1</v>
      </c>
      <c r="G8" s="120">
        <f t="shared" si="0"/>
        <v>1</v>
      </c>
    </row>
    <row r="9" spans="1:7" x14ac:dyDescent="0.25">
      <c r="A9" s="117">
        <v>8</v>
      </c>
      <c r="B9" s="79" t="s">
        <v>250</v>
      </c>
      <c r="C9" s="1" t="s">
        <v>22</v>
      </c>
      <c r="D9" s="88"/>
      <c r="E9" s="1"/>
      <c r="F9" s="1">
        <v>1</v>
      </c>
      <c r="G9" s="120">
        <f t="shared" si="0"/>
        <v>1</v>
      </c>
    </row>
    <row r="10" spans="1:7" x14ac:dyDescent="0.25">
      <c r="A10" s="117">
        <v>9</v>
      </c>
      <c r="B10" s="79" t="s">
        <v>251</v>
      </c>
      <c r="C10" s="1" t="s">
        <v>22</v>
      </c>
      <c r="D10" s="88"/>
      <c r="E10" s="1"/>
      <c r="F10" s="1">
        <v>1</v>
      </c>
      <c r="G10" s="120">
        <f t="shared" si="0"/>
        <v>1</v>
      </c>
    </row>
    <row r="11" spans="1:7" x14ac:dyDescent="0.25">
      <c r="A11" s="117">
        <v>10</v>
      </c>
      <c r="B11" s="79" t="s">
        <v>252</v>
      </c>
      <c r="C11" s="1" t="s">
        <v>22</v>
      </c>
      <c r="D11" s="88"/>
      <c r="E11" s="1"/>
      <c r="F11" s="1">
        <v>1</v>
      </c>
      <c r="G11" s="120">
        <f t="shared" si="0"/>
        <v>1</v>
      </c>
    </row>
    <row r="12" spans="1:7" x14ac:dyDescent="0.25">
      <c r="A12" s="117">
        <v>11</v>
      </c>
      <c r="B12" s="79" t="s">
        <v>253</v>
      </c>
      <c r="C12" s="1" t="s">
        <v>22</v>
      </c>
      <c r="D12" s="88"/>
      <c r="E12" s="1"/>
      <c r="F12" s="1">
        <v>1</v>
      </c>
      <c r="G12" s="120">
        <f t="shared" si="0"/>
        <v>1</v>
      </c>
    </row>
    <row r="13" spans="1:7" x14ac:dyDescent="0.25">
      <c r="A13" s="117">
        <v>12</v>
      </c>
      <c r="B13" s="79" t="s">
        <v>254</v>
      </c>
      <c r="C13" s="1" t="s">
        <v>22</v>
      </c>
      <c r="D13" s="88"/>
      <c r="E13" s="1"/>
      <c r="F13" s="1">
        <v>1</v>
      </c>
      <c r="G13" s="120">
        <f t="shared" si="0"/>
        <v>1</v>
      </c>
    </row>
    <row r="14" spans="1:7" x14ac:dyDescent="0.25">
      <c r="A14" s="117">
        <v>13</v>
      </c>
      <c r="B14" s="79" t="s">
        <v>255</v>
      </c>
      <c r="C14" s="1" t="s">
        <v>22</v>
      </c>
      <c r="D14" s="88"/>
      <c r="E14" s="1"/>
      <c r="F14" s="1">
        <v>1</v>
      </c>
      <c r="G14" s="120">
        <f t="shared" si="0"/>
        <v>1</v>
      </c>
    </row>
    <row r="15" spans="1:7" x14ac:dyDescent="0.25">
      <c r="A15" s="117">
        <v>14</v>
      </c>
      <c r="B15" s="79" t="s">
        <v>256</v>
      </c>
      <c r="C15" s="1" t="s">
        <v>22</v>
      </c>
      <c r="D15" s="88"/>
      <c r="E15" s="1"/>
      <c r="F15" s="1">
        <v>1</v>
      </c>
      <c r="G15" s="120">
        <f t="shared" si="0"/>
        <v>1</v>
      </c>
    </row>
    <row r="16" spans="1:7" x14ac:dyDescent="0.25">
      <c r="A16" s="117">
        <v>15</v>
      </c>
      <c r="B16" s="79" t="s">
        <v>257</v>
      </c>
      <c r="C16" s="1" t="s">
        <v>22</v>
      </c>
      <c r="D16" s="88"/>
      <c r="E16" s="1"/>
      <c r="F16" s="1">
        <v>1</v>
      </c>
      <c r="G16" s="120">
        <f t="shared" si="0"/>
        <v>1</v>
      </c>
    </row>
    <row r="17" spans="1:8" x14ac:dyDescent="0.25">
      <c r="A17" s="117">
        <v>16</v>
      </c>
      <c r="B17" s="79" t="s">
        <v>258</v>
      </c>
      <c r="C17" s="1" t="s">
        <v>22</v>
      </c>
      <c r="D17" s="88"/>
      <c r="E17" s="1"/>
      <c r="F17" s="1">
        <v>1</v>
      </c>
      <c r="G17" s="120">
        <f t="shared" si="0"/>
        <v>1</v>
      </c>
    </row>
    <row r="18" spans="1:8" x14ac:dyDescent="0.25">
      <c r="A18" s="117">
        <v>17</v>
      </c>
      <c r="B18" s="79" t="s">
        <v>259</v>
      </c>
      <c r="C18" s="1" t="s">
        <v>22</v>
      </c>
      <c r="D18" s="88"/>
      <c r="E18" s="1"/>
      <c r="F18" s="1">
        <v>1</v>
      </c>
      <c r="G18" s="120">
        <f t="shared" si="0"/>
        <v>1</v>
      </c>
    </row>
    <row r="19" spans="1:8" x14ac:dyDescent="0.25">
      <c r="A19" s="117">
        <v>18</v>
      </c>
      <c r="B19" s="79" t="s">
        <v>260</v>
      </c>
      <c r="C19" s="1" t="s">
        <v>22</v>
      </c>
      <c r="D19" s="88"/>
      <c r="E19" s="1"/>
      <c r="F19" s="1">
        <v>1</v>
      </c>
      <c r="G19" s="120">
        <f t="shared" si="0"/>
        <v>1</v>
      </c>
    </row>
    <row r="20" spans="1:8" x14ac:dyDescent="0.25">
      <c r="A20" s="117">
        <v>19</v>
      </c>
      <c r="B20" s="79" t="s">
        <v>261</v>
      </c>
      <c r="C20" s="1" t="s">
        <v>22</v>
      </c>
      <c r="D20" s="88"/>
      <c r="E20" s="1"/>
      <c r="F20" s="1">
        <v>1</v>
      </c>
      <c r="G20" s="120">
        <f t="shared" si="0"/>
        <v>1</v>
      </c>
    </row>
    <row r="21" spans="1:8" x14ac:dyDescent="0.25">
      <c r="A21" s="117">
        <v>20</v>
      </c>
      <c r="B21" s="79" t="s">
        <v>262</v>
      </c>
      <c r="C21" s="1" t="s">
        <v>22</v>
      </c>
      <c r="D21" s="88"/>
      <c r="E21" s="1"/>
      <c r="F21" s="1">
        <v>1</v>
      </c>
      <c r="G21" s="120">
        <f t="shared" si="0"/>
        <v>1</v>
      </c>
    </row>
    <row r="22" spans="1:8" x14ac:dyDescent="0.25">
      <c r="A22" s="117">
        <v>21</v>
      </c>
      <c r="B22" s="79" t="s">
        <v>263</v>
      </c>
      <c r="C22" s="1" t="s">
        <v>22</v>
      </c>
      <c r="D22" s="88"/>
      <c r="E22" s="1"/>
      <c r="F22" s="1">
        <v>1</v>
      </c>
      <c r="G22" s="120">
        <f t="shared" si="0"/>
        <v>1</v>
      </c>
    </row>
    <row r="23" spans="1:8" x14ac:dyDescent="0.25">
      <c r="A23" s="117">
        <v>22</v>
      </c>
      <c r="B23" s="79" t="s">
        <v>264</v>
      </c>
      <c r="C23" s="1" t="s">
        <v>22</v>
      </c>
      <c r="D23" s="88"/>
      <c r="E23" s="1"/>
      <c r="F23" s="1">
        <v>1</v>
      </c>
      <c r="G23" s="120">
        <f t="shared" si="0"/>
        <v>1</v>
      </c>
    </row>
    <row r="24" spans="1:8" x14ac:dyDescent="0.25">
      <c r="A24" s="117">
        <v>23</v>
      </c>
      <c r="B24" s="79" t="s">
        <v>265</v>
      </c>
      <c r="C24" s="1" t="s">
        <v>22</v>
      </c>
      <c r="D24" s="88"/>
      <c r="E24" s="1"/>
      <c r="F24" s="1">
        <v>1</v>
      </c>
      <c r="G24" s="120">
        <f t="shared" si="0"/>
        <v>1</v>
      </c>
    </row>
    <row r="25" spans="1:8" s="2" customFormat="1" ht="13.5" hidden="1" thickBot="1" x14ac:dyDescent="0.3">
      <c r="A25" s="118"/>
      <c r="B25" s="80"/>
      <c r="C25" s="89"/>
      <c r="F25" s="90">
        <f>SUM(F2:F24)</f>
        <v>23</v>
      </c>
      <c r="G25" s="121">
        <f>SUM(G2:G24)</f>
        <v>23</v>
      </c>
    </row>
    <row r="26" spans="1:8" s="2" customFormat="1" ht="13.5" hidden="1" thickBot="1" x14ac:dyDescent="0.3">
      <c r="A26" s="107"/>
      <c r="B26" s="257" t="s">
        <v>2</v>
      </c>
      <c r="C26" s="257"/>
      <c r="D26" s="257"/>
      <c r="E26" s="257"/>
      <c r="F26" s="257"/>
      <c r="G26" s="91">
        <f>G25/F25</f>
        <v>1</v>
      </c>
      <c r="H26" s="86"/>
    </row>
    <row r="27" spans="1:8" hidden="1" x14ac:dyDescent="0.25">
      <c r="D27" s="124"/>
    </row>
    <row r="28" spans="1:8" s="2" customFormat="1" hidden="1" x14ac:dyDescent="0.25">
      <c r="A28" s="106"/>
      <c r="B28" s="81" t="s">
        <v>26</v>
      </c>
      <c r="C28" s="93"/>
      <c r="D28" s="93"/>
      <c r="E28" s="92"/>
      <c r="F28" s="115"/>
    </row>
    <row r="29" spans="1:8" s="2" customFormat="1" hidden="1" x14ac:dyDescent="0.25">
      <c r="A29" s="106"/>
      <c r="B29" s="82" t="s">
        <v>240</v>
      </c>
      <c r="C29" s="85"/>
      <c r="D29" s="85"/>
      <c r="E29" s="92"/>
      <c r="F29" s="115"/>
    </row>
    <row r="30" spans="1:8" s="2" customFormat="1" hidden="1" x14ac:dyDescent="0.25">
      <c r="A30" s="106"/>
      <c r="B30" s="82" t="s">
        <v>241</v>
      </c>
      <c r="C30" s="92"/>
      <c r="D30" s="85"/>
      <c r="E30" s="94"/>
      <c r="F30" s="122"/>
    </row>
    <row r="31" spans="1:8" s="2" customFormat="1" hidden="1" x14ac:dyDescent="0.25">
      <c r="A31" s="106"/>
      <c r="B31" s="82" t="s">
        <v>242</v>
      </c>
      <c r="C31" s="92"/>
      <c r="D31" s="85"/>
      <c r="E31" s="94"/>
      <c r="F31" s="122"/>
    </row>
    <row r="32" spans="1:8" s="2" customFormat="1" hidden="1" x14ac:dyDescent="0.25">
      <c r="A32" s="106"/>
      <c r="B32" s="95"/>
      <c r="C32" s="89"/>
      <c r="D32" s="94"/>
      <c r="E32" s="92"/>
      <c r="F32" s="85"/>
      <c r="G32" s="123"/>
      <c r="H32" s="86"/>
    </row>
  </sheetData>
  <mergeCells count="1">
    <mergeCell ref="B26:F26"/>
  </mergeCells>
  <dataValidations count="1">
    <dataValidation type="list" operator="equal" allowBlank="1" showInputMessage="1" showErrorMessage="1" prompt="Select Yes if meeting requirement_x000a_Select No  if NOT meeting requirement_x000a_Select Partial if partially meeting requirement" sqref="C2:C24" xr:uid="{96A091CA-E458-49F7-9405-6F494A998E5B}">
      <formula1>"Yes,No,Partial"</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D7FBA-0431-47D9-8E2E-A7562FF4C535}">
  <sheetPr>
    <tabColor theme="8" tint="0.59999389629810485"/>
  </sheetPr>
  <dimension ref="A1:I20"/>
  <sheetViews>
    <sheetView zoomScaleNormal="100" workbookViewId="0">
      <selection activeCell="B12" sqref="A1:G14"/>
    </sheetView>
  </sheetViews>
  <sheetFormatPr defaultColWidth="9.1796875" defaultRowHeight="13" x14ac:dyDescent="0.25"/>
  <cols>
    <col min="1" max="1" width="5.54296875" style="118" bestFit="1" customWidth="1"/>
    <col min="2" max="2" width="70.26953125" style="83" customWidth="1"/>
    <col min="3" max="3" width="11.453125" style="95" customWidth="1"/>
    <col min="4" max="4" width="35.81640625" style="89" customWidth="1"/>
    <col min="5" max="5" width="40.81640625" style="94" customWidth="1"/>
    <col min="6" max="6" width="7.453125" style="92" hidden="1" customWidth="1"/>
    <col min="7" max="7" width="9.1796875" style="123" hidden="1" customWidth="1"/>
    <col min="8" max="8" width="11.1796875" style="85" bestFit="1" customWidth="1"/>
    <col min="9" max="9" width="9.1796875" style="86"/>
    <col min="10" max="16384" width="9.1796875" style="87"/>
  </cols>
  <sheetData>
    <row r="1" spans="1:9" ht="26" x14ac:dyDescent="0.25">
      <c r="A1" s="116"/>
      <c r="B1" s="78" t="s">
        <v>12</v>
      </c>
      <c r="C1" s="84" t="s">
        <v>27</v>
      </c>
      <c r="D1" s="84" t="s">
        <v>25</v>
      </c>
      <c r="E1" s="84" t="s">
        <v>20</v>
      </c>
      <c r="F1" s="84" t="s">
        <v>239</v>
      </c>
      <c r="G1" s="119" t="s">
        <v>7</v>
      </c>
    </row>
    <row r="2" spans="1:9" ht="25" x14ac:dyDescent="0.25">
      <c r="A2" s="117">
        <v>1</v>
      </c>
      <c r="B2" s="99" t="s">
        <v>97</v>
      </c>
      <c r="C2" s="1" t="s">
        <v>22</v>
      </c>
      <c r="D2" s="88"/>
      <c r="E2" s="1"/>
      <c r="F2" s="1">
        <v>1</v>
      </c>
      <c r="G2" s="120">
        <f t="shared" ref="G2:G12" si="0">IF(C2="Yes",F2,IF(C2="No",0,0.5*F2))</f>
        <v>1</v>
      </c>
    </row>
    <row r="3" spans="1:9" ht="25" x14ac:dyDescent="0.25">
      <c r="A3" s="117">
        <v>2</v>
      </c>
      <c r="B3" s="99" t="s">
        <v>98</v>
      </c>
      <c r="C3" s="1" t="s">
        <v>22</v>
      </c>
      <c r="D3" s="88"/>
      <c r="E3" s="1"/>
      <c r="F3" s="1">
        <v>1</v>
      </c>
      <c r="G3" s="120">
        <f t="shared" si="0"/>
        <v>1</v>
      </c>
    </row>
    <row r="4" spans="1:9" ht="25" x14ac:dyDescent="0.25">
      <c r="A4" s="117">
        <v>3</v>
      </c>
      <c r="B4" s="99" t="s">
        <v>99</v>
      </c>
      <c r="C4" s="1"/>
      <c r="D4" s="88"/>
      <c r="E4" s="1"/>
      <c r="F4" s="1">
        <v>1</v>
      </c>
      <c r="G4" s="120">
        <f t="shared" si="0"/>
        <v>0.5</v>
      </c>
    </row>
    <row r="5" spans="1:9" ht="37.5" x14ac:dyDescent="0.25">
      <c r="A5" s="117">
        <v>4</v>
      </c>
      <c r="B5" s="99" t="s">
        <v>100</v>
      </c>
      <c r="C5" s="1" t="s">
        <v>22</v>
      </c>
      <c r="D5" s="88"/>
      <c r="E5" s="1"/>
      <c r="F5" s="1">
        <v>1</v>
      </c>
      <c r="G5" s="120">
        <f t="shared" si="0"/>
        <v>1</v>
      </c>
    </row>
    <row r="6" spans="1:9" ht="37.5" x14ac:dyDescent="0.25">
      <c r="A6" s="117">
        <v>5</v>
      </c>
      <c r="B6" s="99" t="s">
        <v>101</v>
      </c>
      <c r="C6" s="1" t="s">
        <v>22</v>
      </c>
      <c r="D6" s="88"/>
      <c r="E6" s="1"/>
      <c r="F6" s="1">
        <v>1</v>
      </c>
      <c r="G6" s="120">
        <f t="shared" si="0"/>
        <v>1</v>
      </c>
    </row>
    <row r="7" spans="1:9" ht="37.5" x14ac:dyDescent="0.25">
      <c r="A7" s="117">
        <v>6</v>
      </c>
      <c r="B7" s="99" t="s">
        <v>102</v>
      </c>
      <c r="C7" s="1" t="s">
        <v>22</v>
      </c>
      <c r="D7" s="88"/>
      <c r="E7" s="1"/>
      <c r="F7" s="1">
        <v>1</v>
      </c>
      <c r="G7" s="120">
        <f t="shared" si="0"/>
        <v>1</v>
      </c>
    </row>
    <row r="8" spans="1:9" ht="37.5" x14ac:dyDescent="0.25">
      <c r="A8" s="117">
        <v>7</v>
      </c>
      <c r="B8" s="99" t="s">
        <v>103</v>
      </c>
      <c r="C8" s="1" t="s">
        <v>22</v>
      </c>
      <c r="D8" s="88"/>
      <c r="E8" s="1"/>
      <c r="F8" s="1">
        <v>1</v>
      </c>
      <c r="G8" s="120">
        <f t="shared" si="0"/>
        <v>1</v>
      </c>
    </row>
    <row r="9" spans="1:9" ht="25" x14ac:dyDescent="0.25">
      <c r="A9" s="117">
        <v>8</v>
      </c>
      <c r="B9" s="99" t="s">
        <v>104</v>
      </c>
      <c r="C9" s="1" t="s">
        <v>22</v>
      </c>
      <c r="D9" s="88"/>
      <c r="E9" s="1"/>
      <c r="F9" s="1">
        <v>1</v>
      </c>
      <c r="G9" s="120">
        <f t="shared" si="0"/>
        <v>1</v>
      </c>
    </row>
    <row r="10" spans="1:9" ht="25" x14ac:dyDescent="0.25">
      <c r="A10" s="117">
        <v>9</v>
      </c>
      <c r="B10" s="99" t="s">
        <v>105</v>
      </c>
      <c r="C10" s="1" t="s">
        <v>22</v>
      </c>
      <c r="D10" s="88"/>
      <c r="E10" s="1"/>
      <c r="F10" s="1">
        <v>1</v>
      </c>
      <c r="G10" s="120">
        <f t="shared" si="0"/>
        <v>1</v>
      </c>
    </row>
    <row r="11" spans="1:9" x14ac:dyDescent="0.25">
      <c r="A11" s="117">
        <v>10</v>
      </c>
      <c r="B11" s="99" t="s">
        <v>106</v>
      </c>
      <c r="C11" s="1" t="s">
        <v>22</v>
      </c>
      <c r="D11" s="88"/>
      <c r="E11" s="1"/>
      <c r="F11" s="1">
        <v>1</v>
      </c>
      <c r="G11" s="120">
        <f t="shared" si="0"/>
        <v>1</v>
      </c>
    </row>
    <row r="12" spans="1:9" ht="37.5" x14ac:dyDescent="0.25">
      <c r="A12" s="117">
        <v>11</v>
      </c>
      <c r="B12" s="99" t="s">
        <v>107</v>
      </c>
      <c r="C12" s="1" t="s">
        <v>22</v>
      </c>
      <c r="D12" s="88"/>
      <c r="E12" s="1"/>
      <c r="F12" s="1">
        <v>1</v>
      </c>
      <c r="G12" s="120">
        <f t="shared" si="0"/>
        <v>1</v>
      </c>
    </row>
    <row r="13" spans="1:9" s="2" customFormat="1" ht="13.5" hidden="1" thickBot="1" x14ac:dyDescent="0.3">
      <c r="A13" s="118"/>
      <c r="B13" s="80"/>
      <c r="C13" s="89"/>
      <c r="F13" s="90">
        <f>SUM(F2:F12)</f>
        <v>11</v>
      </c>
      <c r="G13" s="130">
        <f>SUM(G2:G12)</f>
        <v>10.5</v>
      </c>
    </row>
    <row r="14" spans="1:9" s="2" customFormat="1" ht="13.5" hidden="1" thickBot="1" x14ac:dyDescent="0.3">
      <c r="A14" s="107"/>
      <c r="B14" s="257" t="s">
        <v>2</v>
      </c>
      <c r="C14" s="257"/>
      <c r="D14" s="257"/>
      <c r="E14" s="257"/>
      <c r="F14" s="257"/>
      <c r="G14" s="91">
        <f>G13/F13</f>
        <v>0.95454545454545459</v>
      </c>
      <c r="H14" s="86"/>
    </row>
    <row r="15" spans="1:9" hidden="1" x14ac:dyDescent="0.25">
      <c r="E15" s="103"/>
      <c r="F15" s="103"/>
      <c r="G15" s="131"/>
      <c r="H15" s="104"/>
      <c r="I15" s="105"/>
    </row>
    <row r="16" spans="1:9" s="2" customFormat="1" hidden="1" x14ac:dyDescent="0.25">
      <c r="A16" s="106"/>
      <c r="B16" s="81" t="s">
        <v>26</v>
      </c>
      <c r="C16" s="93"/>
      <c r="D16" s="93"/>
      <c r="E16" s="92"/>
      <c r="F16" s="115"/>
    </row>
    <row r="17" spans="1:6" s="2" customFormat="1" hidden="1" x14ac:dyDescent="0.25">
      <c r="A17" s="106"/>
      <c r="B17" s="82" t="s">
        <v>240</v>
      </c>
      <c r="C17" s="85"/>
      <c r="D17" s="85"/>
      <c r="E17" s="92"/>
      <c r="F17" s="115"/>
    </row>
    <row r="18" spans="1:6" s="2" customFormat="1" hidden="1" x14ac:dyDescent="0.25">
      <c r="A18" s="106"/>
      <c r="B18" s="82" t="s">
        <v>241</v>
      </c>
      <c r="C18" s="92"/>
      <c r="D18" s="85"/>
      <c r="E18" s="94"/>
      <c r="F18" s="122"/>
    </row>
    <row r="19" spans="1:6" s="2" customFormat="1" hidden="1" x14ac:dyDescent="0.25">
      <c r="A19" s="106"/>
      <c r="B19" s="82" t="s">
        <v>242</v>
      </c>
      <c r="C19" s="92"/>
      <c r="D19" s="85"/>
      <c r="E19" s="94"/>
      <c r="F19" s="122"/>
    </row>
    <row r="20" spans="1:6" hidden="1" x14ac:dyDescent="0.25"/>
  </sheetData>
  <mergeCells count="1">
    <mergeCell ref="B14:F14"/>
  </mergeCells>
  <dataValidations count="1">
    <dataValidation type="list" operator="equal" allowBlank="1" showInputMessage="1" showErrorMessage="1" prompt="Select Yes if meeting requirement_x000a_Select No  if NOT meeting requirement_x000a_Select Partial if partially meeting requirement" sqref="C2:C12" xr:uid="{CFE07051-C830-46ED-8D98-568286101213}">
      <formula1>"Yes,No,Partial"</formula1>
    </dataValidation>
  </dataValidation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F54A2-9371-4C07-B4D8-4CFCB08A7966}">
  <sheetPr>
    <tabColor theme="8" tint="0.59999389629810485"/>
  </sheetPr>
  <dimension ref="A1:I206"/>
  <sheetViews>
    <sheetView zoomScaleNormal="100" workbookViewId="0">
      <selection sqref="A1:XFD1048576"/>
    </sheetView>
  </sheetViews>
  <sheetFormatPr defaultColWidth="9.1796875" defaultRowHeight="13" x14ac:dyDescent="0.25"/>
  <cols>
    <col min="1" max="1" width="5.54296875" style="176" bestFit="1" customWidth="1"/>
    <col min="2" max="2" width="100.7265625" style="129" customWidth="1"/>
    <col min="3" max="3" width="11.1796875" style="113" customWidth="1"/>
    <col min="4" max="4" width="53.7265625" style="89" customWidth="1"/>
    <col min="5" max="5" width="37.54296875" style="181" customWidth="1"/>
    <col min="6" max="6" width="7.54296875" style="92" hidden="1" customWidth="1"/>
    <col min="7" max="7" width="9.26953125" style="183" hidden="1" customWidth="1"/>
    <col min="8" max="8" width="11.1796875" style="171" bestFit="1" customWidth="1"/>
    <col min="9" max="9" width="9.1796875" style="172"/>
    <col min="10" max="16384" width="9.1796875" style="89"/>
  </cols>
  <sheetData>
    <row r="1" spans="1:7" ht="26" x14ac:dyDescent="0.25">
      <c r="A1" s="163"/>
      <c r="B1" s="170" t="s">
        <v>54</v>
      </c>
      <c r="C1" s="84" t="s">
        <v>27</v>
      </c>
      <c r="D1" s="84" t="s">
        <v>25</v>
      </c>
      <c r="E1" s="84" t="s">
        <v>20</v>
      </c>
      <c r="F1" s="84" t="s">
        <v>21</v>
      </c>
      <c r="G1" s="119" t="s">
        <v>7</v>
      </c>
    </row>
    <row r="2" spans="1:7" x14ac:dyDescent="0.25">
      <c r="A2" s="173">
        <v>1</v>
      </c>
      <c r="B2" s="99" t="s">
        <v>55</v>
      </c>
      <c r="C2" s="1"/>
      <c r="D2" s="88"/>
      <c r="E2" s="1"/>
      <c r="F2" s="1">
        <v>1</v>
      </c>
      <c r="G2" s="174">
        <f t="shared" ref="G2:G39" si="0">IF(C2="Yes",F2,IF(C2="No",0,0.5*F2))</f>
        <v>0.5</v>
      </c>
    </row>
    <row r="3" spans="1:7" x14ac:dyDescent="0.25">
      <c r="A3" s="173">
        <v>1.1000000000000001</v>
      </c>
      <c r="B3" s="99" t="s">
        <v>426</v>
      </c>
      <c r="C3" s="1" t="s">
        <v>22</v>
      </c>
      <c r="D3" s="88"/>
      <c r="E3" s="1"/>
      <c r="F3" s="1"/>
      <c r="G3" s="174"/>
    </row>
    <row r="4" spans="1:7" x14ac:dyDescent="0.25">
      <c r="A4" s="173">
        <v>2</v>
      </c>
      <c r="B4" s="99" t="s">
        <v>56</v>
      </c>
      <c r="C4" s="1"/>
      <c r="D4" s="88"/>
      <c r="E4" s="1"/>
      <c r="F4" s="1">
        <v>1</v>
      </c>
      <c r="G4" s="174">
        <f t="shared" si="0"/>
        <v>0.5</v>
      </c>
    </row>
    <row r="5" spans="1:7" x14ac:dyDescent="0.25">
      <c r="A5" s="173">
        <v>2.1</v>
      </c>
      <c r="B5" s="99" t="s">
        <v>57</v>
      </c>
      <c r="C5" s="1" t="s">
        <v>22</v>
      </c>
      <c r="D5" s="88"/>
      <c r="E5" s="1"/>
      <c r="F5" s="1">
        <v>1</v>
      </c>
      <c r="G5" s="174">
        <f t="shared" si="0"/>
        <v>1</v>
      </c>
    </row>
    <row r="6" spans="1:7" x14ac:dyDescent="0.25">
      <c r="A6" s="173">
        <v>2.2000000000000002</v>
      </c>
      <c r="B6" s="99" t="s">
        <v>58</v>
      </c>
      <c r="C6" s="1" t="s">
        <v>22</v>
      </c>
      <c r="D6" s="88"/>
      <c r="E6" s="1"/>
      <c r="F6" s="1">
        <v>1</v>
      </c>
      <c r="G6" s="174">
        <f t="shared" si="0"/>
        <v>1</v>
      </c>
    </row>
    <row r="7" spans="1:7" x14ac:dyDescent="0.25">
      <c r="A7" s="173">
        <v>2.2999999999999998</v>
      </c>
      <c r="B7" s="99" t="s">
        <v>59</v>
      </c>
      <c r="C7" s="1" t="s">
        <v>22</v>
      </c>
      <c r="D7" s="88"/>
      <c r="E7" s="1"/>
      <c r="F7" s="1">
        <v>1</v>
      </c>
      <c r="G7" s="174">
        <f t="shared" si="0"/>
        <v>1</v>
      </c>
    </row>
    <row r="8" spans="1:7" x14ac:dyDescent="0.25">
      <c r="A8" s="173">
        <v>2.4</v>
      </c>
      <c r="B8" s="99" t="s">
        <v>60</v>
      </c>
      <c r="C8" s="1" t="s">
        <v>22</v>
      </c>
      <c r="D8" s="88"/>
      <c r="E8" s="1"/>
      <c r="F8" s="1">
        <v>1</v>
      </c>
      <c r="G8" s="174">
        <f t="shared" si="0"/>
        <v>1</v>
      </c>
    </row>
    <row r="9" spans="1:7" x14ac:dyDescent="0.25">
      <c r="A9" s="173">
        <v>2.5</v>
      </c>
      <c r="B9" s="99" t="s">
        <v>61</v>
      </c>
      <c r="C9" s="1" t="s">
        <v>22</v>
      </c>
      <c r="D9" s="88"/>
      <c r="E9" s="1"/>
      <c r="F9" s="1">
        <v>1</v>
      </c>
      <c r="G9" s="174">
        <f t="shared" si="0"/>
        <v>1</v>
      </c>
    </row>
    <row r="10" spans="1:7" x14ac:dyDescent="0.25">
      <c r="A10" s="173">
        <v>2.6</v>
      </c>
      <c r="B10" s="99" t="s">
        <v>62</v>
      </c>
      <c r="C10" s="1" t="s">
        <v>22</v>
      </c>
      <c r="D10" s="88"/>
      <c r="E10" s="1"/>
      <c r="F10" s="1">
        <v>1</v>
      </c>
      <c r="G10" s="174">
        <f t="shared" si="0"/>
        <v>1</v>
      </c>
    </row>
    <row r="11" spans="1:7" x14ac:dyDescent="0.25">
      <c r="A11" s="173">
        <v>3</v>
      </c>
      <c r="B11" s="99" t="s">
        <v>427</v>
      </c>
      <c r="C11" s="1"/>
      <c r="D11" s="88"/>
      <c r="E11" s="1"/>
      <c r="F11" s="1"/>
      <c r="G11" s="174"/>
    </row>
    <row r="12" spans="1:7" x14ac:dyDescent="0.25">
      <c r="A12" s="173">
        <v>3.01</v>
      </c>
      <c r="B12" s="175" t="s">
        <v>428</v>
      </c>
      <c r="C12" s="1" t="s">
        <v>22</v>
      </c>
      <c r="D12" s="88"/>
      <c r="E12" s="1"/>
      <c r="F12" s="1"/>
      <c r="G12" s="174"/>
    </row>
    <row r="13" spans="1:7" x14ac:dyDescent="0.25">
      <c r="A13" s="173">
        <v>3.02</v>
      </c>
      <c r="B13" s="175" t="s">
        <v>429</v>
      </c>
      <c r="C13" s="1" t="s">
        <v>22</v>
      </c>
      <c r="D13" s="88"/>
      <c r="E13" s="1"/>
      <c r="F13" s="1"/>
      <c r="G13" s="174"/>
    </row>
    <row r="14" spans="1:7" x14ac:dyDescent="0.25">
      <c r="A14" s="173">
        <v>3.03</v>
      </c>
      <c r="B14" s="175" t="s">
        <v>430</v>
      </c>
      <c r="C14" s="1" t="s">
        <v>22</v>
      </c>
      <c r="D14" s="88"/>
      <c r="E14" s="1"/>
      <c r="F14" s="1"/>
      <c r="G14" s="174"/>
    </row>
    <row r="15" spans="1:7" x14ac:dyDescent="0.25">
      <c r="A15" s="173">
        <v>3.04</v>
      </c>
      <c r="B15" s="99" t="s">
        <v>63</v>
      </c>
      <c r="C15" s="1" t="s">
        <v>22</v>
      </c>
      <c r="D15" s="88"/>
      <c r="E15" s="1"/>
      <c r="F15" s="1">
        <v>1</v>
      </c>
      <c r="G15" s="174">
        <f t="shared" si="0"/>
        <v>1</v>
      </c>
    </row>
    <row r="16" spans="1:7" x14ac:dyDescent="0.25">
      <c r="A16" s="173">
        <v>3.05</v>
      </c>
      <c r="B16" s="99" t="s">
        <v>64</v>
      </c>
      <c r="C16" s="1" t="s">
        <v>22</v>
      </c>
      <c r="D16" s="88"/>
      <c r="E16" s="1"/>
      <c r="F16" s="1">
        <v>1</v>
      </c>
      <c r="G16" s="174">
        <f t="shared" si="0"/>
        <v>1</v>
      </c>
    </row>
    <row r="17" spans="1:9" x14ac:dyDescent="0.25">
      <c r="A17" s="173">
        <v>3.06</v>
      </c>
      <c r="B17" s="99" t="s">
        <v>65</v>
      </c>
      <c r="C17" s="1" t="s">
        <v>22</v>
      </c>
      <c r="D17" s="88"/>
      <c r="E17" s="1"/>
      <c r="F17" s="1">
        <v>1</v>
      </c>
      <c r="G17" s="174">
        <f t="shared" si="0"/>
        <v>1</v>
      </c>
    </row>
    <row r="18" spans="1:9" x14ac:dyDescent="0.25">
      <c r="A18" s="173">
        <v>3.07</v>
      </c>
      <c r="B18" s="99" t="s">
        <v>66</v>
      </c>
      <c r="C18" s="1" t="s">
        <v>22</v>
      </c>
      <c r="D18" s="88"/>
      <c r="E18" s="1"/>
      <c r="F18" s="1">
        <v>1</v>
      </c>
      <c r="G18" s="174">
        <f t="shared" si="0"/>
        <v>1</v>
      </c>
    </row>
    <row r="19" spans="1:9" x14ac:dyDescent="0.25">
      <c r="A19" s="173">
        <v>3.08</v>
      </c>
      <c r="B19" s="99" t="s">
        <v>67</v>
      </c>
      <c r="C19" s="1" t="s">
        <v>22</v>
      </c>
      <c r="D19" s="88"/>
      <c r="E19" s="1"/>
      <c r="F19" s="1">
        <v>1</v>
      </c>
      <c r="G19" s="174">
        <f t="shared" si="0"/>
        <v>1</v>
      </c>
    </row>
    <row r="20" spans="1:9" x14ac:dyDescent="0.25">
      <c r="A20" s="173">
        <v>3.09</v>
      </c>
      <c r="B20" s="99" t="s">
        <v>68</v>
      </c>
      <c r="C20" s="1" t="s">
        <v>22</v>
      </c>
      <c r="D20" s="88"/>
      <c r="E20" s="1"/>
      <c r="F20" s="1">
        <v>1</v>
      </c>
      <c r="G20" s="174">
        <f t="shared" si="0"/>
        <v>1</v>
      </c>
    </row>
    <row r="21" spans="1:9" x14ac:dyDescent="0.25">
      <c r="A21" s="173">
        <v>3.1</v>
      </c>
      <c r="B21" s="99" t="s">
        <v>431</v>
      </c>
      <c r="C21" s="1"/>
      <c r="D21" s="88"/>
      <c r="E21" s="1"/>
      <c r="F21" s="1"/>
      <c r="G21" s="174"/>
    </row>
    <row r="22" spans="1:9" x14ac:dyDescent="0.25">
      <c r="A22" s="173">
        <v>4</v>
      </c>
      <c r="B22" s="99" t="s">
        <v>69</v>
      </c>
      <c r="C22" s="1" t="s">
        <v>22</v>
      </c>
      <c r="D22" s="88"/>
      <c r="E22" s="1"/>
      <c r="F22" s="1">
        <v>1</v>
      </c>
      <c r="G22" s="174">
        <f t="shared" si="0"/>
        <v>1</v>
      </c>
    </row>
    <row r="23" spans="1:9" x14ac:dyDescent="0.25">
      <c r="A23" s="173">
        <v>5</v>
      </c>
      <c r="B23" s="99" t="s">
        <v>70</v>
      </c>
      <c r="C23" s="1" t="s">
        <v>22</v>
      </c>
      <c r="D23" s="88"/>
      <c r="E23" s="1"/>
      <c r="F23" s="1">
        <v>1</v>
      </c>
      <c r="G23" s="174">
        <f t="shared" si="0"/>
        <v>1</v>
      </c>
    </row>
    <row r="24" spans="1:9" x14ac:dyDescent="0.25">
      <c r="A24" s="173">
        <v>6</v>
      </c>
      <c r="B24" s="99" t="s">
        <v>71</v>
      </c>
      <c r="C24" s="1" t="s">
        <v>22</v>
      </c>
      <c r="D24" s="88"/>
      <c r="E24" s="1"/>
      <c r="F24" s="1">
        <v>1</v>
      </c>
      <c r="G24" s="174">
        <f t="shared" si="0"/>
        <v>1</v>
      </c>
    </row>
    <row r="25" spans="1:9" x14ac:dyDescent="0.25">
      <c r="A25" s="173">
        <v>7</v>
      </c>
      <c r="B25" s="99" t="s">
        <v>72</v>
      </c>
      <c r="C25" s="1" t="s">
        <v>22</v>
      </c>
      <c r="D25" s="88"/>
      <c r="E25" s="1"/>
      <c r="F25" s="1">
        <v>1</v>
      </c>
      <c r="G25" s="174">
        <f t="shared" si="0"/>
        <v>1</v>
      </c>
    </row>
    <row r="26" spans="1:9" x14ac:dyDescent="0.25">
      <c r="A26" s="173">
        <v>8</v>
      </c>
      <c r="B26" s="99" t="s">
        <v>73</v>
      </c>
      <c r="C26" s="1" t="s">
        <v>22</v>
      </c>
      <c r="D26" s="88"/>
      <c r="E26" s="1"/>
      <c r="F26" s="1">
        <v>1</v>
      </c>
      <c r="G26" s="174">
        <f t="shared" si="0"/>
        <v>1</v>
      </c>
    </row>
    <row r="27" spans="1:9" x14ac:dyDescent="0.25">
      <c r="A27" s="173">
        <v>9</v>
      </c>
      <c r="B27" s="99" t="s">
        <v>74</v>
      </c>
      <c r="C27" s="1" t="s">
        <v>22</v>
      </c>
      <c r="D27" s="88"/>
      <c r="E27" s="1"/>
      <c r="F27" s="1">
        <v>1</v>
      </c>
      <c r="G27" s="174">
        <f t="shared" si="0"/>
        <v>1</v>
      </c>
    </row>
    <row r="28" spans="1:9" x14ac:dyDescent="0.25">
      <c r="A28" s="173">
        <v>10</v>
      </c>
      <c r="B28" s="99" t="s">
        <v>75</v>
      </c>
      <c r="C28" s="1"/>
      <c r="D28" s="88"/>
      <c r="E28" s="1"/>
      <c r="F28" s="1">
        <v>1</v>
      </c>
      <c r="G28" s="174">
        <f t="shared" si="0"/>
        <v>0.5</v>
      </c>
    </row>
    <row r="29" spans="1:9" s="87" customFormat="1" x14ac:dyDescent="0.25">
      <c r="A29" s="164">
        <v>10.01</v>
      </c>
      <c r="B29" s="185" t="s">
        <v>76</v>
      </c>
      <c r="C29" s="168" t="s">
        <v>22</v>
      </c>
      <c r="D29" s="169"/>
      <c r="E29" s="186"/>
      <c r="F29" s="168">
        <v>1</v>
      </c>
      <c r="G29" s="120">
        <f t="shared" si="0"/>
        <v>1</v>
      </c>
      <c r="H29" s="85"/>
      <c r="I29" s="86"/>
    </row>
    <row r="30" spans="1:9" x14ac:dyDescent="0.25">
      <c r="A30" s="173">
        <v>10.02</v>
      </c>
      <c r="B30" s="184" t="s">
        <v>77</v>
      </c>
      <c r="C30" s="1" t="s">
        <v>22</v>
      </c>
      <c r="D30" s="88"/>
      <c r="E30" s="1"/>
      <c r="F30" s="1">
        <v>1</v>
      </c>
      <c r="G30" s="174">
        <f t="shared" si="0"/>
        <v>1</v>
      </c>
    </row>
    <row r="31" spans="1:9" ht="25" x14ac:dyDescent="0.25">
      <c r="A31" s="173">
        <v>10.029999999999999</v>
      </c>
      <c r="B31" s="99" t="s">
        <v>78</v>
      </c>
      <c r="C31" s="1" t="s">
        <v>22</v>
      </c>
      <c r="D31" s="101"/>
      <c r="E31" s="88"/>
      <c r="F31" s="1">
        <v>1</v>
      </c>
      <c r="G31" s="174">
        <f t="shared" si="0"/>
        <v>1</v>
      </c>
    </row>
    <row r="32" spans="1:9" x14ac:dyDescent="0.25">
      <c r="A32" s="173">
        <v>10.039999999999999</v>
      </c>
      <c r="B32" s="99" t="s">
        <v>79</v>
      </c>
      <c r="C32" s="1" t="s">
        <v>22</v>
      </c>
      <c r="D32" s="101"/>
      <c r="E32" s="88"/>
      <c r="F32" s="1">
        <v>1</v>
      </c>
      <c r="G32" s="174">
        <f t="shared" si="0"/>
        <v>1</v>
      </c>
    </row>
    <row r="33" spans="1:9" ht="25" x14ac:dyDescent="0.25">
      <c r="A33" s="173">
        <v>10.050000000000001</v>
      </c>
      <c r="B33" s="99" t="s">
        <v>80</v>
      </c>
      <c r="C33" s="1" t="s">
        <v>22</v>
      </c>
      <c r="D33" s="101"/>
      <c r="E33" s="88"/>
      <c r="F33" s="1">
        <v>1</v>
      </c>
      <c r="G33" s="174">
        <f t="shared" si="0"/>
        <v>1</v>
      </c>
    </row>
    <row r="34" spans="1:9" x14ac:dyDescent="0.25">
      <c r="A34" s="173">
        <v>11</v>
      </c>
      <c r="B34" s="99" t="s">
        <v>81</v>
      </c>
      <c r="C34" s="1"/>
      <c r="D34" s="101"/>
      <c r="E34" s="88"/>
      <c r="F34" s="1">
        <v>1</v>
      </c>
      <c r="G34" s="174">
        <f t="shared" si="0"/>
        <v>0.5</v>
      </c>
    </row>
    <row r="35" spans="1:9" ht="25" x14ac:dyDescent="0.25">
      <c r="A35" s="173">
        <v>11.01</v>
      </c>
      <c r="B35" s="99" t="s">
        <v>82</v>
      </c>
      <c r="C35" s="1" t="s">
        <v>22</v>
      </c>
      <c r="D35" s="101"/>
      <c r="E35" s="88"/>
      <c r="F35" s="1">
        <v>1</v>
      </c>
      <c r="G35" s="174">
        <f t="shared" si="0"/>
        <v>1</v>
      </c>
    </row>
    <row r="36" spans="1:9" ht="25" x14ac:dyDescent="0.25">
      <c r="A36" s="173">
        <v>11.02</v>
      </c>
      <c r="B36" s="99" t="s">
        <v>83</v>
      </c>
      <c r="C36" s="1" t="s">
        <v>22</v>
      </c>
      <c r="D36" s="101"/>
      <c r="E36" s="88"/>
      <c r="F36" s="1">
        <v>1</v>
      </c>
      <c r="G36" s="174">
        <f t="shared" si="0"/>
        <v>1</v>
      </c>
    </row>
    <row r="37" spans="1:9" ht="25" x14ac:dyDescent="0.25">
      <c r="A37" s="173">
        <v>11.03</v>
      </c>
      <c r="B37" s="99" t="s">
        <v>84</v>
      </c>
      <c r="C37" s="1" t="s">
        <v>22</v>
      </c>
      <c r="D37" s="101"/>
      <c r="E37" s="88"/>
      <c r="F37" s="1">
        <v>1</v>
      </c>
      <c r="G37" s="174">
        <f t="shared" si="0"/>
        <v>1</v>
      </c>
    </row>
    <row r="38" spans="1:9" x14ac:dyDescent="0.25">
      <c r="A38" s="173">
        <v>11.04</v>
      </c>
      <c r="B38" s="99" t="s">
        <v>85</v>
      </c>
      <c r="C38" s="1" t="s">
        <v>22</v>
      </c>
      <c r="D38" s="101"/>
      <c r="E38" s="88"/>
      <c r="F38" s="1">
        <v>1</v>
      </c>
      <c r="G38" s="174">
        <f t="shared" si="0"/>
        <v>1</v>
      </c>
    </row>
    <row r="39" spans="1:9" ht="25.5" thickBot="1" x14ac:dyDescent="0.3">
      <c r="A39" s="173">
        <v>11.05</v>
      </c>
      <c r="B39" s="99" t="s">
        <v>86</v>
      </c>
      <c r="C39" s="1" t="s">
        <v>22</v>
      </c>
      <c r="D39" s="101"/>
      <c r="E39" s="88"/>
      <c r="F39" s="1">
        <v>1</v>
      </c>
      <c r="G39" s="174">
        <f t="shared" si="0"/>
        <v>1</v>
      </c>
    </row>
    <row r="40" spans="1:9" ht="13.5" thickBot="1" x14ac:dyDescent="0.3">
      <c r="B40" s="128"/>
      <c r="C40" s="89"/>
      <c r="E40" s="89"/>
      <c r="F40" s="90">
        <f>SUM(F2:F39)</f>
        <v>32</v>
      </c>
      <c r="G40" s="130">
        <f>SUM(G2:G39)</f>
        <v>30</v>
      </c>
      <c r="H40" s="89"/>
      <c r="I40" s="89"/>
    </row>
    <row r="41" spans="1:9" ht="13.5" thickBot="1" x14ac:dyDescent="0.3">
      <c r="A41" s="177"/>
      <c r="B41" s="257" t="s">
        <v>2</v>
      </c>
      <c r="C41" s="257"/>
      <c r="D41" s="257"/>
      <c r="E41" s="257"/>
      <c r="F41" s="257"/>
      <c r="G41" s="178">
        <f>G40/F40</f>
        <v>0.9375</v>
      </c>
      <c r="H41" s="172"/>
      <c r="I41" s="89"/>
    </row>
    <row r="42" spans="1:9" x14ac:dyDescent="0.25">
      <c r="E42" s="92"/>
      <c r="F42" s="171"/>
      <c r="G42" s="133"/>
      <c r="H42" s="172"/>
      <c r="I42" s="89"/>
    </row>
    <row r="43" spans="1:9" x14ac:dyDescent="0.25">
      <c r="B43" s="97" t="s">
        <v>26</v>
      </c>
      <c r="C43" s="179"/>
      <c r="D43" s="179"/>
      <c r="E43" s="92"/>
      <c r="F43" s="180"/>
      <c r="G43" s="89"/>
      <c r="H43" s="89"/>
      <c r="I43" s="89"/>
    </row>
    <row r="44" spans="1:9" x14ac:dyDescent="0.25">
      <c r="B44" s="99" t="s">
        <v>240</v>
      </c>
      <c r="C44" s="171"/>
      <c r="D44" s="171"/>
      <c r="E44" s="92"/>
      <c r="F44" s="180"/>
      <c r="G44" s="89"/>
      <c r="H44" s="89"/>
      <c r="I44" s="89"/>
    </row>
    <row r="45" spans="1:9" x14ac:dyDescent="0.25">
      <c r="B45" s="99" t="s">
        <v>241</v>
      </c>
      <c r="C45" s="92"/>
      <c r="D45" s="171"/>
      <c r="F45" s="182"/>
      <c r="G45" s="89"/>
      <c r="H45" s="89"/>
      <c r="I45" s="89"/>
    </row>
    <row r="46" spans="1:9" x14ac:dyDescent="0.25">
      <c r="B46" s="99" t="s">
        <v>242</v>
      </c>
      <c r="C46" s="92"/>
      <c r="D46" s="171"/>
      <c r="F46" s="182"/>
      <c r="G46" s="89"/>
      <c r="H46" s="89"/>
      <c r="I46" s="89"/>
    </row>
    <row r="85" spans="4:4" x14ac:dyDescent="0.25">
      <c r="D85" s="124" t="s">
        <v>267</v>
      </c>
    </row>
    <row r="86" spans="4:4" x14ac:dyDescent="0.25">
      <c r="D86" s="124" t="s">
        <v>268</v>
      </c>
    </row>
    <row r="87" spans="4:4" x14ac:dyDescent="0.25">
      <c r="D87" s="124" t="s">
        <v>269</v>
      </c>
    </row>
    <row r="88" spans="4:4" x14ac:dyDescent="0.25">
      <c r="D88" s="124" t="s">
        <v>270</v>
      </c>
    </row>
    <row r="89" spans="4:4" x14ac:dyDescent="0.25">
      <c r="D89" s="124" t="s">
        <v>271</v>
      </c>
    </row>
    <row r="90" spans="4:4" x14ac:dyDescent="0.25">
      <c r="D90" s="124" t="s">
        <v>272</v>
      </c>
    </row>
    <row r="91" spans="4:4" x14ac:dyDescent="0.25">
      <c r="D91" s="124" t="s">
        <v>273</v>
      </c>
    </row>
    <row r="92" spans="4:4" x14ac:dyDescent="0.25">
      <c r="D92" s="124" t="s">
        <v>274</v>
      </c>
    </row>
    <row r="93" spans="4:4" x14ac:dyDescent="0.25">
      <c r="D93" s="124" t="s">
        <v>275</v>
      </c>
    </row>
    <row r="94" spans="4:4" x14ac:dyDescent="0.25">
      <c r="D94" s="125" t="s">
        <v>87</v>
      </c>
    </row>
    <row r="95" spans="4:4" x14ac:dyDescent="0.25">
      <c r="D95" s="124" t="s">
        <v>276</v>
      </c>
    </row>
    <row r="96" spans="4:4" x14ac:dyDescent="0.25">
      <c r="D96" s="124" t="s">
        <v>277</v>
      </c>
    </row>
    <row r="97" spans="4:4" x14ac:dyDescent="0.25">
      <c r="D97" s="124" t="s">
        <v>278</v>
      </c>
    </row>
    <row r="98" spans="4:4" x14ac:dyDescent="0.25">
      <c r="D98" s="124" t="s">
        <v>279</v>
      </c>
    </row>
    <row r="99" spans="4:4" x14ac:dyDescent="0.25">
      <c r="D99" s="124" t="s">
        <v>280</v>
      </c>
    </row>
    <row r="100" spans="4:4" x14ac:dyDescent="0.25">
      <c r="D100" s="124" t="s">
        <v>281</v>
      </c>
    </row>
    <row r="101" spans="4:4" x14ac:dyDescent="0.25">
      <c r="D101" s="124" t="s">
        <v>282</v>
      </c>
    </row>
    <row r="102" spans="4:4" x14ac:dyDescent="0.25">
      <c r="D102" s="124" t="s">
        <v>283</v>
      </c>
    </row>
    <row r="103" spans="4:4" x14ac:dyDescent="0.25">
      <c r="D103" s="124" t="s">
        <v>284</v>
      </c>
    </row>
    <row r="104" spans="4:4" x14ac:dyDescent="0.25">
      <c r="D104" s="124" t="s">
        <v>285</v>
      </c>
    </row>
    <row r="105" spans="4:4" x14ac:dyDescent="0.25">
      <c r="D105" s="124" t="s">
        <v>286</v>
      </c>
    </row>
    <row r="106" spans="4:4" x14ac:dyDescent="0.25">
      <c r="D106" s="124" t="s">
        <v>287</v>
      </c>
    </row>
    <row r="107" spans="4:4" x14ac:dyDescent="0.25">
      <c r="D107" s="124" t="s">
        <v>288</v>
      </c>
    </row>
    <row r="108" spans="4:4" x14ac:dyDescent="0.25">
      <c r="D108" s="124" t="s">
        <v>289</v>
      </c>
    </row>
    <row r="109" spans="4:4" x14ac:dyDescent="0.25">
      <c r="D109" s="124" t="s">
        <v>290</v>
      </c>
    </row>
    <row r="110" spans="4:4" x14ac:dyDescent="0.25">
      <c r="D110" s="124" t="s">
        <v>291</v>
      </c>
    </row>
    <row r="111" spans="4:4" x14ac:dyDescent="0.25">
      <c r="D111" s="124" t="s">
        <v>292</v>
      </c>
    </row>
    <row r="112" spans="4:4" x14ac:dyDescent="0.25">
      <c r="D112" s="124" t="s">
        <v>293</v>
      </c>
    </row>
    <row r="113" spans="4:4" x14ac:dyDescent="0.25">
      <c r="D113" s="124" t="s">
        <v>294</v>
      </c>
    </row>
    <row r="114" spans="4:4" x14ac:dyDescent="0.25">
      <c r="D114" s="124" t="s">
        <v>295</v>
      </c>
    </row>
    <row r="115" spans="4:4" x14ac:dyDescent="0.25">
      <c r="D115" s="124" t="s">
        <v>296</v>
      </c>
    </row>
    <row r="116" spans="4:4" x14ac:dyDescent="0.25">
      <c r="D116" s="124" t="s">
        <v>297</v>
      </c>
    </row>
    <row r="117" spans="4:4" x14ac:dyDescent="0.25">
      <c r="D117" s="124" t="s">
        <v>298</v>
      </c>
    </row>
    <row r="118" spans="4:4" x14ac:dyDescent="0.25">
      <c r="D118" s="124" t="s">
        <v>294</v>
      </c>
    </row>
    <row r="119" spans="4:4" x14ac:dyDescent="0.25">
      <c r="D119" s="124" t="s">
        <v>295</v>
      </c>
    </row>
    <row r="120" spans="4:4" x14ac:dyDescent="0.25">
      <c r="D120" s="124" t="s">
        <v>299</v>
      </c>
    </row>
    <row r="121" spans="4:4" x14ac:dyDescent="0.25">
      <c r="D121" s="126" t="s">
        <v>300</v>
      </c>
    </row>
    <row r="122" spans="4:4" x14ac:dyDescent="0.25">
      <c r="D122" s="124" t="s">
        <v>88</v>
      </c>
    </row>
    <row r="123" spans="4:4" x14ac:dyDescent="0.25">
      <c r="D123" s="126" t="s">
        <v>301</v>
      </c>
    </row>
    <row r="124" spans="4:4" ht="27" x14ac:dyDescent="0.25">
      <c r="D124" s="125" t="s">
        <v>302</v>
      </c>
    </row>
    <row r="125" spans="4:4" x14ac:dyDescent="0.25">
      <c r="D125" s="125" t="s">
        <v>89</v>
      </c>
    </row>
    <row r="126" spans="4:4" x14ac:dyDescent="0.25">
      <c r="D126" s="127" t="s">
        <v>303</v>
      </c>
    </row>
    <row r="127" spans="4:4" x14ac:dyDescent="0.25">
      <c r="D127" s="126" t="s">
        <v>304</v>
      </c>
    </row>
    <row r="128" spans="4:4" ht="25" x14ac:dyDescent="0.25">
      <c r="D128" s="124" t="s">
        <v>305</v>
      </c>
    </row>
    <row r="129" spans="4:4" ht="37.5" x14ac:dyDescent="0.25">
      <c r="D129" s="124" t="s">
        <v>306</v>
      </c>
    </row>
    <row r="130" spans="4:4" ht="37.5" x14ac:dyDescent="0.25">
      <c r="D130" s="124" t="s">
        <v>307</v>
      </c>
    </row>
    <row r="131" spans="4:4" ht="37.5" x14ac:dyDescent="0.25">
      <c r="D131" s="124" t="s">
        <v>308</v>
      </c>
    </row>
    <row r="132" spans="4:4" ht="37.5" x14ac:dyDescent="0.25">
      <c r="D132" s="124" t="s">
        <v>309</v>
      </c>
    </row>
    <row r="133" spans="4:4" ht="62.5" x14ac:dyDescent="0.25">
      <c r="D133" s="124" t="s">
        <v>310</v>
      </c>
    </row>
    <row r="134" spans="4:4" ht="37.5" x14ac:dyDescent="0.25">
      <c r="D134" s="124" t="s">
        <v>311</v>
      </c>
    </row>
    <row r="135" spans="4:4" ht="37.5" x14ac:dyDescent="0.25">
      <c r="D135" s="124" t="s">
        <v>312</v>
      </c>
    </row>
    <row r="136" spans="4:4" ht="25" x14ac:dyDescent="0.25">
      <c r="D136" s="124" t="s">
        <v>313</v>
      </c>
    </row>
    <row r="137" spans="4:4" ht="25" x14ac:dyDescent="0.25">
      <c r="D137" s="124" t="s">
        <v>314</v>
      </c>
    </row>
    <row r="138" spans="4:4" ht="37.5" x14ac:dyDescent="0.25">
      <c r="D138" s="124" t="s">
        <v>315</v>
      </c>
    </row>
    <row r="139" spans="4:4" x14ac:dyDescent="0.25">
      <c r="D139" s="126" t="s">
        <v>316</v>
      </c>
    </row>
    <row r="140" spans="4:4" x14ac:dyDescent="0.25">
      <c r="D140" s="125" t="s">
        <v>90</v>
      </c>
    </row>
    <row r="141" spans="4:4" x14ac:dyDescent="0.25">
      <c r="D141" s="126" t="s">
        <v>317</v>
      </c>
    </row>
    <row r="142" spans="4:4" ht="37.5" x14ac:dyDescent="0.25">
      <c r="D142" s="125" t="s">
        <v>91</v>
      </c>
    </row>
    <row r="143" spans="4:4" x14ac:dyDescent="0.25">
      <c r="D143" s="126" t="s">
        <v>318</v>
      </c>
    </row>
    <row r="144" spans="4:4" x14ac:dyDescent="0.25">
      <c r="D144" s="125" t="s">
        <v>92</v>
      </c>
    </row>
    <row r="145" spans="4:4" x14ac:dyDescent="0.25">
      <c r="D145" s="127" t="s">
        <v>319</v>
      </c>
    </row>
    <row r="146" spans="4:4" x14ac:dyDescent="0.25">
      <c r="D146" s="126" t="s">
        <v>320</v>
      </c>
    </row>
    <row r="147" spans="4:4" x14ac:dyDescent="0.25">
      <c r="D147" s="124" t="s">
        <v>321</v>
      </c>
    </row>
    <row r="148" spans="4:4" ht="25" x14ac:dyDescent="0.25">
      <c r="D148" s="124" t="s">
        <v>322</v>
      </c>
    </row>
    <row r="149" spans="4:4" x14ac:dyDescent="0.25">
      <c r="D149" s="124" t="s">
        <v>323</v>
      </c>
    </row>
    <row r="150" spans="4:4" x14ac:dyDescent="0.25">
      <c r="D150" s="124" t="s">
        <v>324</v>
      </c>
    </row>
    <row r="151" spans="4:4" x14ac:dyDescent="0.25">
      <c r="D151" s="124" t="s">
        <v>325</v>
      </c>
    </row>
    <row r="152" spans="4:4" x14ac:dyDescent="0.25">
      <c r="D152" s="124" t="s">
        <v>326</v>
      </c>
    </row>
    <row r="153" spans="4:4" x14ac:dyDescent="0.25">
      <c r="D153" s="124" t="s">
        <v>327</v>
      </c>
    </row>
    <row r="154" spans="4:4" x14ac:dyDescent="0.25">
      <c r="D154" s="124" t="s">
        <v>328</v>
      </c>
    </row>
    <row r="155" spans="4:4" ht="25" x14ac:dyDescent="0.25">
      <c r="D155" s="124" t="s">
        <v>329</v>
      </c>
    </row>
    <row r="156" spans="4:4" x14ac:dyDescent="0.25">
      <c r="D156" s="124" t="s">
        <v>330</v>
      </c>
    </row>
    <row r="157" spans="4:4" x14ac:dyDescent="0.25">
      <c r="D157" s="124" t="s">
        <v>331</v>
      </c>
    </row>
    <row r="158" spans="4:4" x14ac:dyDescent="0.25">
      <c r="D158" s="124" t="s">
        <v>332</v>
      </c>
    </row>
    <row r="159" spans="4:4" x14ac:dyDescent="0.25">
      <c r="D159" s="124" t="s">
        <v>333</v>
      </c>
    </row>
    <row r="160" spans="4:4" x14ac:dyDescent="0.25">
      <c r="D160" s="124" t="s">
        <v>334</v>
      </c>
    </row>
    <row r="161" spans="4:4" x14ac:dyDescent="0.25">
      <c r="D161" s="124" t="s">
        <v>335</v>
      </c>
    </row>
    <row r="162" spans="4:4" x14ac:dyDescent="0.25">
      <c r="D162" s="124" t="s">
        <v>336</v>
      </c>
    </row>
    <row r="163" spans="4:4" ht="25" x14ac:dyDescent="0.25">
      <c r="D163" s="124" t="s">
        <v>337</v>
      </c>
    </row>
    <row r="164" spans="4:4" x14ac:dyDescent="0.25">
      <c r="D164" s="124" t="s">
        <v>338</v>
      </c>
    </row>
    <row r="165" spans="4:4" ht="25" x14ac:dyDescent="0.25">
      <c r="D165" s="124" t="s">
        <v>339</v>
      </c>
    </row>
    <row r="166" spans="4:4" ht="25" x14ac:dyDescent="0.25">
      <c r="D166" s="124" t="s">
        <v>340</v>
      </c>
    </row>
    <row r="167" spans="4:4" ht="25" x14ac:dyDescent="0.25">
      <c r="D167" s="124" t="s">
        <v>341</v>
      </c>
    </row>
    <row r="168" spans="4:4" ht="25" x14ac:dyDescent="0.25">
      <c r="D168" s="124" t="s">
        <v>342</v>
      </c>
    </row>
    <row r="169" spans="4:4" ht="25" x14ac:dyDescent="0.25">
      <c r="D169" s="124" t="s">
        <v>343</v>
      </c>
    </row>
    <row r="170" spans="4:4" ht="37.5" x14ac:dyDescent="0.25">
      <c r="D170" s="124" t="s">
        <v>344</v>
      </c>
    </row>
    <row r="171" spans="4:4" ht="25" x14ac:dyDescent="0.25">
      <c r="D171" s="124" t="s">
        <v>345</v>
      </c>
    </row>
    <row r="172" spans="4:4" ht="37.5" x14ac:dyDescent="0.25">
      <c r="D172" s="124" t="s">
        <v>346</v>
      </c>
    </row>
    <row r="173" spans="4:4" x14ac:dyDescent="0.25">
      <c r="D173" s="124" t="s">
        <v>347</v>
      </c>
    </row>
    <row r="174" spans="4:4" ht="37.5" x14ac:dyDescent="0.25">
      <c r="D174" s="124" t="s">
        <v>348</v>
      </c>
    </row>
    <row r="175" spans="4:4" ht="37.5" x14ac:dyDescent="0.25">
      <c r="D175" s="124" t="s">
        <v>349</v>
      </c>
    </row>
    <row r="176" spans="4:4" ht="37.5" x14ac:dyDescent="0.25">
      <c r="D176" s="124" t="s">
        <v>350</v>
      </c>
    </row>
    <row r="177" spans="4:4" ht="25" x14ac:dyDescent="0.25">
      <c r="D177" s="124" t="s">
        <v>351</v>
      </c>
    </row>
    <row r="178" spans="4:4" ht="37.5" x14ac:dyDescent="0.25">
      <c r="D178" s="124" t="s">
        <v>352</v>
      </c>
    </row>
    <row r="179" spans="4:4" x14ac:dyDescent="0.25">
      <c r="D179" s="126" t="s">
        <v>353</v>
      </c>
    </row>
    <row r="180" spans="4:4" ht="37.5" x14ac:dyDescent="0.25">
      <c r="D180" s="125" t="s">
        <v>93</v>
      </c>
    </row>
    <row r="181" spans="4:4" x14ac:dyDescent="0.25">
      <c r="D181" s="125" t="s">
        <v>94</v>
      </c>
    </row>
    <row r="182" spans="4:4" x14ac:dyDescent="0.25">
      <c r="D182" s="126" t="s">
        <v>354</v>
      </c>
    </row>
    <row r="183" spans="4:4" ht="25" x14ac:dyDescent="0.25">
      <c r="D183" s="125" t="s">
        <v>95</v>
      </c>
    </row>
    <row r="184" spans="4:4" x14ac:dyDescent="0.25">
      <c r="D184" s="127" t="s">
        <v>355</v>
      </c>
    </row>
    <row r="185" spans="4:4" ht="37.5" x14ac:dyDescent="0.25">
      <c r="D185" s="125" t="s">
        <v>96</v>
      </c>
    </row>
    <row r="186" spans="4:4" x14ac:dyDescent="0.25">
      <c r="D186" s="124" t="s">
        <v>356</v>
      </c>
    </row>
    <row r="187" spans="4:4" x14ac:dyDescent="0.25">
      <c r="D187" s="124" t="s">
        <v>357</v>
      </c>
    </row>
    <row r="188" spans="4:4" x14ac:dyDescent="0.25">
      <c r="D188" s="124" t="s">
        <v>358</v>
      </c>
    </row>
    <row r="189" spans="4:4" x14ac:dyDescent="0.25">
      <c r="D189" s="124" t="s">
        <v>359</v>
      </c>
    </row>
    <row r="190" spans="4:4" x14ac:dyDescent="0.25">
      <c r="D190" s="124" t="s">
        <v>360</v>
      </c>
    </row>
    <row r="191" spans="4:4" x14ac:dyDescent="0.25">
      <c r="D191" s="124" t="s">
        <v>361</v>
      </c>
    </row>
    <row r="192" spans="4:4" x14ac:dyDescent="0.25">
      <c r="D192" s="124" t="s">
        <v>362</v>
      </c>
    </row>
    <row r="193" spans="4:4" x14ac:dyDescent="0.25">
      <c r="D193" s="124" t="s">
        <v>363</v>
      </c>
    </row>
    <row r="194" spans="4:4" x14ac:dyDescent="0.25">
      <c r="D194" s="124" t="s">
        <v>364</v>
      </c>
    </row>
    <row r="195" spans="4:4" x14ac:dyDescent="0.25">
      <c r="D195" s="124" t="s">
        <v>365</v>
      </c>
    </row>
    <row r="196" spans="4:4" x14ac:dyDescent="0.25">
      <c r="D196" s="124" t="s">
        <v>366</v>
      </c>
    </row>
    <row r="197" spans="4:4" x14ac:dyDescent="0.25">
      <c r="D197" s="124" t="s">
        <v>367</v>
      </c>
    </row>
    <row r="198" spans="4:4" x14ac:dyDescent="0.25">
      <c r="D198" s="124" t="s">
        <v>368</v>
      </c>
    </row>
    <row r="199" spans="4:4" x14ac:dyDescent="0.25">
      <c r="D199" s="124" t="s">
        <v>369</v>
      </c>
    </row>
    <row r="200" spans="4:4" x14ac:dyDescent="0.25">
      <c r="D200" s="124" t="s">
        <v>370</v>
      </c>
    </row>
    <row r="201" spans="4:4" x14ac:dyDescent="0.25">
      <c r="D201" s="124" t="s">
        <v>371</v>
      </c>
    </row>
    <row r="202" spans="4:4" x14ac:dyDescent="0.25">
      <c r="D202" s="124" t="s">
        <v>372</v>
      </c>
    </row>
    <row r="203" spans="4:4" x14ac:dyDescent="0.25">
      <c r="D203" s="124" t="s">
        <v>373</v>
      </c>
    </row>
    <row r="204" spans="4:4" x14ac:dyDescent="0.25">
      <c r="D204" s="124" t="s">
        <v>374</v>
      </c>
    </row>
    <row r="205" spans="4:4" ht="25" x14ac:dyDescent="0.25">
      <c r="D205" s="124" t="s">
        <v>375</v>
      </c>
    </row>
    <row r="206" spans="4:4" x14ac:dyDescent="0.25">
      <c r="D206" s="124" t="s">
        <v>376</v>
      </c>
    </row>
  </sheetData>
  <mergeCells count="1">
    <mergeCell ref="B41:F41"/>
  </mergeCells>
  <dataValidations count="1">
    <dataValidation type="list" operator="equal" allowBlank="1" showInputMessage="1" showErrorMessage="1" prompt="Select Yes if meeting requirement_x000a_Select No  if NOT meeting requirement_x000a_Select Partial if partially meeting requirement" sqref="C2:C39" xr:uid="{58A2DE5A-B41E-44FE-BD9D-5ECF0C00058C}">
      <formula1>"Yes,No,Partial"</formula1>
    </dataValidation>
  </dataValidation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D8BBC-327E-41FC-9C1D-50CC6C8E7F82}">
  <sheetPr>
    <tabColor theme="8" tint="0.59999389629810485"/>
  </sheetPr>
  <dimension ref="A1:I27"/>
  <sheetViews>
    <sheetView zoomScaleNormal="100" workbookViewId="0">
      <selection sqref="A1:XFD1048576"/>
    </sheetView>
  </sheetViews>
  <sheetFormatPr defaultColWidth="9.1796875" defaultRowHeight="13" x14ac:dyDescent="0.3"/>
  <cols>
    <col min="1" max="1" width="6.7265625" style="165" bestFit="1" customWidth="1"/>
    <col min="2" max="2" width="86.1796875" style="129" customWidth="1"/>
    <col min="3" max="3" width="11.1796875" style="197" bestFit="1" customWidth="1"/>
    <col min="4" max="4" width="29.7265625" style="198" customWidth="1"/>
    <col min="5" max="5" width="34.81640625" style="201" customWidth="1"/>
    <col min="6" max="6" width="7.453125" style="92" hidden="1" customWidth="1"/>
    <col min="7" max="7" width="9.1796875" style="202" hidden="1" customWidth="1"/>
    <col min="8" max="8" width="11.1796875" style="188" bestFit="1" customWidth="1"/>
    <col min="9" max="9" width="9.1796875" style="86"/>
    <col min="10" max="16384" width="9.1796875" style="189"/>
  </cols>
  <sheetData>
    <row r="1" spans="1:7" ht="26" x14ac:dyDescent="0.3">
      <c r="A1" s="163"/>
      <c r="B1" s="84" t="s">
        <v>12</v>
      </c>
      <c r="C1" s="84" t="s">
        <v>27</v>
      </c>
      <c r="D1" s="84" t="s">
        <v>25</v>
      </c>
      <c r="E1" s="84" t="s">
        <v>20</v>
      </c>
      <c r="F1" s="84" t="s">
        <v>21</v>
      </c>
      <c r="G1" s="119" t="s">
        <v>7</v>
      </c>
    </row>
    <row r="2" spans="1:7" x14ac:dyDescent="0.3">
      <c r="A2" s="164">
        <v>1</v>
      </c>
      <c r="B2" s="190" t="s">
        <v>377</v>
      </c>
      <c r="C2" s="1" t="s">
        <v>22</v>
      </c>
      <c r="D2" s="112"/>
      <c r="E2" s="191"/>
      <c r="F2" s="1">
        <v>1</v>
      </c>
      <c r="G2" s="120">
        <f>IF(C2="Yes",F2,IF(C2="No",0,0.5*F2))</f>
        <v>1</v>
      </c>
    </row>
    <row r="3" spans="1:7" x14ac:dyDescent="0.3">
      <c r="A3" s="164">
        <v>2</v>
      </c>
      <c r="B3" s="190" t="s">
        <v>378</v>
      </c>
      <c r="C3" s="1" t="s">
        <v>22</v>
      </c>
      <c r="D3" s="112"/>
      <c r="E3" s="191"/>
      <c r="F3" s="1">
        <v>1</v>
      </c>
      <c r="G3" s="120">
        <f t="shared" ref="G3:G19" si="0">IF(C3="Yes",F3,IF(C3="No",0,0.5*F3))</f>
        <v>1</v>
      </c>
    </row>
    <row r="4" spans="1:7" x14ac:dyDescent="0.3">
      <c r="A4" s="164">
        <v>3</v>
      </c>
      <c r="B4" s="190" t="s">
        <v>379</v>
      </c>
      <c r="C4" s="1" t="s">
        <v>22</v>
      </c>
      <c r="D4" s="112"/>
      <c r="E4" s="191"/>
      <c r="F4" s="1">
        <v>1</v>
      </c>
      <c r="G4" s="120">
        <f t="shared" si="0"/>
        <v>1</v>
      </c>
    </row>
    <row r="5" spans="1:7" x14ac:dyDescent="0.3">
      <c r="A5" s="164">
        <v>4</v>
      </c>
      <c r="B5" s="190" t="s">
        <v>384</v>
      </c>
      <c r="C5" s="1" t="s">
        <v>22</v>
      </c>
      <c r="D5" s="112"/>
      <c r="E5" s="191"/>
      <c r="F5" s="1">
        <v>1</v>
      </c>
      <c r="G5" s="120">
        <f t="shared" si="0"/>
        <v>1</v>
      </c>
    </row>
    <row r="6" spans="1:7" x14ac:dyDescent="0.3">
      <c r="A6" s="164">
        <v>5</v>
      </c>
      <c r="B6" s="190" t="s">
        <v>380</v>
      </c>
      <c r="C6" s="1" t="s">
        <v>22</v>
      </c>
      <c r="D6" s="112"/>
      <c r="E6" s="191"/>
      <c r="F6" s="1">
        <v>1</v>
      </c>
      <c r="G6" s="120">
        <f t="shared" si="0"/>
        <v>1</v>
      </c>
    </row>
    <row r="7" spans="1:7" ht="25" x14ac:dyDescent="0.3">
      <c r="A7" s="164">
        <v>5.01</v>
      </c>
      <c r="B7" s="190" t="s">
        <v>385</v>
      </c>
      <c r="C7" s="1" t="s">
        <v>22</v>
      </c>
      <c r="D7" s="112"/>
      <c r="E7" s="191"/>
      <c r="F7" s="1">
        <v>1</v>
      </c>
      <c r="G7" s="120">
        <f t="shared" si="0"/>
        <v>1</v>
      </c>
    </row>
    <row r="8" spans="1:7" x14ac:dyDescent="0.3">
      <c r="A8" s="164">
        <v>6</v>
      </c>
      <c r="B8" s="190" t="s">
        <v>394</v>
      </c>
      <c r="C8" s="1" t="s">
        <v>22</v>
      </c>
      <c r="D8" s="112"/>
      <c r="E8" s="191"/>
      <c r="F8" s="1">
        <v>1</v>
      </c>
      <c r="G8" s="120">
        <f t="shared" si="0"/>
        <v>1</v>
      </c>
    </row>
    <row r="9" spans="1:7" ht="25" x14ac:dyDescent="0.3">
      <c r="A9" s="164">
        <v>7</v>
      </c>
      <c r="B9" s="190" t="s">
        <v>386</v>
      </c>
      <c r="C9" s="1" t="s">
        <v>22</v>
      </c>
      <c r="D9" s="112"/>
      <c r="E9" s="191"/>
      <c r="F9" s="1">
        <v>1</v>
      </c>
      <c r="G9" s="120">
        <f t="shared" si="0"/>
        <v>1</v>
      </c>
    </row>
    <row r="10" spans="1:7" x14ac:dyDescent="0.3">
      <c r="A10" s="164">
        <v>8</v>
      </c>
      <c r="B10" s="190" t="s">
        <v>387</v>
      </c>
      <c r="C10" s="1" t="s">
        <v>22</v>
      </c>
      <c r="D10" s="112"/>
      <c r="E10" s="191"/>
      <c r="F10" s="1">
        <v>1</v>
      </c>
      <c r="G10" s="120">
        <f t="shared" si="0"/>
        <v>1</v>
      </c>
    </row>
    <row r="11" spans="1:7" x14ac:dyDescent="0.3">
      <c r="A11" s="164">
        <v>9</v>
      </c>
      <c r="B11" s="190" t="s">
        <v>388</v>
      </c>
      <c r="C11" s="1" t="s">
        <v>22</v>
      </c>
      <c r="D11" s="112"/>
      <c r="E11" s="191"/>
      <c r="F11" s="1">
        <v>1</v>
      </c>
      <c r="G11" s="120">
        <f t="shared" si="0"/>
        <v>1</v>
      </c>
    </row>
    <row r="12" spans="1:7" x14ac:dyDescent="0.3">
      <c r="A12" s="164">
        <v>10</v>
      </c>
      <c r="B12" s="190" t="s">
        <v>381</v>
      </c>
      <c r="C12" s="1" t="s">
        <v>22</v>
      </c>
      <c r="D12" s="112"/>
      <c r="E12" s="191"/>
      <c r="F12" s="1">
        <v>1</v>
      </c>
      <c r="G12" s="120">
        <f t="shared" si="0"/>
        <v>1</v>
      </c>
    </row>
    <row r="13" spans="1:7" x14ac:dyDescent="0.3">
      <c r="A13" s="164">
        <v>11</v>
      </c>
      <c r="B13" s="190" t="s">
        <v>432</v>
      </c>
      <c r="C13" s="1" t="s">
        <v>22</v>
      </c>
      <c r="D13" s="112"/>
      <c r="E13" s="191"/>
      <c r="F13" s="1">
        <v>1</v>
      </c>
      <c r="G13" s="120">
        <f t="shared" si="0"/>
        <v>1</v>
      </c>
    </row>
    <row r="14" spans="1:7" x14ac:dyDescent="0.3">
      <c r="A14" s="164">
        <v>12</v>
      </c>
      <c r="B14" s="190" t="s">
        <v>389</v>
      </c>
      <c r="C14" s="1" t="s">
        <v>22</v>
      </c>
      <c r="D14" s="112"/>
      <c r="E14" s="191"/>
      <c r="F14" s="1">
        <v>1</v>
      </c>
      <c r="G14" s="120">
        <f t="shared" si="0"/>
        <v>1</v>
      </c>
    </row>
    <row r="15" spans="1:7" x14ac:dyDescent="0.3">
      <c r="A15" s="164">
        <v>13</v>
      </c>
      <c r="B15" s="190" t="s">
        <v>390</v>
      </c>
      <c r="C15" s="1" t="s">
        <v>22</v>
      </c>
      <c r="D15" s="112"/>
      <c r="E15" s="191"/>
      <c r="F15" s="1">
        <v>1</v>
      </c>
      <c r="G15" s="120">
        <f t="shared" si="0"/>
        <v>1</v>
      </c>
    </row>
    <row r="16" spans="1:7" x14ac:dyDescent="0.3">
      <c r="A16" s="164">
        <v>14</v>
      </c>
      <c r="B16" s="190" t="s">
        <v>382</v>
      </c>
      <c r="C16" s="1" t="s">
        <v>22</v>
      </c>
      <c r="D16" s="112"/>
      <c r="E16" s="191"/>
      <c r="F16" s="1">
        <v>1</v>
      </c>
      <c r="G16" s="120">
        <f t="shared" si="0"/>
        <v>1</v>
      </c>
    </row>
    <row r="17" spans="1:9" ht="25" x14ac:dyDescent="0.3">
      <c r="A17" s="164">
        <v>15</v>
      </c>
      <c r="B17" s="190" t="s">
        <v>391</v>
      </c>
      <c r="C17" s="1" t="s">
        <v>22</v>
      </c>
      <c r="D17" s="112"/>
      <c r="E17" s="191"/>
      <c r="F17" s="1">
        <v>1</v>
      </c>
      <c r="G17" s="120">
        <f t="shared" si="0"/>
        <v>1</v>
      </c>
    </row>
    <row r="18" spans="1:9" x14ac:dyDescent="0.3">
      <c r="A18" s="164">
        <v>16</v>
      </c>
      <c r="B18" s="190" t="s">
        <v>383</v>
      </c>
      <c r="C18" s="1" t="s">
        <v>22</v>
      </c>
      <c r="D18" s="112"/>
      <c r="E18" s="191"/>
      <c r="F18" s="1">
        <v>1</v>
      </c>
      <c r="G18" s="120">
        <f t="shared" si="0"/>
        <v>1</v>
      </c>
    </row>
    <row r="19" spans="1:9" ht="25" x14ac:dyDescent="0.3">
      <c r="A19" s="164">
        <v>17</v>
      </c>
      <c r="B19" s="190" t="s">
        <v>392</v>
      </c>
      <c r="C19" s="1" t="s">
        <v>22</v>
      </c>
      <c r="D19" s="112"/>
      <c r="E19" s="191"/>
      <c r="F19" s="1">
        <v>1</v>
      </c>
      <c r="G19" s="120">
        <f t="shared" si="0"/>
        <v>1</v>
      </c>
    </row>
    <row r="20" spans="1:9" s="195" customFormat="1" ht="13.5" hidden="1" thickBot="1" x14ac:dyDescent="0.35">
      <c r="A20" s="165"/>
      <c r="B20" s="192"/>
      <c r="C20" s="193"/>
      <c r="D20" s="194"/>
      <c r="E20" s="194"/>
      <c r="F20" s="90">
        <f>SUM(F2:F19)</f>
        <v>18</v>
      </c>
      <c r="G20" s="130">
        <f>SUM(G2:G19)</f>
        <v>18</v>
      </c>
    </row>
    <row r="21" spans="1:9" s="194" customFormat="1" ht="13.5" hidden="1" thickBot="1" x14ac:dyDescent="0.35">
      <c r="A21" s="196"/>
      <c r="B21" s="257" t="s">
        <v>2</v>
      </c>
      <c r="C21" s="257"/>
      <c r="D21" s="257"/>
      <c r="E21" s="257"/>
      <c r="F21" s="257"/>
      <c r="G21" s="91">
        <f>G20/F20</f>
        <v>1</v>
      </c>
      <c r="H21" s="86"/>
    </row>
    <row r="22" spans="1:9" hidden="1" x14ac:dyDescent="0.3">
      <c r="E22" s="162"/>
      <c r="F22" s="162"/>
      <c r="G22" s="131"/>
      <c r="H22" s="104"/>
      <c r="I22" s="105"/>
    </row>
    <row r="23" spans="1:9" s="195" customFormat="1" hidden="1" x14ac:dyDescent="0.25">
      <c r="A23" s="165"/>
      <c r="B23" s="81" t="s">
        <v>26</v>
      </c>
      <c r="C23" s="199"/>
      <c r="D23" s="199"/>
      <c r="E23" s="92"/>
      <c r="F23" s="200"/>
    </row>
    <row r="24" spans="1:9" s="195" customFormat="1" hidden="1" x14ac:dyDescent="0.25">
      <c r="A24" s="165"/>
      <c r="B24" s="185" t="s">
        <v>240</v>
      </c>
      <c r="C24" s="188"/>
      <c r="D24" s="188"/>
      <c r="E24" s="92"/>
      <c r="F24" s="200"/>
    </row>
    <row r="25" spans="1:9" s="195" customFormat="1" hidden="1" x14ac:dyDescent="0.25">
      <c r="A25" s="165"/>
      <c r="B25" s="185" t="s">
        <v>241</v>
      </c>
      <c r="C25" s="92"/>
      <c r="D25" s="188"/>
      <c r="E25" s="201"/>
      <c r="F25" s="122"/>
    </row>
    <row r="26" spans="1:9" s="195" customFormat="1" hidden="1" x14ac:dyDescent="0.25">
      <c r="A26" s="165"/>
      <c r="B26" s="185" t="s">
        <v>242</v>
      </c>
      <c r="C26" s="92"/>
      <c r="D26" s="188"/>
      <c r="E26" s="201"/>
      <c r="F26" s="122"/>
    </row>
    <row r="27" spans="1:9" hidden="1" x14ac:dyDescent="0.3"/>
  </sheetData>
  <mergeCells count="1">
    <mergeCell ref="B21:F21"/>
  </mergeCells>
  <dataValidations count="1">
    <dataValidation type="list" operator="equal" allowBlank="1" showInputMessage="1" showErrorMessage="1" prompt="Select Yes if meeting requirement_x000a_Select No  if NOT meeting requirement_x000a_Select Partial if partially meeting requirement" sqref="C2:C19" xr:uid="{54ADE48D-F5CC-42A7-BB61-EE5C287B87DD}">
      <formula1>"Yes,No,Partial"</formula1>
    </dataValidation>
  </dataValidation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EC811-B75B-4DEE-9A9C-F767888F9702}">
  <sheetPr>
    <tabColor theme="8" tint="0.59999389629810485"/>
  </sheetPr>
  <dimension ref="A1:H44"/>
  <sheetViews>
    <sheetView tabSelected="1" view="pageBreakPreview" zoomScale="80" zoomScaleNormal="100" zoomScaleSheetLayoutView="80" workbookViewId="0">
      <selection activeCell="E30" sqref="E30"/>
    </sheetView>
  </sheetViews>
  <sheetFormatPr defaultColWidth="9.1796875" defaultRowHeight="13" x14ac:dyDescent="0.25"/>
  <cols>
    <col min="1" max="1" width="6" style="118" bestFit="1" customWidth="1"/>
    <col min="2" max="2" width="91.81640625" style="129" customWidth="1"/>
    <col min="3" max="3" width="13.26953125" style="95" customWidth="1"/>
    <col min="4" max="4" width="12.1796875" style="113" customWidth="1"/>
    <col min="5" max="5" width="39.1796875" style="94" bestFit="1" customWidth="1"/>
    <col min="6" max="6" width="7.453125" style="85" hidden="1" customWidth="1"/>
    <col min="7" max="7" width="8" style="123" hidden="1" customWidth="1"/>
    <col min="8" max="16384" width="9.1796875" style="2"/>
  </cols>
  <sheetData>
    <row r="1" spans="1:7" s="109" customFormat="1" ht="26" x14ac:dyDescent="0.35">
      <c r="A1" s="96"/>
      <c r="B1" s="108" t="s">
        <v>13</v>
      </c>
      <c r="C1" s="84" t="s">
        <v>108</v>
      </c>
      <c r="D1" s="84" t="s">
        <v>25</v>
      </c>
      <c r="E1" s="84" t="s">
        <v>20</v>
      </c>
      <c r="F1" s="84" t="s">
        <v>239</v>
      </c>
      <c r="G1" s="119" t="s">
        <v>7</v>
      </c>
    </row>
    <row r="2" spans="1:7" x14ac:dyDescent="0.25">
      <c r="A2" s="207">
        <v>1</v>
      </c>
      <c r="B2" s="66" t="s">
        <v>109</v>
      </c>
      <c r="C2" s="259"/>
      <c r="D2" s="259"/>
      <c r="E2" s="259"/>
      <c r="F2" s="259"/>
      <c r="G2" s="259"/>
    </row>
    <row r="3" spans="1:7" ht="25" x14ac:dyDescent="0.25">
      <c r="A3" s="117"/>
      <c r="B3" s="110" t="s">
        <v>110</v>
      </c>
      <c r="C3" s="1" t="s">
        <v>22</v>
      </c>
      <c r="D3" s="88"/>
      <c r="E3" s="1"/>
      <c r="F3" s="1">
        <v>2</v>
      </c>
      <c r="G3" s="120">
        <f t="shared" ref="G3:G8" si="0">IF(C3="Yes",F3,IF(C3="No",0,0.5*F3))</f>
        <v>2</v>
      </c>
    </row>
    <row r="4" spans="1:7" x14ac:dyDescent="0.25">
      <c r="A4" s="208"/>
      <c r="B4" s="203" t="s">
        <v>111</v>
      </c>
      <c r="C4" s="1" t="s">
        <v>22</v>
      </c>
      <c r="D4" s="88"/>
      <c r="E4" s="1"/>
      <c r="F4" s="1">
        <v>1</v>
      </c>
      <c r="G4" s="120">
        <f t="shared" si="0"/>
        <v>1</v>
      </c>
    </row>
    <row r="5" spans="1:7" x14ac:dyDescent="0.25">
      <c r="A5" s="117"/>
      <c r="B5" s="204" t="s">
        <v>112</v>
      </c>
      <c r="C5" s="1" t="s">
        <v>22</v>
      </c>
      <c r="D5" s="88"/>
      <c r="E5" s="1"/>
      <c r="F5" s="1">
        <v>1</v>
      </c>
      <c r="G5" s="120">
        <f t="shared" si="0"/>
        <v>1</v>
      </c>
    </row>
    <row r="6" spans="1:7" ht="25" x14ac:dyDescent="0.25">
      <c r="A6" s="208"/>
      <c r="B6" s="203" t="s">
        <v>113</v>
      </c>
      <c r="C6" s="1" t="s">
        <v>22</v>
      </c>
      <c r="D6" s="88"/>
      <c r="E6" s="1"/>
      <c r="F6" s="1">
        <v>1</v>
      </c>
      <c r="G6" s="120">
        <f t="shared" si="0"/>
        <v>1</v>
      </c>
    </row>
    <row r="7" spans="1:7" x14ac:dyDescent="0.25">
      <c r="A7" s="208"/>
      <c r="B7" s="204" t="s">
        <v>114</v>
      </c>
      <c r="C7" s="1" t="s">
        <v>22</v>
      </c>
      <c r="D7" s="88"/>
      <c r="E7" s="1"/>
      <c r="F7" s="1">
        <v>1</v>
      </c>
      <c r="G7" s="120">
        <f t="shared" si="0"/>
        <v>1</v>
      </c>
    </row>
    <row r="8" spans="1:7" ht="37.5" x14ac:dyDescent="0.25">
      <c r="A8" s="208"/>
      <c r="B8" s="111" t="s">
        <v>115</v>
      </c>
      <c r="C8" s="1" t="s">
        <v>22</v>
      </c>
      <c r="D8" s="88"/>
      <c r="E8" s="1"/>
      <c r="F8" s="1">
        <v>1</v>
      </c>
      <c r="G8" s="120">
        <f t="shared" si="0"/>
        <v>1</v>
      </c>
    </row>
    <row r="9" spans="1:7" x14ac:dyDescent="0.25">
      <c r="A9" s="207">
        <v>2</v>
      </c>
      <c r="B9" s="66" t="s">
        <v>116</v>
      </c>
      <c r="C9" s="259"/>
      <c r="D9" s="259"/>
      <c r="E9" s="259"/>
      <c r="F9" s="259"/>
      <c r="G9" s="259">
        <f>IF(C9="Yes",1*#REF!,IF(C9="No",0,IF(C9="partial",0.5*#REF!,0)))</f>
        <v>0</v>
      </c>
    </row>
    <row r="10" spans="1:7" ht="25" x14ac:dyDescent="0.25">
      <c r="B10" s="203" t="s">
        <v>117</v>
      </c>
      <c r="C10" s="1" t="s">
        <v>22</v>
      </c>
      <c r="D10" s="101"/>
      <c r="E10" s="88"/>
      <c r="F10" s="1">
        <v>1</v>
      </c>
      <c r="G10" s="120">
        <f>IF(C10="Yes",F10,IF(C10="No",0,0.5*F10))</f>
        <v>1</v>
      </c>
    </row>
    <row r="11" spans="1:7" ht="50" x14ac:dyDescent="0.25">
      <c r="A11" s="208"/>
      <c r="B11" s="203" t="s">
        <v>118</v>
      </c>
      <c r="C11" s="1" t="s">
        <v>22</v>
      </c>
      <c r="D11" s="101"/>
      <c r="E11" s="88"/>
      <c r="F11" s="1">
        <v>1</v>
      </c>
      <c r="G11" s="120">
        <f>IF(C11="Yes",F11,IF(C11="No",0,0.5*F11))</f>
        <v>1</v>
      </c>
    </row>
    <row r="12" spans="1:7" s="89" customFormat="1" x14ac:dyDescent="0.25">
      <c r="A12" s="209">
        <v>3</v>
      </c>
      <c r="B12" s="66" t="s">
        <v>119</v>
      </c>
      <c r="C12" s="258" t="s">
        <v>120</v>
      </c>
      <c r="D12" s="258"/>
      <c r="E12" s="258"/>
      <c r="F12" s="258"/>
      <c r="G12" s="258">
        <f>IF(C12="Yes",1*#REF!,IF(C12="No",0,IF(C12="partial",0.5*#REF!,0)))</f>
        <v>0</v>
      </c>
    </row>
    <row r="13" spans="1:7" x14ac:dyDescent="0.25">
      <c r="A13" s="208"/>
      <c r="B13" s="205" t="s">
        <v>121</v>
      </c>
      <c r="C13" s="1" t="s">
        <v>22</v>
      </c>
      <c r="D13" s="112"/>
      <c r="E13" s="191"/>
      <c r="F13" s="1">
        <v>1</v>
      </c>
      <c r="G13" s="120">
        <f>IF(C13="Yes",F13,IF(C13="No",0,0.5*F13))</f>
        <v>1</v>
      </c>
    </row>
    <row r="14" spans="1:7" x14ac:dyDescent="0.25">
      <c r="A14" s="210"/>
      <c r="B14" s="205" t="s">
        <v>122</v>
      </c>
      <c r="C14" s="1" t="s">
        <v>22</v>
      </c>
      <c r="D14" s="112"/>
      <c r="E14" s="191"/>
      <c r="F14" s="1">
        <v>1</v>
      </c>
      <c r="G14" s="120">
        <f>IF(C14="Yes",F14,IF(C14="No",0,0.5*F14))</f>
        <v>1</v>
      </c>
    </row>
    <row r="15" spans="1:7" ht="25" x14ac:dyDescent="0.25">
      <c r="A15" s="208"/>
      <c r="B15" s="205" t="s">
        <v>123</v>
      </c>
      <c r="C15" s="1" t="s">
        <v>22</v>
      </c>
      <c r="D15" s="112"/>
      <c r="E15" s="191"/>
      <c r="F15" s="1">
        <v>1</v>
      </c>
      <c r="G15" s="120">
        <f>IF(C15="Yes",F15,IF(C15="No",0,0.5*F15))</f>
        <v>1</v>
      </c>
    </row>
    <row r="16" spans="1:7" ht="37.5" x14ac:dyDescent="0.25">
      <c r="A16" s="208"/>
      <c r="B16" s="205" t="s">
        <v>124</v>
      </c>
      <c r="C16" s="1" t="s">
        <v>22</v>
      </c>
      <c r="D16" s="112"/>
      <c r="E16" s="191"/>
      <c r="F16" s="1">
        <v>1</v>
      </c>
      <c r="G16" s="120">
        <f>IF(C16="Yes",F16,IF(C16="No",0,0.5*F16))</f>
        <v>1</v>
      </c>
    </row>
    <row r="17" spans="1:7" x14ac:dyDescent="0.25">
      <c r="A17" s="207">
        <v>4</v>
      </c>
      <c r="B17" s="66" t="s">
        <v>125</v>
      </c>
      <c r="C17" s="258" t="s">
        <v>126</v>
      </c>
      <c r="D17" s="258"/>
      <c r="E17" s="258"/>
      <c r="F17" s="258"/>
      <c r="G17" s="258">
        <f>IF(C17="Yes",1*#REF!,IF(C17="No",0,IF(C17="partial",0.5*#REF!,0)))</f>
        <v>0</v>
      </c>
    </row>
    <row r="18" spans="1:7" x14ac:dyDescent="0.25">
      <c r="A18" s="208"/>
      <c r="B18" s="205" t="s">
        <v>127</v>
      </c>
      <c r="C18" s="1" t="s">
        <v>22</v>
      </c>
      <c r="D18" s="112"/>
      <c r="E18" s="191"/>
      <c r="F18" s="1">
        <v>1</v>
      </c>
      <c r="G18" s="120">
        <f t="shared" ref="G18:G36" si="1">IF(C18="Yes",F18,IF(C18="No",0,0.5*F18))</f>
        <v>1</v>
      </c>
    </row>
    <row r="19" spans="1:7" x14ac:dyDescent="0.25">
      <c r="A19" s="210"/>
      <c r="B19" s="205" t="s">
        <v>128</v>
      </c>
      <c r="C19" s="1" t="s">
        <v>22</v>
      </c>
      <c r="D19" s="112"/>
      <c r="E19" s="191"/>
      <c r="F19" s="1">
        <v>1</v>
      </c>
      <c r="G19" s="120">
        <f t="shared" si="1"/>
        <v>1</v>
      </c>
    </row>
    <row r="20" spans="1:7" x14ac:dyDescent="0.25">
      <c r="A20" s="208"/>
      <c r="B20" s="206" t="s">
        <v>129</v>
      </c>
      <c r="C20" s="1" t="s">
        <v>22</v>
      </c>
      <c r="D20" s="112"/>
      <c r="E20" s="191"/>
      <c r="F20" s="1">
        <v>1</v>
      </c>
      <c r="G20" s="120">
        <f t="shared" si="1"/>
        <v>1</v>
      </c>
    </row>
    <row r="21" spans="1:7" x14ac:dyDescent="0.25">
      <c r="A21" s="208"/>
      <c r="B21" s="206" t="s">
        <v>130</v>
      </c>
      <c r="C21" s="1" t="s">
        <v>22</v>
      </c>
      <c r="D21" s="112"/>
      <c r="E21" s="191"/>
      <c r="F21" s="1">
        <v>1</v>
      </c>
      <c r="G21" s="120">
        <f t="shared" si="1"/>
        <v>1</v>
      </c>
    </row>
    <row r="22" spans="1:7" x14ac:dyDescent="0.25">
      <c r="A22" s="208"/>
      <c r="B22" s="206" t="s">
        <v>131</v>
      </c>
      <c r="C22" s="1" t="s">
        <v>22</v>
      </c>
      <c r="D22" s="112"/>
      <c r="E22" s="191"/>
      <c r="F22" s="1">
        <v>1</v>
      </c>
      <c r="G22" s="120">
        <f t="shared" si="1"/>
        <v>1</v>
      </c>
    </row>
    <row r="23" spans="1:7" ht="25" x14ac:dyDescent="0.25">
      <c r="A23" s="208"/>
      <c r="B23" s="206" t="s">
        <v>132</v>
      </c>
      <c r="C23" s="1" t="s">
        <v>22</v>
      </c>
      <c r="D23" s="112"/>
      <c r="E23" s="191"/>
      <c r="F23" s="1">
        <v>1</v>
      </c>
      <c r="G23" s="120">
        <f t="shared" si="1"/>
        <v>1</v>
      </c>
    </row>
    <row r="24" spans="1:7" ht="25" x14ac:dyDescent="0.25">
      <c r="A24" s="208"/>
      <c r="B24" s="206" t="s">
        <v>133</v>
      </c>
      <c r="C24" s="1" t="s">
        <v>22</v>
      </c>
      <c r="D24" s="112"/>
      <c r="E24" s="191"/>
      <c r="F24" s="1">
        <v>1</v>
      </c>
      <c r="G24" s="120">
        <f t="shared" si="1"/>
        <v>1</v>
      </c>
    </row>
    <row r="25" spans="1:7" x14ac:dyDescent="0.25">
      <c r="A25" s="208"/>
      <c r="B25" s="206" t="s">
        <v>134</v>
      </c>
      <c r="C25" s="1" t="s">
        <v>22</v>
      </c>
      <c r="D25" s="112"/>
      <c r="E25" s="191"/>
      <c r="F25" s="1">
        <v>1</v>
      </c>
      <c r="G25" s="120">
        <f t="shared" si="1"/>
        <v>1</v>
      </c>
    </row>
    <row r="26" spans="1:7" ht="25" x14ac:dyDescent="0.25">
      <c r="A26" s="208"/>
      <c r="B26" s="206" t="s">
        <v>135</v>
      </c>
      <c r="C26" s="1" t="s">
        <v>22</v>
      </c>
      <c r="D26" s="112"/>
      <c r="E26" s="191"/>
      <c r="F26" s="1">
        <v>1</v>
      </c>
      <c r="G26" s="120">
        <f t="shared" si="1"/>
        <v>1</v>
      </c>
    </row>
    <row r="27" spans="1:7" x14ac:dyDescent="0.25">
      <c r="A27" s="208"/>
      <c r="B27" s="206" t="s">
        <v>136</v>
      </c>
      <c r="C27" s="1" t="s">
        <v>22</v>
      </c>
      <c r="D27" s="112"/>
      <c r="E27" s="191"/>
      <c r="F27" s="1">
        <v>1</v>
      </c>
      <c r="G27" s="120">
        <f t="shared" si="1"/>
        <v>1</v>
      </c>
    </row>
    <row r="28" spans="1:7" x14ac:dyDescent="0.25">
      <c r="A28" s="208"/>
      <c r="B28" s="206" t="s">
        <v>137</v>
      </c>
      <c r="C28" s="1" t="s">
        <v>22</v>
      </c>
      <c r="D28" s="112"/>
      <c r="E28" s="191"/>
      <c r="F28" s="1">
        <v>1</v>
      </c>
      <c r="G28" s="120">
        <f t="shared" si="1"/>
        <v>1</v>
      </c>
    </row>
    <row r="29" spans="1:7" x14ac:dyDescent="0.25">
      <c r="A29" s="208"/>
      <c r="B29" s="206" t="s">
        <v>138</v>
      </c>
      <c r="C29" s="1" t="s">
        <v>22</v>
      </c>
      <c r="D29" s="112"/>
      <c r="E29" s="191"/>
      <c r="F29" s="1">
        <v>1</v>
      </c>
      <c r="G29" s="120">
        <f t="shared" si="1"/>
        <v>1</v>
      </c>
    </row>
    <row r="30" spans="1:7" x14ac:dyDescent="0.25">
      <c r="A30" s="208"/>
      <c r="B30" s="206" t="s">
        <v>139</v>
      </c>
      <c r="C30" s="1" t="s">
        <v>22</v>
      </c>
      <c r="D30" s="112"/>
      <c r="E30" s="191"/>
      <c r="F30" s="1">
        <v>1</v>
      </c>
      <c r="G30" s="120">
        <f t="shared" si="1"/>
        <v>1</v>
      </c>
    </row>
    <row r="31" spans="1:7" ht="25" x14ac:dyDescent="0.25">
      <c r="A31" s="208"/>
      <c r="B31" s="206" t="s">
        <v>140</v>
      </c>
      <c r="C31" s="1" t="s">
        <v>22</v>
      </c>
      <c r="D31" s="112"/>
      <c r="E31" s="191"/>
      <c r="F31" s="1">
        <v>1</v>
      </c>
      <c r="G31" s="120">
        <f t="shared" si="1"/>
        <v>1</v>
      </c>
    </row>
    <row r="32" spans="1:7" ht="25" x14ac:dyDescent="0.25">
      <c r="A32" s="208"/>
      <c r="B32" s="206" t="s">
        <v>141</v>
      </c>
      <c r="C32" s="1" t="s">
        <v>22</v>
      </c>
      <c r="D32" s="112"/>
      <c r="E32" s="191"/>
      <c r="F32" s="1">
        <v>1</v>
      </c>
      <c r="G32" s="120">
        <f t="shared" si="1"/>
        <v>1</v>
      </c>
    </row>
    <row r="33" spans="1:8" x14ac:dyDescent="0.25">
      <c r="A33" s="208"/>
      <c r="B33" s="206" t="s">
        <v>142</v>
      </c>
      <c r="C33" s="1" t="s">
        <v>22</v>
      </c>
      <c r="D33" s="112"/>
      <c r="E33" s="191"/>
      <c r="F33" s="1">
        <v>1</v>
      </c>
      <c r="G33" s="120">
        <f t="shared" si="1"/>
        <v>1</v>
      </c>
    </row>
    <row r="34" spans="1:8" x14ac:dyDescent="0.25">
      <c r="A34" s="208"/>
      <c r="B34" s="206" t="s">
        <v>143</v>
      </c>
      <c r="C34" s="1" t="s">
        <v>22</v>
      </c>
      <c r="D34" s="112"/>
      <c r="E34" s="191"/>
      <c r="F34" s="1">
        <v>1</v>
      </c>
      <c r="G34" s="120">
        <f t="shared" si="1"/>
        <v>1</v>
      </c>
    </row>
    <row r="35" spans="1:8" x14ac:dyDescent="0.25">
      <c r="A35" s="208"/>
      <c r="B35" s="206" t="s">
        <v>144</v>
      </c>
      <c r="C35" s="1" t="s">
        <v>22</v>
      </c>
      <c r="D35" s="112"/>
      <c r="E35" s="191"/>
      <c r="F35" s="1">
        <v>1</v>
      </c>
      <c r="G35" s="120">
        <f t="shared" si="1"/>
        <v>1</v>
      </c>
    </row>
    <row r="36" spans="1:8" x14ac:dyDescent="0.25">
      <c r="A36" s="208"/>
      <c r="B36" s="206" t="s">
        <v>145</v>
      </c>
      <c r="C36" s="1" t="s">
        <v>22</v>
      </c>
      <c r="D36" s="112"/>
      <c r="E36" s="191"/>
      <c r="F36" s="1">
        <v>1</v>
      </c>
      <c r="G36" s="120">
        <f t="shared" si="1"/>
        <v>1</v>
      </c>
    </row>
    <row r="37" spans="1:8" ht="13.5" hidden="1" thickBot="1" x14ac:dyDescent="0.3">
      <c r="B37" s="192"/>
      <c r="C37" s="193"/>
      <c r="D37" s="195"/>
      <c r="E37" s="195"/>
      <c r="F37" s="90">
        <f>SUM(F3:F36)</f>
        <v>32</v>
      </c>
      <c r="G37" s="130">
        <f>SUM(G3:G36)</f>
        <v>32</v>
      </c>
    </row>
    <row r="38" spans="1:8" ht="13.5" hidden="1" thickBot="1" x14ac:dyDescent="0.3">
      <c r="A38" s="211"/>
      <c r="B38" s="257" t="s">
        <v>2</v>
      </c>
      <c r="C38" s="257"/>
      <c r="D38" s="257"/>
      <c r="E38" s="257"/>
      <c r="F38" s="257"/>
      <c r="G38" s="91">
        <f>G37/F37</f>
        <v>1</v>
      </c>
      <c r="H38" s="86"/>
    </row>
    <row r="39" spans="1:8" hidden="1" x14ac:dyDescent="0.25">
      <c r="E39" s="114"/>
    </row>
    <row r="40" spans="1:8" hidden="1" x14ac:dyDescent="0.25">
      <c r="A40" s="106"/>
      <c r="B40" s="97" t="s">
        <v>26</v>
      </c>
      <c r="C40" s="93"/>
      <c r="D40" s="93"/>
      <c r="E40" s="92"/>
      <c r="F40" s="115"/>
      <c r="G40" s="2"/>
    </row>
    <row r="41" spans="1:8" hidden="1" x14ac:dyDescent="0.25">
      <c r="A41" s="106"/>
      <c r="B41" s="99" t="s">
        <v>240</v>
      </c>
      <c r="C41" s="85"/>
      <c r="D41" s="85"/>
      <c r="E41" s="92"/>
      <c r="F41" s="115"/>
      <c r="G41" s="2"/>
    </row>
    <row r="42" spans="1:8" hidden="1" x14ac:dyDescent="0.25">
      <c r="A42" s="106"/>
      <c r="B42" s="99" t="s">
        <v>241</v>
      </c>
      <c r="C42" s="92"/>
      <c r="D42" s="85"/>
      <c r="F42" s="122"/>
      <c r="G42" s="2"/>
    </row>
    <row r="43" spans="1:8" hidden="1" x14ac:dyDescent="0.25">
      <c r="A43" s="106"/>
      <c r="B43" s="99" t="s">
        <v>242</v>
      </c>
      <c r="C43" s="92"/>
      <c r="D43" s="85"/>
      <c r="F43" s="122"/>
      <c r="G43" s="2"/>
    </row>
    <row r="44" spans="1:8" hidden="1" x14ac:dyDescent="0.25"/>
  </sheetData>
  <mergeCells count="5">
    <mergeCell ref="C12:G12"/>
    <mergeCell ref="C17:G17"/>
    <mergeCell ref="B38:F38"/>
    <mergeCell ref="C2:G2"/>
    <mergeCell ref="C9:G9"/>
  </mergeCells>
  <dataValidations count="1">
    <dataValidation type="list" operator="equal" allowBlank="1" showInputMessage="1" showErrorMessage="1" prompt="Select Yes if meeting requirement_x000a_Select No  if NOT meeting requirement_x000a_Select Partial if partially meeting requirement" sqref="C3:C8 C10:C11 D9 C13:C16 C18:C36" xr:uid="{81A5BBB5-D1D6-4495-8036-28588FD6BD79}">
      <formula1>"Yes,No,Partial"</formula1>
    </dataValidation>
  </dataValidations>
  <printOptions horizontalCentered="1"/>
  <pageMargins left="0.25" right="0.25" top="0.75" bottom="0.75" header="0.3" footer="0.3"/>
  <pageSetup paperSize="9"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8"/>
  <sheetViews>
    <sheetView view="pageBreakPreview" zoomScale="80" zoomScaleNormal="100" zoomScaleSheetLayoutView="80" workbookViewId="0">
      <selection activeCell="H1" sqref="H1:H1048576"/>
    </sheetView>
  </sheetViews>
  <sheetFormatPr defaultColWidth="20.7265625" defaultRowHeight="14.5" x14ac:dyDescent="0.35"/>
  <cols>
    <col min="1" max="1" width="38.453125" style="31" customWidth="1"/>
    <col min="2" max="2" width="23" style="31" bestFit="1" customWidth="1"/>
    <col min="3" max="4" width="14.453125" style="11" bestFit="1" customWidth="1"/>
    <col min="5" max="5" width="23" style="31" bestFit="1" customWidth="1"/>
    <col min="6" max="7" width="14.453125" style="31" bestFit="1" customWidth="1"/>
    <col min="8" max="16384" width="20.7265625" style="23"/>
  </cols>
  <sheetData>
    <row r="1" spans="1:7" ht="14" x14ac:dyDescent="0.3">
      <c r="A1" s="22"/>
      <c r="B1" s="260" t="s">
        <v>146</v>
      </c>
      <c r="C1" s="261"/>
      <c r="D1" s="262"/>
      <c r="E1" s="77"/>
      <c r="F1" s="261" t="s">
        <v>147</v>
      </c>
      <c r="G1" s="262"/>
    </row>
    <row r="2" spans="1:7" s="6" customFormat="1" x14ac:dyDescent="0.35">
      <c r="A2" s="22" t="s">
        <v>16</v>
      </c>
      <c r="B2" s="22" t="s">
        <v>148</v>
      </c>
      <c r="C2" s="22" t="s">
        <v>149</v>
      </c>
      <c r="D2" s="22" t="s">
        <v>150</v>
      </c>
      <c r="E2" s="22" t="s">
        <v>148</v>
      </c>
      <c r="F2" s="22" t="s">
        <v>149</v>
      </c>
      <c r="G2" s="22" t="s">
        <v>150</v>
      </c>
    </row>
    <row r="3" spans="1:7" s="6" customFormat="1" x14ac:dyDescent="0.35">
      <c r="A3" s="22" t="s">
        <v>151</v>
      </c>
      <c r="B3" s="24"/>
      <c r="C3" s="22"/>
      <c r="D3" s="22"/>
      <c r="E3" s="24"/>
      <c r="F3" s="22"/>
      <c r="G3" s="22"/>
    </row>
    <row r="4" spans="1:7" x14ac:dyDescent="0.3">
      <c r="A4" s="60" t="s">
        <v>152</v>
      </c>
      <c r="B4" s="213"/>
      <c r="C4" s="25"/>
      <c r="D4" s="25"/>
      <c r="E4" s="213"/>
      <c r="F4" s="25"/>
      <c r="G4" s="25"/>
    </row>
    <row r="5" spans="1:7" x14ac:dyDescent="0.3">
      <c r="A5" s="59" t="s">
        <v>440</v>
      </c>
      <c r="B5" s="213"/>
      <c r="C5" s="25"/>
      <c r="D5" s="25"/>
      <c r="E5" s="213"/>
      <c r="F5" s="25"/>
      <c r="G5" s="25"/>
    </row>
    <row r="6" spans="1:7" x14ac:dyDescent="0.3">
      <c r="A6" s="59" t="s">
        <v>441</v>
      </c>
      <c r="B6" s="213"/>
      <c r="C6" s="25"/>
      <c r="D6" s="25"/>
      <c r="E6" s="213"/>
      <c r="F6" s="25"/>
      <c r="G6" s="25"/>
    </row>
    <row r="7" spans="1:7" x14ac:dyDescent="0.3">
      <c r="A7" s="59" t="s">
        <v>54</v>
      </c>
      <c r="B7" s="213"/>
      <c r="C7" s="25"/>
      <c r="D7" s="25"/>
      <c r="E7" s="213"/>
      <c r="F7" s="25"/>
      <c r="G7" s="25"/>
    </row>
    <row r="8" spans="1:7" x14ac:dyDescent="0.3">
      <c r="A8" s="59" t="s">
        <v>442</v>
      </c>
      <c r="B8" s="213"/>
      <c r="C8" s="25"/>
      <c r="D8" s="25"/>
      <c r="E8" s="213"/>
      <c r="F8" s="25"/>
      <c r="G8" s="25"/>
    </row>
    <row r="9" spans="1:7" x14ac:dyDescent="0.3">
      <c r="A9" s="60" t="s">
        <v>439</v>
      </c>
      <c r="B9" s="213"/>
      <c r="C9" s="25"/>
      <c r="D9" s="25"/>
      <c r="E9" s="213"/>
      <c r="F9" s="25"/>
      <c r="G9" s="25"/>
    </row>
    <row r="10" spans="1:7" x14ac:dyDescent="0.3">
      <c r="A10" s="212" t="s">
        <v>13</v>
      </c>
      <c r="B10" s="38"/>
      <c r="C10" s="25"/>
      <c r="D10" s="25"/>
      <c r="E10" s="38"/>
      <c r="F10" s="25"/>
      <c r="G10" s="25"/>
    </row>
    <row r="11" spans="1:7" x14ac:dyDescent="0.3">
      <c r="A11" s="33" t="s">
        <v>443</v>
      </c>
      <c r="B11" s="38"/>
      <c r="C11" s="25"/>
      <c r="D11" s="25"/>
      <c r="E11" s="38"/>
      <c r="F11" s="25"/>
      <c r="G11" s="25"/>
    </row>
    <row r="12" spans="1:7" x14ac:dyDescent="0.3">
      <c r="A12" s="33" t="s">
        <v>443</v>
      </c>
      <c r="B12" s="38"/>
      <c r="C12" s="25"/>
      <c r="D12" s="25"/>
      <c r="E12" s="38"/>
      <c r="F12" s="25"/>
      <c r="G12" s="25"/>
    </row>
    <row r="13" spans="1:7" x14ac:dyDescent="0.3">
      <c r="A13" s="33" t="s">
        <v>443</v>
      </c>
      <c r="B13" s="38"/>
      <c r="C13" s="25"/>
      <c r="D13" s="25"/>
      <c r="E13" s="38"/>
      <c r="F13" s="25"/>
      <c r="G13" s="25"/>
    </row>
    <row r="14" spans="1:7" x14ac:dyDescent="0.3">
      <c r="A14" s="33" t="s">
        <v>443</v>
      </c>
      <c r="B14" s="38"/>
      <c r="C14" s="25"/>
      <c r="D14" s="25"/>
      <c r="E14" s="38"/>
      <c r="F14" s="25"/>
      <c r="G14" s="25"/>
    </row>
    <row r="15" spans="1:7" x14ac:dyDescent="0.3">
      <c r="A15" s="33" t="s">
        <v>443</v>
      </c>
      <c r="B15" s="38"/>
      <c r="C15" s="25"/>
      <c r="D15" s="25"/>
      <c r="E15" s="38"/>
      <c r="F15" s="25"/>
      <c r="G15" s="25"/>
    </row>
    <row r="16" spans="1:7" x14ac:dyDescent="0.3">
      <c r="A16" s="33"/>
      <c r="B16" s="38"/>
      <c r="C16" s="25"/>
      <c r="D16" s="25"/>
      <c r="E16" s="38"/>
      <c r="F16" s="25"/>
      <c r="G16" s="25"/>
    </row>
    <row r="17" spans="1:7" x14ac:dyDescent="0.3">
      <c r="A17" s="33"/>
      <c r="B17" s="38"/>
      <c r="C17" s="25"/>
      <c r="D17" s="25"/>
      <c r="E17" s="38"/>
      <c r="F17" s="25"/>
      <c r="G17" s="25"/>
    </row>
    <row r="18" spans="1:7" x14ac:dyDescent="0.3">
      <c r="A18" s="26"/>
      <c r="B18" s="27" t="s">
        <v>153</v>
      </c>
      <c r="C18" s="36"/>
      <c r="D18" s="37"/>
      <c r="E18" s="27"/>
      <c r="F18" s="36"/>
      <c r="G18" s="37"/>
    </row>
    <row r="19" spans="1:7" x14ac:dyDescent="0.3">
      <c r="A19" s="26"/>
      <c r="B19" s="27" t="s">
        <v>154</v>
      </c>
      <c r="C19" s="35"/>
      <c r="D19" s="34"/>
      <c r="E19" s="27"/>
      <c r="F19" s="35"/>
      <c r="G19" s="34"/>
    </row>
    <row r="20" spans="1:7" ht="15" thickBot="1" x14ac:dyDescent="0.35">
      <c r="A20" s="26"/>
      <c r="B20" s="27" t="s">
        <v>155</v>
      </c>
      <c r="C20" s="264"/>
      <c r="D20" s="265"/>
      <c r="E20" s="27"/>
      <c r="F20" s="264"/>
      <c r="G20" s="265"/>
    </row>
    <row r="21" spans="1:7" x14ac:dyDescent="0.3">
      <c r="A21" s="28"/>
      <c r="B21" s="28"/>
      <c r="C21" s="29"/>
      <c r="D21" s="29"/>
      <c r="E21" s="28"/>
      <c r="F21" s="30"/>
      <c r="G21" s="30"/>
    </row>
    <row r="22" spans="1:7" x14ac:dyDescent="0.3">
      <c r="A22" s="26"/>
      <c r="B22" s="26" t="s">
        <v>433</v>
      </c>
      <c r="C22" s="263"/>
      <c r="D22" s="263"/>
      <c r="E22" s="263"/>
      <c r="F22" s="263"/>
      <c r="G22" s="263"/>
    </row>
    <row r="23" spans="1:7" x14ac:dyDescent="0.35">
      <c r="C23" s="32"/>
      <c r="D23" s="32"/>
    </row>
    <row r="24" spans="1:7" x14ac:dyDescent="0.35">
      <c r="A24" s="31" t="s">
        <v>23</v>
      </c>
    </row>
    <row r="25" spans="1:7" x14ac:dyDescent="0.35">
      <c r="A25" s="31" t="s">
        <v>156</v>
      </c>
    </row>
    <row r="26" spans="1:7" x14ac:dyDescent="0.35">
      <c r="A26" s="31" t="s">
        <v>157</v>
      </c>
    </row>
    <row r="27" spans="1:7" x14ac:dyDescent="0.35">
      <c r="A27" s="31" t="s">
        <v>158</v>
      </c>
    </row>
    <row r="28" spans="1:7" x14ac:dyDescent="0.35">
      <c r="A28" s="31" t="s">
        <v>393</v>
      </c>
    </row>
  </sheetData>
  <mergeCells count="5">
    <mergeCell ref="B1:D1"/>
    <mergeCell ref="C22:G22"/>
    <mergeCell ref="C20:D20"/>
    <mergeCell ref="F1:G1"/>
    <mergeCell ref="F20:G20"/>
  </mergeCells>
  <pageMargins left="0.7" right="0.7" top="0.75" bottom="0.75" header="0.3" footer="0.3"/>
  <pageSetup scale="7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0"/>
  <sheetViews>
    <sheetView view="pageBreakPreview" zoomScaleNormal="70" zoomScaleSheetLayoutView="100" workbookViewId="0">
      <selection activeCell="A15" sqref="A15"/>
    </sheetView>
  </sheetViews>
  <sheetFormatPr defaultColWidth="9.1796875" defaultRowHeight="12.5" x14ac:dyDescent="0.25"/>
  <cols>
    <col min="1" max="1" width="123.453125" style="195" bestFit="1" customWidth="1"/>
    <col min="2" max="2" width="36" style="195" customWidth="1"/>
    <col min="3" max="3" width="12.7265625" style="195" bestFit="1" customWidth="1"/>
    <col min="4" max="4" width="10.7265625" style="195" bestFit="1" customWidth="1"/>
    <col min="5" max="5" width="13.81640625" style="195" bestFit="1" customWidth="1"/>
    <col min="6" max="6" width="12.26953125" style="195" bestFit="1" customWidth="1"/>
    <col min="7" max="7" width="12" style="195" bestFit="1" customWidth="1"/>
    <col min="8" max="8" width="15" style="195" bestFit="1" customWidth="1"/>
    <col min="9" max="9" width="14.453125" style="195" bestFit="1" customWidth="1"/>
    <col min="10" max="16384" width="9.1796875" style="195"/>
  </cols>
  <sheetData>
    <row r="1" spans="1:9" ht="13" x14ac:dyDescent="0.25">
      <c r="A1" s="214" t="s">
        <v>24</v>
      </c>
      <c r="B1" s="214" t="s">
        <v>159</v>
      </c>
      <c r="C1" s="214" t="s">
        <v>160</v>
      </c>
      <c r="D1" s="214" t="s">
        <v>148</v>
      </c>
      <c r="E1" s="214" t="s">
        <v>161</v>
      </c>
      <c r="F1" s="214" t="s">
        <v>162</v>
      </c>
      <c r="G1" s="214" t="s">
        <v>163</v>
      </c>
      <c r="H1" s="214" t="s">
        <v>164</v>
      </c>
      <c r="I1" s="214" t="s">
        <v>165</v>
      </c>
    </row>
    <row r="2" spans="1:9" ht="13" x14ac:dyDescent="0.25">
      <c r="A2" s="215" t="s">
        <v>166</v>
      </c>
      <c r="B2" s="215" t="s">
        <v>167</v>
      </c>
      <c r="C2" s="215"/>
      <c r="D2" s="216"/>
      <c r="E2" s="217" t="s">
        <v>168</v>
      </c>
      <c r="F2" s="217">
        <v>1</v>
      </c>
      <c r="G2" s="218">
        <v>750</v>
      </c>
      <c r="H2" s="217" t="s">
        <v>169</v>
      </c>
      <c r="I2" s="218">
        <f>G2*F2</f>
        <v>750</v>
      </c>
    </row>
    <row r="3" spans="1:9" ht="13" x14ac:dyDescent="0.25">
      <c r="A3" s="215" t="s">
        <v>166</v>
      </c>
      <c r="B3" s="215" t="s">
        <v>170</v>
      </c>
      <c r="C3" s="215"/>
      <c r="D3" s="216"/>
      <c r="E3" s="217" t="s">
        <v>168</v>
      </c>
      <c r="F3" s="217">
        <v>1</v>
      </c>
      <c r="G3" s="218">
        <v>350</v>
      </c>
      <c r="H3" s="217" t="s">
        <v>169</v>
      </c>
      <c r="I3" s="218">
        <f>G3*F3</f>
        <v>350</v>
      </c>
    </row>
    <row r="4" spans="1:9" ht="13" x14ac:dyDescent="0.25">
      <c r="A4" s="215" t="s">
        <v>152</v>
      </c>
      <c r="B4" s="215" t="s">
        <v>444</v>
      </c>
      <c r="C4" s="215"/>
      <c r="D4" s="216"/>
      <c r="E4" s="217" t="s">
        <v>168</v>
      </c>
      <c r="F4" s="217">
        <v>1</v>
      </c>
      <c r="G4" s="218">
        <v>750</v>
      </c>
      <c r="H4" s="217" t="s">
        <v>169</v>
      </c>
      <c r="I4" s="218">
        <f>G4*F4</f>
        <v>750</v>
      </c>
    </row>
    <row r="5" spans="1:9" ht="13" x14ac:dyDescent="0.25">
      <c r="A5" s="219"/>
      <c r="B5" s="219"/>
      <c r="C5" s="219"/>
      <c r="D5" s="220"/>
      <c r="E5" s="221"/>
      <c r="F5" s="221"/>
      <c r="G5" s="221"/>
      <c r="H5" s="221"/>
      <c r="I5" s="222"/>
    </row>
    <row r="6" spans="1:9" ht="13" x14ac:dyDescent="0.25">
      <c r="A6" s="219"/>
      <c r="B6" s="219"/>
      <c r="C6" s="219"/>
      <c r="D6" s="220"/>
      <c r="E6" s="221"/>
      <c r="F6" s="221"/>
      <c r="G6" s="221"/>
      <c r="H6" s="221"/>
      <c r="I6" s="222"/>
    </row>
    <row r="7" spans="1:9" ht="13" x14ac:dyDescent="0.25">
      <c r="A7" s="219"/>
      <c r="B7" s="219"/>
      <c r="C7" s="219"/>
      <c r="D7" s="220"/>
      <c r="E7" s="221"/>
      <c r="F7" s="221"/>
      <c r="G7" s="221"/>
      <c r="H7" s="221"/>
      <c r="I7" s="222"/>
    </row>
    <row r="8" spans="1:9" ht="13" x14ac:dyDescent="0.25">
      <c r="A8" s="219"/>
      <c r="B8" s="219"/>
      <c r="C8" s="219"/>
      <c r="D8" s="220"/>
      <c r="E8" s="221"/>
      <c r="F8" s="221"/>
      <c r="G8" s="221"/>
      <c r="H8" s="221"/>
      <c r="I8" s="222"/>
    </row>
    <row r="11" spans="1:9" ht="13" x14ac:dyDescent="0.3">
      <c r="A11" s="223" t="s">
        <v>171</v>
      </c>
    </row>
    <row r="12" spans="1:9" ht="13" x14ac:dyDescent="0.3">
      <c r="A12" s="223" t="s">
        <v>24</v>
      </c>
      <c r="B12" s="195" t="s">
        <v>172</v>
      </c>
    </row>
    <row r="13" spans="1:9" ht="13" x14ac:dyDescent="0.3">
      <c r="A13" s="223" t="s">
        <v>159</v>
      </c>
      <c r="B13" s="195" t="s">
        <v>173</v>
      </c>
    </row>
    <row r="14" spans="1:9" ht="13" x14ac:dyDescent="0.3">
      <c r="A14" s="223" t="s">
        <v>160</v>
      </c>
      <c r="B14" s="195" t="s">
        <v>174</v>
      </c>
    </row>
    <row r="15" spans="1:9" ht="13" x14ac:dyDescent="0.3">
      <c r="A15" s="223" t="s">
        <v>148</v>
      </c>
      <c r="B15" s="195" t="s">
        <v>175</v>
      </c>
    </row>
    <row r="16" spans="1:9" ht="13" x14ac:dyDescent="0.3">
      <c r="A16" s="223" t="s">
        <v>161</v>
      </c>
      <c r="B16" s="195" t="s">
        <v>176</v>
      </c>
    </row>
    <row r="17" spans="1:2" ht="13" x14ac:dyDescent="0.3">
      <c r="A17" s="223" t="s">
        <v>177</v>
      </c>
      <c r="B17" s="195" t="s">
        <v>178</v>
      </c>
    </row>
    <row r="18" spans="1:2" ht="13" x14ac:dyDescent="0.3">
      <c r="A18" s="223" t="s">
        <v>179</v>
      </c>
      <c r="B18" s="195" t="s">
        <v>180</v>
      </c>
    </row>
    <row r="19" spans="1:2" ht="13" x14ac:dyDescent="0.3">
      <c r="A19" s="223" t="s">
        <v>181</v>
      </c>
      <c r="B19" s="195" t="s">
        <v>182</v>
      </c>
    </row>
    <row r="20" spans="1:2" ht="13" x14ac:dyDescent="0.3">
      <c r="A20" s="223" t="s">
        <v>165</v>
      </c>
      <c r="B20" s="195" t="s">
        <v>183</v>
      </c>
    </row>
  </sheetData>
  <pageMargins left="0.7" right="0.7" top="0.75" bottom="0.75" header="0.3" footer="0.3"/>
  <pageSetup scale="7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37"/>
  <sheetViews>
    <sheetView topLeftCell="B1" zoomScaleNormal="100" workbookViewId="0">
      <selection activeCell="I2" sqref="I2:Z2"/>
    </sheetView>
  </sheetViews>
  <sheetFormatPr defaultColWidth="9.1796875" defaultRowHeight="14" x14ac:dyDescent="0.3"/>
  <cols>
    <col min="1" max="1" width="127.26953125" style="31" bestFit="1" customWidth="1"/>
    <col min="2" max="2" width="51.81640625" style="31" bestFit="1" customWidth="1"/>
    <col min="3" max="3" width="8.7265625" style="31" bestFit="1" customWidth="1"/>
    <col min="4" max="4" width="5.7265625" style="31" bestFit="1" customWidth="1"/>
    <col min="5" max="5" width="5.26953125" style="31" bestFit="1" customWidth="1"/>
    <col min="6" max="6" width="6.453125" style="31" bestFit="1" customWidth="1"/>
    <col min="7" max="7" width="13.1796875" style="31" bestFit="1" customWidth="1"/>
    <col min="8" max="8" width="16.26953125" style="31" bestFit="1" customWidth="1"/>
    <col min="9" max="26" width="3.7265625" style="31" customWidth="1"/>
    <col min="27" max="16384" width="9.1796875" style="31"/>
  </cols>
  <sheetData>
    <row r="1" spans="1:26" ht="15" customHeight="1" x14ac:dyDescent="0.3">
      <c r="A1" s="72"/>
      <c r="B1" s="73"/>
      <c r="C1" s="74"/>
      <c r="D1" s="75"/>
      <c r="E1" s="75"/>
      <c r="F1" s="75"/>
      <c r="G1" s="75"/>
      <c r="H1" s="76"/>
      <c r="I1" s="269" t="s">
        <v>184</v>
      </c>
      <c r="J1" s="270"/>
      <c r="K1" s="270"/>
      <c r="L1" s="270"/>
      <c r="M1" s="270"/>
      <c r="N1" s="270"/>
      <c r="O1" s="270"/>
      <c r="P1" s="270"/>
      <c r="Q1" s="270"/>
      <c r="R1" s="270"/>
      <c r="S1" s="270"/>
      <c r="T1" s="270"/>
      <c r="U1" s="270"/>
      <c r="V1" s="270"/>
      <c r="W1" s="270"/>
      <c r="X1" s="270"/>
      <c r="Y1" s="270"/>
      <c r="Z1" s="271"/>
    </row>
    <row r="2" spans="1:26" x14ac:dyDescent="0.3">
      <c r="A2" s="227" t="s">
        <v>185</v>
      </c>
      <c r="B2" s="68" t="s">
        <v>397</v>
      </c>
      <c r="C2" s="68" t="s">
        <v>186</v>
      </c>
      <c r="D2" s="68" t="s">
        <v>187</v>
      </c>
      <c r="E2" s="68" t="s">
        <v>188</v>
      </c>
      <c r="F2" s="68" t="s">
        <v>189</v>
      </c>
      <c r="G2" s="68" t="s">
        <v>190</v>
      </c>
      <c r="H2" s="228" t="s">
        <v>191</v>
      </c>
      <c r="I2" s="247">
        <v>1</v>
      </c>
      <c r="J2" s="248">
        <v>2</v>
      </c>
      <c r="K2" s="248">
        <v>3</v>
      </c>
      <c r="L2" s="248">
        <v>4</v>
      </c>
      <c r="M2" s="248">
        <v>5</v>
      </c>
      <c r="N2" s="248">
        <v>6</v>
      </c>
      <c r="O2" s="248">
        <v>7</v>
      </c>
      <c r="P2" s="248">
        <v>8</v>
      </c>
      <c r="Q2" s="248">
        <v>9</v>
      </c>
      <c r="R2" s="248">
        <v>10</v>
      </c>
      <c r="S2" s="248">
        <v>11</v>
      </c>
      <c r="T2" s="248">
        <v>12</v>
      </c>
      <c r="U2" s="248">
        <v>13</v>
      </c>
      <c r="V2" s="248">
        <v>14</v>
      </c>
      <c r="W2" s="248">
        <v>15</v>
      </c>
      <c r="X2" s="248">
        <v>16</v>
      </c>
      <c r="Y2" s="248">
        <v>17</v>
      </c>
      <c r="Z2" s="249">
        <v>18</v>
      </c>
    </row>
    <row r="3" spans="1:26" x14ac:dyDescent="0.3">
      <c r="A3" s="227" t="s">
        <v>192</v>
      </c>
      <c r="B3" s="68" t="s">
        <v>193</v>
      </c>
      <c r="C3" s="68"/>
      <c r="D3" s="68"/>
      <c r="E3" s="68"/>
      <c r="F3" s="68"/>
      <c r="G3" s="68"/>
      <c r="H3" s="228"/>
      <c r="I3" s="227" t="s">
        <v>194</v>
      </c>
      <c r="J3" s="68"/>
      <c r="K3" s="68"/>
      <c r="L3" s="68"/>
      <c r="M3" s="68"/>
      <c r="N3" s="68"/>
      <c r="O3" s="68"/>
      <c r="P3" s="68"/>
      <c r="Q3" s="68"/>
      <c r="R3" s="68"/>
      <c r="S3" s="68"/>
      <c r="T3" s="68"/>
      <c r="U3" s="68"/>
      <c r="V3" s="68"/>
      <c r="W3" s="68"/>
      <c r="X3" s="68"/>
      <c r="Y3" s="68"/>
      <c r="Z3" s="228"/>
    </row>
    <row r="4" spans="1:26" x14ac:dyDescent="0.3">
      <c r="A4" s="229" t="s">
        <v>195</v>
      </c>
      <c r="B4" s="62" t="s">
        <v>196</v>
      </c>
      <c r="C4" s="62"/>
      <c r="D4" s="224"/>
      <c r="E4" s="224"/>
      <c r="F4" s="224"/>
      <c r="G4" s="224"/>
      <c r="H4" s="230"/>
      <c r="I4" s="235" t="s">
        <v>197</v>
      </c>
      <c r="J4" s="62" t="s">
        <v>197</v>
      </c>
      <c r="K4" s="62" t="s">
        <v>197</v>
      </c>
      <c r="L4" s="62" t="s">
        <v>197</v>
      </c>
      <c r="M4" s="62" t="s">
        <v>197</v>
      </c>
      <c r="N4" s="62" t="s">
        <v>197</v>
      </c>
      <c r="O4" s="62" t="s">
        <v>197</v>
      </c>
      <c r="P4" s="62" t="s">
        <v>197</v>
      </c>
      <c r="Q4" s="62" t="s">
        <v>197</v>
      </c>
      <c r="R4" s="62" t="s">
        <v>197</v>
      </c>
      <c r="S4" s="62" t="s">
        <v>197</v>
      </c>
      <c r="T4" s="62" t="s">
        <v>197</v>
      </c>
      <c r="U4" s="62" t="s">
        <v>197</v>
      </c>
      <c r="V4" s="62" t="s">
        <v>197</v>
      </c>
      <c r="W4" s="62" t="s">
        <v>197</v>
      </c>
      <c r="X4" s="62" t="s">
        <v>197</v>
      </c>
      <c r="Y4" s="62" t="s">
        <v>197</v>
      </c>
      <c r="Z4" s="234" t="s">
        <v>197</v>
      </c>
    </row>
    <row r="5" spans="1:26" x14ac:dyDescent="0.3">
      <c r="A5" s="227" t="s">
        <v>198</v>
      </c>
      <c r="B5" s="68"/>
      <c r="C5" s="68"/>
      <c r="D5" s="68"/>
      <c r="E5" s="68"/>
      <c r="F5" s="68"/>
      <c r="G5" s="68"/>
      <c r="H5" s="228"/>
      <c r="I5" s="227"/>
      <c r="J5" s="68"/>
      <c r="K5" s="68"/>
      <c r="L5" s="68"/>
      <c r="M5" s="68"/>
      <c r="N5" s="68"/>
      <c r="O5" s="68"/>
      <c r="P5" s="68"/>
      <c r="Q5" s="68"/>
      <c r="R5" s="68"/>
      <c r="S5" s="68"/>
      <c r="T5" s="68"/>
      <c r="U5" s="68"/>
      <c r="V5" s="68"/>
      <c r="W5" s="68"/>
      <c r="X5" s="68"/>
      <c r="Y5" s="68"/>
      <c r="Z5" s="228"/>
    </row>
    <row r="6" spans="1:26" x14ac:dyDescent="0.3">
      <c r="A6" s="229" t="s">
        <v>199</v>
      </c>
      <c r="B6" s="62" t="s">
        <v>200</v>
      </c>
      <c r="C6" s="51"/>
      <c r="D6" s="51"/>
      <c r="E6" s="51"/>
      <c r="F6" s="51"/>
      <c r="G6" s="51"/>
      <c r="H6" s="231"/>
      <c r="I6" s="229"/>
      <c r="J6" s="63"/>
      <c r="K6" s="63"/>
      <c r="L6" s="62"/>
      <c r="M6" s="62"/>
      <c r="N6" s="62"/>
      <c r="O6" s="62"/>
      <c r="P6" s="62"/>
      <c r="Q6" s="62"/>
      <c r="R6" s="62"/>
      <c r="S6" s="62"/>
      <c r="T6" s="62"/>
      <c r="U6" s="62"/>
      <c r="V6" s="62"/>
      <c r="W6" s="62"/>
      <c r="X6" s="62"/>
      <c r="Y6" s="62"/>
      <c r="Z6" s="234"/>
    </row>
    <row r="7" spans="1:26" x14ac:dyDescent="0.3">
      <c r="A7" s="229" t="s">
        <v>445</v>
      </c>
      <c r="B7" s="62" t="s">
        <v>201</v>
      </c>
      <c r="C7" s="51"/>
      <c r="D7" s="51"/>
      <c r="E7" s="51"/>
      <c r="F7" s="51"/>
      <c r="G7" s="51"/>
      <c r="H7" s="231"/>
      <c r="I7" s="236" t="s">
        <v>197</v>
      </c>
      <c r="J7" s="48" t="s">
        <v>197</v>
      </c>
      <c r="K7" s="62" t="s">
        <v>197</v>
      </c>
      <c r="L7" s="62" t="s">
        <v>197</v>
      </c>
      <c r="M7" s="62" t="s">
        <v>197</v>
      </c>
      <c r="N7" s="62" t="s">
        <v>197</v>
      </c>
      <c r="O7" s="62" t="s">
        <v>197</v>
      </c>
      <c r="P7" s="62" t="s">
        <v>197</v>
      </c>
      <c r="Q7" s="62" t="s">
        <v>197</v>
      </c>
      <c r="R7" s="62" t="s">
        <v>197</v>
      </c>
      <c r="S7" s="62" t="s">
        <v>197</v>
      </c>
      <c r="T7" s="62" t="s">
        <v>197</v>
      </c>
      <c r="U7" s="62" t="s">
        <v>197</v>
      </c>
      <c r="V7" s="62" t="s">
        <v>197</v>
      </c>
      <c r="W7" s="62" t="s">
        <v>197</v>
      </c>
      <c r="X7" s="62" t="s">
        <v>197</v>
      </c>
      <c r="Y7" s="62" t="s">
        <v>197</v>
      </c>
      <c r="Z7" s="234" t="s">
        <v>197</v>
      </c>
    </row>
    <row r="8" spans="1:26" ht="14.5" x14ac:dyDescent="0.3">
      <c r="A8" s="229" t="s">
        <v>202</v>
      </c>
      <c r="B8" s="62" t="s">
        <v>203</v>
      </c>
      <c r="C8" s="51"/>
      <c r="D8" s="51"/>
      <c r="E8" s="51"/>
      <c r="F8" s="51"/>
      <c r="G8" s="51"/>
      <c r="H8" s="231"/>
      <c r="I8" s="237" t="s">
        <v>197</v>
      </c>
      <c r="J8" s="67" t="s">
        <v>197</v>
      </c>
      <c r="K8" s="67" t="s">
        <v>197</v>
      </c>
      <c r="L8" s="10" t="s">
        <v>197</v>
      </c>
      <c r="M8" s="10" t="s">
        <v>197</v>
      </c>
      <c r="N8" s="10" t="s">
        <v>197</v>
      </c>
      <c r="O8" s="10" t="s">
        <v>197</v>
      </c>
      <c r="P8" s="10" t="s">
        <v>197</v>
      </c>
      <c r="Q8" s="10" t="s">
        <v>197</v>
      </c>
      <c r="R8" s="10" t="s">
        <v>197</v>
      </c>
      <c r="S8" s="10" t="s">
        <v>197</v>
      </c>
      <c r="T8" s="10" t="s">
        <v>197</v>
      </c>
      <c r="U8" s="10" t="s">
        <v>197</v>
      </c>
      <c r="V8" s="10" t="s">
        <v>197</v>
      </c>
      <c r="W8" s="10" t="s">
        <v>197</v>
      </c>
      <c r="X8" s="10" t="s">
        <v>197</v>
      </c>
      <c r="Y8" s="10" t="s">
        <v>197</v>
      </c>
      <c r="Z8" s="238" t="s">
        <v>197</v>
      </c>
    </row>
    <row r="9" spans="1:26" x14ac:dyDescent="0.3">
      <c r="A9" s="229" t="s">
        <v>204</v>
      </c>
      <c r="B9" s="62"/>
      <c r="C9" s="51"/>
      <c r="D9" s="51"/>
      <c r="E9" s="51"/>
      <c r="F9" s="51"/>
      <c r="G9" s="51"/>
      <c r="H9" s="231"/>
      <c r="I9" s="237"/>
      <c r="J9" s="67"/>
      <c r="K9" s="67"/>
      <c r="L9" s="10"/>
      <c r="M9" s="10"/>
      <c r="N9" s="10"/>
      <c r="O9" s="10"/>
      <c r="P9" s="10"/>
      <c r="Q9" s="10"/>
      <c r="R9" s="10"/>
      <c r="S9" s="10"/>
      <c r="T9" s="10"/>
      <c r="U9" s="10"/>
      <c r="V9" s="10"/>
      <c r="W9" s="10"/>
      <c r="X9" s="10"/>
      <c r="Y9" s="10"/>
      <c r="Z9" s="238"/>
    </row>
    <row r="10" spans="1:26" x14ac:dyDescent="0.3">
      <c r="A10" s="229" t="s">
        <v>205</v>
      </c>
      <c r="B10" s="62"/>
      <c r="C10" s="51"/>
      <c r="D10" s="51"/>
      <c r="E10" s="51"/>
      <c r="F10" s="51"/>
      <c r="G10" s="51"/>
      <c r="H10" s="231"/>
      <c r="I10" s="229"/>
      <c r="J10" s="63"/>
      <c r="K10" s="63"/>
      <c r="L10" s="62"/>
      <c r="M10" s="62"/>
      <c r="N10" s="62"/>
      <c r="O10" s="62"/>
      <c r="P10" s="62"/>
      <c r="Q10" s="62"/>
      <c r="R10" s="62"/>
      <c r="S10" s="62"/>
      <c r="T10" s="62"/>
      <c r="U10" s="62"/>
      <c r="V10" s="62"/>
      <c r="W10" s="62"/>
      <c r="X10" s="62"/>
      <c r="Y10" s="62"/>
      <c r="Z10" s="234"/>
    </row>
    <row r="11" spans="1:26" x14ac:dyDescent="0.3">
      <c r="A11" s="229" t="s">
        <v>206</v>
      </c>
      <c r="B11" s="62"/>
      <c r="C11" s="51"/>
      <c r="D11" s="51"/>
      <c r="E11" s="51"/>
      <c r="F11" s="51"/>
      <c r="G11" s="51"/>
      <c r="H11" s="231"/>
      <c r="I11" s="229"/>
      <c r="J11" s="63"/>
      <c r="K11" s="63"/>
      <c r="L11" s="62"/>
      <c r="M11" s="62"/>
      <c r="N11" s="62"/>
      <c r="O11" s="62"/>
      <c r="P11" s="62"/>
      <c r="Q11" s="62"/>
      <c r="R11" s="62"/>
      <c r="S11" s="62"/>
      <c r="T11" s="62"/>
      <c r="U11" s="62"/>
      <c r="V11" s="62"/>
      <c r="W11" s="62"/>
      <c r="X11" s="62"/>
      <c r="Y11" s="62"/>
      <c r="Z11" s="234"/>
    </row>
    <row r="12" spans="1:26" x14ac:dyDescent="0.3">
      <c r="A12" s="227" t="s">
        <v>207</v>
      </c>
      <c r="B12" s="68"/>
      <c r="C12" s="68"/>
      <c r="D12" s="68"/>
      <c r="E12" s="68"/>
      <c r="F12" s="68"/>
      <c r="G12" s="68"/>
      <c r="H12" s="228"/>
      <c r="I12" s="227"/>
      <c r="J12" s="68"/>
      <c r="K12" s="68"/>
      <c r="L12" s="68"/>
      <c r="M12" s="68"/>
      <c r="N12" s="68"/>
      <c r="O12" s="68"/>
      <c r="P12" s="68"/>
      <c r="Q12" s="68"/>
      <c r="R12" s="68"/>
      <c r="S12" s="68"/>
      <c r="T12" s="68"/>
      <c r="U12" s="68"/>
      <c r="V12" s="68"/>
      <c r="W12" s="68"/>
      <c r="X12" s="68"/>
      <c r="Y12" s="68"/>
      <c r="Z12" s="228"/>
    </row>
    <row r="13" spans="1:26" x14ac:dyDescent="0.3">
      <c r="A13" s="232" t="s">
        <v>208</v>
      </c>
      <c r="B13" s="226" t="s">
        <v>193</v>
      </c>
      <c r="C13" s="226"/>
      <c r="D13" s="225"/>
      <c r="E13" s="225"/>
      <c r="F13" s="225"/>
      <c r="G13" s="225"/>
      <c r="H13" s="233"/>
      <c r="I13" s="239" t="s">
        <v>194</v>
      </c>
      <c r="J13" s="69"/>
      <c r="K13" s="69"/>
      <c r="L13" s="70"/>
      <c r="M13" s="70"/>
      <c r="N13" s="70"/>
      <c r="O13" s="70"/>
      <c r="P13" s="69"/>
      <c r="Q13" s="69"/>
      <c r="R13" s="69"/>
      <c r="S13" s="69"/>
      <c r="T13" s="69"/>
      <c r="U13" s="69"/>
      <c r="V13" s="69"/>
      <c r="W13" s="69"/>
      <c r="X13" s="69"/>
      <c r="Y13" s="69"/>
      <c r="Z13" s="240"/>
    </row>
    <row r="14" spans="1:26" x14ac:dyDescent="0.3">
      <c r="A14" s="229" t="s">
        <v>446</v>
      </c>
      <c r="B14" s="62" t="s">
        <v>209</v>
      </c>
      <c r="C14" s="62"/>
      <c r="D14" s="62"/>
      <c r="E14" s="62"/>
      <c r="F14" s="62"/>
      <c r="G14" s="62"/>
      <c r="H14" s="234"/>
      <c r="I14" s="229" t="s">
        <v>193</v>
      </c>
      <c r="J14" s="62" t="s">
        <v>193</v>
      </c>
      <c r="K14" s="62" t="s">
        <v>193</v>
      </c>
      <c r="L14" s="49" t="s">
        <v>193</v>
      </c>
      <c r="M14" s="49" t="s">
        <v>193</v>
      </c>
      <c r="N14" s="49" t="s">
        <v>193</v>
      </c>
      <c r="O14" s="49" t="s">
        <v>193</v>
      </c>
      <c r="P14" s="62" t="s">
        <v>193</v>
      </c>
      <c r="Q14" s="62" t="s">
        <v>193</v>
      </c>
      <c r="R14" s="62" t="s">
        <v>193</v>
      </c>
      <c r="S14" s="62" t="s">
        <v>193</v>
      </c>
      <c r="T14" s="62" t="s">
        <v>193</v>
      </c>
      <c r="U14" s="62" t="s">
        <v>193</v>
      </c>
      <c r="V14" s="62" t="s">
        <v>193</v>
      </c>
      <c r="W14" s="62" t="s">
        <v>193</v>
      </c>
      <c r="X14" s="62" t="s">
        <v>193</v>
      </c>
      <c r="Y14" s="62" t="s">
        <v>193</v>
      </c>
      <c r="Z14" s="234" t="s">
        <v>193</v>
      </c>
    </row>
    <row r="15" spans="1:26" x14ac:dyDescent="0.3">
      <c r="A15" s="229" t="s">
        <v>447</v>
      </c>
      <c r="B15" s="62" t="s">
        <v>209</v>
      </c>
      <c r="C15" s="62"/>
      <c r="D15" s="62"/>
      <c r="E15" s="62"/>
      <c r="F15" s="62"/>
      <c r="G15" s="62"/>
      <c r="H15" s="234"/>
      <c r="I15" s="229" t="s">
        <v>197</v>
      </c>
      <c r="J15" s="62" t="s">
        <v>197</v>
      </c>
      <c r="K15" s="62" t="s">
        <v>197</v>
      </c>
      <c r="L15" s="49" t="s">
        <v>197</v>
      </c>
      <c r="M15" s="49" t="s">
        <v>197</v>
      </c>
      <c r="N15" s="49" t="s">
        <v>197</v>
      </c>
      <c r="O15" s="49" t="s">
        <v>197</v>
      </c>
      <c r="P15" s="62" t="s">
        <v>197</v>
      </c>
      <c r="Q15" s="62" t="s">
        <v>197</v>
      </c>
      <c r="R15" s="62" t="s">
        <v>197</v>
      </c>
      <c r="S15" s="62" t="s">
        <v>197</v>
      </c>
      <c r="T15" s="62" t="s">
        <v>197</v>
      </c>
      <c r="U15" s="62" t="s">
        <v>197</v>
      </c>
      <c r="V15" s="62" t="s">
        <v>197</v>
      </c>
      <c r="W15" s="62" t="s">
        <v>197</v>
      </c>
      <c r="X15" s="62" t="s">
        <v>197</v>
      </c>
      <c r="Y15" s="62" t="s">
        <v>197</v>
      </c>
      <c r="Z15" s="234" t="s">
        <v>197</v>
      </c>
    </row>
    <row r="16" spans="1:26" x14ac:dyDescent="0.3">
      <c r="A16" s="229" t="s">
        <v>448</v>
      </c>
      <c r="B16" s="62" t="s">
        <v>210</v>
      </c>
      <c r="C16" s="62"/>
      <c r="D16" s="62"/>
      <c r="E16" s="62"/>
      <c r="F16" s="62"/>
      <c r="G16" s="62"/>
      <c r="H16" s="234"/>
      <c r="I16" s="229" t="s">
        <v>197</v>
      </c>
      <c r="J16" s="62" t="s">
        <v>197</v>
      </c>
      <c r="K16" s="51" t="s">
        <v>211</v>
      </c>
      <c r="L16" s="50" t="s">
        <v>211</v>
      </c>
      <c r="M16" s="50" t="s">
        <v>211</v>
      </c>
      <c r="N16" s="50" t="s">
        <v>211</v>
      </c>
      <c r="O16" s="50" t="s">
        <v>211</v>
      </c>
      <c r="P16" s="51" t="s">
        <v>211</v>
      </c>
      <c r="Q16" s="51" t="s">
        <v>211</v>
      </c>
      <c r="R16" s="51" t="s">
        <v>211</v>
      </c>
      <c r="S16" s="51" t="s">
        <v>211</v>
      </c>
      <c r="T16" s="51" t="s">
        <v>211</v>
      </c>
      <c r="U16" s="62" t="s">
        <v>197</v>
      </c>
      <c r="V16" s="62" t="s">
        <v>197</v>
      </c>
      <c r="W16" s="62" t="s">
        <v>197</v>
      </c>
      <c r="X16" s="62" t="s">
        <v>197</v>
      </c>
      <c r="Y16" s="62" t="s">
        <v>197</v>
      </c>
      <c r="Z16" s="234" t="s">
        <v>197</v>
      </c>
    </row>
    <row r="17" spans="1:26" x14ac:dyDescent="0.3">
      <c r="A17" s="229" t="s">
        <v>212</v>
      </c>
      <c r="B17" s="62" t="s">
        <v>213</v>
      </c>
      <c r="C17" s="62"/>
      <c r="D17" s="62"/>
      <c r="E17" s="62"/>
      <c r="F17" s="62"/>
      <c r="G17" s="62"/>
      <c r="H17" s="234"/>
      <c r="I17" s="229"/>
      <c r="J17" s="62"/>
      <c r="K17" s="51"/>
      <c r="L17" s="50"/>
      <c r="M17" s="50"/>
      <c r="N17" s="50"/>
      <c r="O17" s="50"/>
      <c r="P17" s="51"/>
      <c r="Q17" s="51"/>
      <c r="R17" s="51"/>
      <c r="S17" s="51"/>
      <c r="T17" s="51"/>
      <c r="U17" s="62"/>
      <c r="V17" s="62"/>
      <c r="W17" s="62"/>
      <c r="X17" s="62"/>
      <c r="Y17" s="62"/>
      <c r="Z17" s="234"/>
    </row>
    <row r="18" spans="1:26" x14ac:dyDescent="0.3">
      <c r="A18" s="227" t="s">
        <v>214</v>
      </c>
      <c r="B18" s="68" t="s">
        <v>193</v>
      </c>
      <c r="C18" s="68"/>
      <c r="D18" s="68"/>
      <c r="E18" s="68"/>
      <c r="F18" s="68"/>
      <c r="G18" s="68"/>
      <c r="H18" s="228"/>
      <c r="I18" s="227" t="s">
        <v>194</v>
      </c>
      <c r="J18" s="68"/>
      <c r="K18" s="68"/>
      <c r="L18" s="68"/>
      <c r="M18" s="68"/>
      <c r="N18" s="68"/>
      <c r="O18" s="68"/>
      <c r="P18" s="68"/>
      <c r="Q18" s="68"/>
      <c r="R18" s="68"/>
      <c r="S18" s="68"/>
      <c r="T18" s="68"/>
      <c r="U18" s="68"/>
      <c r="V18" s="68"/>
      <c r="W18" s="68"/>
      <c r="X18" s="68"/>
      <c r="Y18" s="68"/>
      <c r="Z18" s="228"/>
    </row>
    <row r="19" spans="1:26" x14ac:dyDescent="0.3">
      <c r="A19" s="229" t="s">
        <v>449</v>
      </c>
      <c r="B19" s="62" t="s">
        <v>209</v>
      </c>
      <c r="C19" s="62"/>
      <c r="D19" s="62"/>
      <c r="E19" s="62"/>
      <c r="F19" s="62"/>
      <c r="G19" s="62"/>
      <c r="H19" s="234"/>
      <c r="I19" s="229" t="s">
        <v>197</v>
      </c>
      <c r="J19" s="62" t="s">
        <v>197</v>
      </c>
      <c r="K19" s="62" t="s">
        <v>197</v>
      </c>
      <c r="L19" s="53" t="s">
        <v>197</v>
      </c>
      <c r="M19" s="53" t="s">
        <v>197</v>
      </c>
      <c r="N19" s="53" t="s">
        <v>197</v>
      </c>
      <c r="O19" s="53" t="s">
        <v>197</v>
      </c>
      <c r="P19" s="52" t="s">
        <v>197</v>
      </c>
      <c r="Q19" s="52" t="s">
        <v>197</v>
      </c>
      <c r="R19" s="52" t="s">
        <v>197</v>
      </c>
      <c r="S19" s="52" t="s">
        <v>197</v>
      </c>
      <c r="T19" s="52" t="s">
        <v>197</v>
      </c>
      <c r="U19" s="62" t="s">
        <v>197</v>
      </c>
      <c r="V19" s="62" t="s">
        <v>197</v>
      </c>
      <c r="W19" s="62" t="s">
        <v>197</v>
      </c>
      <c r="X19" s="62" t="s">
        <v>197</v>
      </c>
      <c r="Y19" s="62" t="s">
        <v>197</v>
      </c>
      <c r="Z19" s="234" t="s">
        <v>197</v>
      </c>
    </row>
    <row r="20" spans="1:26" x14ac:dyDescent="0.3">
      <c r="A20" s="229" t="s">
        <v>215</v>
      </c>
      <c r="B20" s="62" t="s">
        <v>209</v>
      </c>
      <c r="C20" s="62"/>
      <c r="D20" s="62"/>
      <c r="E20" s="62"/>
      <c r="F20" s="62"/>
      <c r="G20" s="62"/>
      <c r="H20" s="234"/>
      <c r="I20" s="229" t="s">
        <v>197</v>
      </c>
      <c r="J20" s="52" t="s">
        <v>197</v>
      </c>
      <c r="K20" s="52" t="s">
        <v>197</v>
      </c>
      <c r="L20" s="53" t="s">
        <v>197</v>
      </c>
      <c r="M20" s="53" t="s">
        <v>197</v>
      </c>
      <c r="N20" s="53" t="s">
        <v>197</v>
      </c>
      <c r="O20" s="53" t="s">
        <v>197</v>
      </c>
      <c r="P20" s="52" t="s">
        <v>197</v>
      </c>
      <c r="Q20" s="52" t="s">
        <v>197</v>
      </c>
      <c r="R20" s="52" t="s">
        <v>197</v>
      </c>
      <c r="S20" s="52" t="s">
        <v>197</v>
      </c>
      <c r="T20" s="52" t="s">
        <v>197</v>
      </c>
      <c r="U20" s="62" t="s">
        <v>197</v>
      </c>
      <c r="V20" s="62" t="s">
        <v>197</v>
      </c>
      <c r="W20" s="62" t="s">
        <v>197</v>
      </c>
      <c r="X20" s="62" t="s">
        <v>197</v>
      </c>
      <c r="Y20" s="62" t="s">
        <v>197</v>
      </c>
      <c r="Z20" s="234" t="s">
        <v>197</v>
      </c>
    </row>
    <row r="21" spans="1:26" x14ac:dyDescent="0.3">
      <c r="A21" s="229" t="s">
        <v>450</v>
      </c>
      <c r="B21" s="62" t="s">
        <v>209</v>
      </c>
      <c r="C21" s="62"/>
      <c r="D21" s="62"/>
      <c r="E21" s="62"/>
      <c r="F21" s="62"/>
      <c r="G21" s="62"/>
      <c r="H21" s="234"/>
      <c r="I21" s="229" t="s">
        <v>193</v>
      </c>
      <c r="J21" s="62" t="s">
        <v>193</v>
      </c>
      <c r="K21" s="62" t="s">
        <v>193</v>
      </c>
      <c r="L21" s="53" t="s">
        <v>197</v>
      </c>
      <c r="M21" s="53" t="s">
        <v>197</v>
      </c>
      <c r="N21" s="53" t="s">
        <v>197</v>
      </c>
      <c r="O21" s="53" t="s">
        <v>197</v>
      </c>
      <c r="P21" s="52" t="s">
        <v>197</v>
      </c>
      <c r="Q21" s="52" t="s">
        <v>197</v>
      </c>
      <c r="R21" s="52" t="s">
        <v>197</v>
      </c>
      <c r="S21" s="52" t="s">
        <v>197</v>
      </c>
      <c r="T21" s="52" t="s">
        <v>197</v>
      </c>
      <c r="U21" s="62" t="s">
        <v>193</v>
      </c>
      <c r="V21" s="62" t="s">
        <v>193</v>
      </c>
      <c r="W21" s="62" t="s">
        <v>193</v>
      </c>
      <c r="X21" s="62" t="s">
        <v>193</v>
      </c>
      <c r="Y21" s="62" t="s">
        <v>193</v>
      </c>
      <c r="Z21" s="234" t="s">
        <v>193</v>
      </c>
    </row>
    <row r="22" spans="1:26" x14ac:dyDescent="0.3">
      <c r="A22" s="229" t="s">
        <v>451</v>
      </c>
      <c r="B22" s="62" t="s">
        <v>209</v>
      </c>
      <c r="C22" s="62"/>
      <c r="D22" s="62"/>
      <c r="E22" s="62"/>
      <c r="F22" s="62"/>
      <c r="G22" s="62"/>
      <c r="H22" s="234"/>
      <c r="I22" s="229" t="s">
        <v>193</v>
      </c>
      <c r="J22" s="62" t="s">
        <v>193</v>
      </c>
      <c r="K22" s="62" t="s">
        <v>193</v>
      </c>
      <c r="L22" s="53" t="s">
        <v>193</v>
      </c>
      <c r="M22" s="53" t="s">
        <v>193</v>
      </c>
      <c r="N22" s="53" t="s">
        <v>193</v>
      </c>
      <c r="O22" s="53" t="s">
        <v>193</v>
      </c>
      <c r="P22" s="52" t="s">
        <v>193</v>
      </c>
      <c r="Q22" s="52" t="s">
        <v>193</v>
      </c>
      <c r="R22" s="52" t="s">
        <v>193</v>
      </c>
      <c r="S22" s="52" t="s">
        <v>193</v>
      </c>
      <c r="T22" s="52" t="s">
        <v>193</v>
      </c>
      <c r="U22" s="62" t="s">
        <v>193</v>
      </c>
      <c r="V22" s="62" t="s">
        <v>193</v>
      </c>
      <c r="W22" s="62" t="s">
        <v>193</v>
      </c>
      <c r="X22" s="62" t="s">
        <v>193</v>
      </c>
      <c r="Y22" s="62" t="s">
        <v>193</v>
      </c>
      <c r="Z22" s="234" t="s">
        <v>193</v>
      </c>
    </row>
    <row r="23" spans="1:26" x14ac:dyDescent="0.3">
      <c r="A23" s="229" t="s">
        <v>452</v>
      </c>
      <c r="B23" s="62" t="s">
        <v>209</v>
      </c>
      <c r="C23" s="62"/>
      <c r="D23" s="62"/>
      <c r="E23" s="62"/>
      <c r="F23" s="62"/>
      <c r="G23" s="62"/>
      <c r="H23" s="234"/>
      <c r="I23" s="229" t="s">
        <v>197</v>
      </c>
      <c r="J23" s="62" t="s">
        <v>197</v>
      </c>
      <c r="K23" s="62" t="s">
        <v>197</v>
      </c>
      <c r="L23" s="53" t="s">
        <v>197</v>
      </c>
      <c r="M23" s="53" t="s">
        <v>197</v>
      </c>
      <c r="N23" s="53" t="s">
        <v>197</v>
      </c>
      <c r="O23" s="53" t="s">
        <v>197</v>
      </c>
      <c r="P23" s="52" t="s">
        <v>197</v>
      </c>
      <c r="Q23" s="52" t="s">
        <v>197</v>
      </c>
      <c r="R23" s="52" t="s">
        <v>197</v>
      </c>
      <c r="S23" s="52" t="s">
        <v>197</v>
      </c>
      <c r="T23" s="52" t="s">
        <v>197</v>
      </c>
      <c r="U23" s="62" t="s">
        <v>197</v>
      </c>
      <c r="V23" s="62" t="s">
        <v>197</v>
      </c>
      <c r="W23" s="62" t="s">
        <v>197</v>
      </c>
      <c r="X23" s="62" t="s">
        <v>197</v>
      </c>
      <c r="Y23" s="62" t="s">
        <v>197</v>
      </c>
      <c r="Z23" s="234" t="s">
        <v>197</v>
      </c>
    </row>
    <row r="24" spans="1:26" x14ac:dyDescent="0.3">
      <c r="A24" s="229" t="s">
        <v>453</v>
      </c>
      <c r="B24" s="62" t="s">
        <v>209</v>
      </c>
      <c r="C24" s="62"/>
      <c r="D24" s="62"/>
      <c r="E24" s="62"/>
      <c r="F24" s="62"/>
      <c r="G24" s="62"/>
      <c r="H24" s="234"/>
      <c r="I24" s="229" t="s">
        <v>197</v>
      </c>
      <c r="J24" s="62" t="s">
        <v>197</v>
      </c>
      <c r="K24" s="62" t="s">
        <v>197</v>
      </c>
      <c r="L24" s="54" t="s">
        <v>197</v>
      </c>
      <c r="M24" s="54" t="s">
        <v>197</v>
      </c>
      <c r="N24" s="54" t="s">
        <v>197</v>
      </c>
      <c r="O24" s="54" t="s">
        <v>197</v>
      </c>
      <c r="P24" s="55" t="s">
        <v>197</v>
      </c>
      <c r="Q24" s="55" t="s">
        <v>197</v>
      </c>
      <c r="R24" s="55" t="s">
        <v>197</v>
      </c>
      <c r="S24" s="55" t="s">
        <v>197</v>
      </c>
      <c r="T24" s="55" t="s">
        <v>197</v>
      </c>
      <c r="U24" s="62" t="s">
        <v>197</v>
      </c>
      <c r="V24" s="62" t="s">
        <v>197</v>
      </c>
      <c r="W24" s="62" t="s">
        <v>197</v>
      </c>
      <c r="X24" s="62" t="s">
        <v>197</v>
      </c>
      <c r="Y24" s="62" t="s">
        <v>197</v>
      </c>
      <c r="Z24" s="234" t="s">
        <v>197</v>
      </c>
    </row>
    <row r="25" spans="1:26" x14ac:dyDescent="0.3">
      <c r="A25" s="229" t="s">
        <v>454</v>
      </c>
      <c r="B25" s="62" t="s">
        <v>216</v>
      </c>
      <c r="C25" s="62"/>
      <c r="D25" s="62"/>
      <c r="E25" s="62"/>
      <c r="F25" s="62"/>
      <c r="G25" s="62"/>
      <c r="H25" s="234"/>
      <c r="I25" s="229" t="s">
        <v>193</v>
      </c>
      <c r="J25" s="62" t="s">
        <v>193</v>
      </c>
      <c r="K25" s="62" t="s">
        <v>193</v>
      </c>
      <c r="L25" s="54" t="s">
        <v>193</v>
      </c>
      <c r="M25" s="54" t="s">
        <v>193</v>
      </c>
      <c r="N25" s="54" t="s">
        <v>193</v>
      </c>
      <c r="O25" s="54" t="s">
        <v>193</v>
      </c>
      <c r="P25" s="55" t="s">
        <v>193</v>
      </c>
      <c r="Q25" s="55" t="s">
        <v>193</v>
      </c>
      <c r="R25" s="55" t="s">
        <v>193</v>
      </c>
      <c r="S25" s="55" t="s">
        <v>193</v>
      </c>
      <c r="T25" s="55" t="s">
        <v>193</v>
      </c>
      <c r="U25" s="62" t="s">
        <v>193</v>
      </c>
      <c r="V25" s="62" t="s">
        <v>193</v>
      </c>
      <c r="W25" s="62" t="s">
        <v>193</v>
      </c>
      <c r="X25" s="62" t="s">
        <v>193</v>
      </c>
      <c r="Y25" s="62" t="s">
        <v>193</v>
      </c>
      <c r="Z25" s="234" t="s">
        <v>193</v>
      </c>
    </row>
    <row r="26" spans="1:26" x14ac:dyDescent="0.3">
      <c r="A26" s="227" t="s">
        <v>217</v>
      </c>
      <c r="B26" s="68" t="s">
        <v>193</v>
      </c>
      <c r="C26" s="68"/>
      <c r="D26" s="68"/>
      <c r="E26" s="68"/>
      <c r="F26" s="68"/>
      <c r="G26" s="68"/>
      <c r="H26" s="228"/>
      <c r="I26" s="227" t="s">
        <v>194</v>
      </c>
      <c r="J26" s="68"/>
      <c r="K26" s="68"/>
      <c r="L26" s="68"/>
      <c r="M26" s="68"/>
      <c r="N26" s="68"/>
      <c r="O26" s="68"/>
      <c r="P26" s="68"/>
      <c r="Q26" s="68"/>
      <c r="R26" s="68"/>
      <c r="S26" s="68"/>
      <c r="T26" s="68"/>
      <c r="U26" s="68"/>
      <c r="V26" s="68"/>
      <c r="W26" s="68"/>
      <c r="X26" s="68"/>
      <c r="Y26" s="68"/>
      <c r="Z26" s="228"/>
    </row>
    <row r="27" spans="1:26" x14ac:dyDescent="0.3">
      <c r="A27" s="229" t="s">
        <v>455</v>
      </c>
      <c r="B27" s="62" t="s">
        <v>209</v>
      </c>
      <c r="C27" s="62"/>
      <c r="D27" s="62"/>
      <c r="E27" s="62"/>
      <c r="F27" s="62"/>
      <c r="G27" s="62"/>
      <c r="H27" s="234"/>
      <c r="I27" s="229" t="s">
        <v>197</v>
      </c>
      <c r="J27" s="62" t="s">
        <v>197</v>
      </c>
      <c r="K27" s="62" t="s">
        <v>197</v>
      </c>
      <c r="L27" s="71" t="s">
        <v>197</v>
      </c>
      <c r="M27" s="71" t="s">
        <v>197</v>
      </c>
      <c r="N27" s="71" t="s">
        <v>197</v>
      </c>
      <c r="O27" s="71" t="s">
        <v>197</v>
      </c>
      <c r="P27" s="52" t="s">
        <v>197</v>
      </c>
      <c r="Q27" s="52" t="s">
        <v>197</v>
      </c>
      <c r="R27" s="52" t="s">
        <v>197</v>
      </c>
      <c r="S27" s="52" t="s">
        <v>197</v>
      </c>
      <c r="T27" s="52" t="s">
        <v>197</v>
      </c>
      <c r="U27" s="52" t="s">
        <v>197</v>
      </c>
      <c r="V27" s="52" t="s">
        <v>197</v>
      </c>
      <c r="W27" s="52" t="s">
        <v>197</v>
      </c>
      <c r="X27" s="52" t="s">
        <v>197</v>
      </c>
      <c r="Y27" s="62" t="s">
        <v>197</v>
      </c>
      <c r="Z27" s="234" t="s">
        <v>197</v>
      </c>
    </row>
    <row r="28" spans="1:26" x14ac:dyDescent="0.3">
      <c r="A28" s="227" t="s">
        <v>218</v>
      </c>
      <c r="B28" s="68" t="s">
        <v>193</v>
      </c>
      <c r="C28" s="68"/>
      <c r="D28" s="68"/>
      <c r="E28" s="68"/>
      <c r="F28" s="68"/>
      <c r="G28" s="68"/>
      <c r="H28" s="228"/>
      <c r="I28" s="227" t="s">
        <v>194</v>
      </c>
      <c r="J28" s="68"/>
      <c r="K28" s="68"/>
      <c r="L28" s="68"/>
      <c r="M28" s="68"/>
      <c r="N28" s="68"/>
      <c r="O28" s="68"/>
      <c r="P28" s="68"/>
      <c r="Q28" s="68"/>
      <c r="R28" s="68"/>
      <c r="S28" s="68"/>
      <c r="T28" s="68"/>
      <c r="U28" s="68"/>
      <c r="V28" s="68"/>
      <c r="W28" s="68"/>
      <c r="X28" s="68"/>
      <c r="Y28" s="68"/>
      <c r="Z28" s="228"/>
    </row>
    <row r="29" spans="1:26" x14ac:dyDescent="0.3">
      <c r="A29" s="229" t="s">
        <v>219</v>
      </c>
      <c r="B29" s="62" t="s">
        <v>209</v>
      </c>
      <c r="C29" s="62"/>
      <c r="D29" s="62"/>
      <c r="E29" s="62"/>
      <c r="F29" s="62"/>
      <c r="G29" s="62"/>
      <c r="H29" s="234"/>
      <c r="I29" s="229" t="s">
        <v>193</v>
      </c>
      <c r="J29" s="62" t="s">
        <v>193</v>
      </c>
      <c r="K29" s="62" t="s">
        <v>193</v>
      </c>
      <c r="L29" s="62" t="s">
        <v>193</v>
      </c>
      <c r="M29" s="62" t="s">
        <v>193</v>
      </c>
      <c r="N29" s="62" t="s">
        <v>193</v>
      </c>
      <c r="O29" s="62" t="s">
        <v>193</v>
      </c>
      <c r="P29" s="71" t="s">
        <v>193</v>
      </c>
      <c r="Q29" s="52" t="s">
        <v>193</v>
      </c>
      <c r="R29" s="52" t="s">
        <v>193</v>
      </c>
      <c r="S29" s="52" t="s">
        <v>193</v>
      </c>
      <c r="T29" s="52" t="s">
        <v>193</v>
      </c>
      <c r="U29" s="52" t="s">
        <v>193</v>
      </c>
      <c r="V29" s="52" t="s">
        <v>193</v>
      </c>
      <c r="W29" s="52" t="s">
        <v>193</v>
      </c>
      <c r="X29" s="52" t="s">
        <v>193</v>
      </c>
      <c r="Y29" s="62" t="s">
        <v>193</v>
      </c>
      <c r="Z29" s="234" t="s">
        <v>193</v>
      </c>
    </row>
    <row r="30" spans="1:26" x14ac:dyDescent="0.3">
      <c r="A30" s="229" t="s">
        <v>220</v>
      </c>
      <c r="B30" s="62"/>
      <c r="C30" s="62"/>
      <c r="D30" s="62"/>
      <c r="E30" s="62"/>
      <c r="F30" s="62"/>
      <c r="G30" s="62"/>
      <c r="H30" s="234"/>
      <c r="I30" s="229"/>
      <c r="J30" s="62"/>
      <c r="K30" s="62"/>
      <c r="L30" s="62"/>
      <c r="M30" s="62"/>
      <c r="N30" s="62"/>
      <c r="O30" s="62"/>
      <c r="P30" s="71"/>
      <c r="Q30" s="52"/>
      <c r="R30" s="52"/>
      <c r="S30" s="52"/>
      <c r="T30" s="52"/>
      <c r="U30" s="52"/>
      <c r="V30" s="52"/>
      <c r="W30" s="52"/>
      <c r="X30" s="52"/>
      <c r="Y30" s="62"/>
      <c r="Z30" s="234"/>
    </row>
    <row r="31" spans="1:26" x14ac:dyDescent="0.3">
      <c r="A31" s="227" t="s">
        <v>221</v>
      </c>
      <c r="B31" s="68" t="s">
        <v>193</v>
      </c>
      <c r="C31" s="68"/>
      <c r="D31" s="68"/>
      <c r="E31" s="68"/>
      <c r="F31" s="68"/>
      <c r="G31" s="68"/>
      <c r="H31" s="228"/>
      <c r="I31" s="227" t="s">
        <v>194</v>
      </c>
      <c r="J31" s="68"/>
      <c r="K31" s="68"/>
      <c r="L31" s="68"/>
      <c r="M31" s="68"/>
      <c r="N31" s="68"/>
      <c r="O31" s="68"/>
      <c r="P31" s="68"/>
      <c r="Q31" s="68"/>
      <c r="R31" s="68"/>
      <c r="S31" s="68"/>
      <c r="T31" s="68"/>
      <c r="U31" s="68"/>
      <c r="V31" s="68"/>
      <c r="W31" s="68"/>
      <c r="X31" s="68"/>
      <c r="Y31" s="68"/>
      <c r="Z31" s="228"/>
    </row>
    <row r="32" spans="1:26" x14ac:dyDescent="0.3">
      <c r="A32" s="229" t="s">
        <v>456</v>
      </c>
      <c r="B32" s="62" t="s">
        <v>193</v>
      </c>
      <c r="C32" s="62"/>
      <c r="D32" s="62"/>
      <c r="E32" s="62"/>
      <c r="F32" s="62"/>
      <c r="G32" s="62"/>
      <c r="H32" s="234"/>
      <c r="I32" s="229" t="s">
        <v>197</v>
      </c>
      <c r="J32" s="62" t="s">
        <v>197</v>
      </c>
      <c r="K32" s="62" t="s">
        <v>197</v>
      </c>
      <c r="L32" s="62" t="s">
        <v>197</v>
      </c>
      <c r="M32" s="62" t="s">
        <v>197</v>
      </c>
      <c r="N32" s="62" t="s">
        <v>197</v>
      </c>
      <c r="O32" s="62" t="s">
        <v>197</v>
      </c>
      <c r="P32" s="62" t="s">
        <v>197</v>
      </c>
      <c r="Q32" s="71" t="s">
        <v>197</v>
      </c>
      <c r="R32" s="62" t="s">
        <v>197</v>
      </c>
      <c r="S32" s="62" t="s">
        <v>197</v>
      </c>
      <c r="T32" s="62" t="s">
        <v>197</v>
      </c>
      <c r="U32" s="62" t="s">
        <v>197</v>
      </c>
      <c r="V32" s="62" t="s">
        <v>197</v>
      </c>
      <c r="W32" s="52" t="s">
        <v>197</v>
      </c>
      <c r="X32" s="52" t="s">
        <v>197</v>
      </c>
      <c r="Y32" s="52" t="s">
        <v>197</v>
      </c>
      <c r="Z32" s="241" t="s">
        <v>197</v>
      </c>
    </row>
    <row r="33" spans="1:26" x14ac:dyDescent="0.3">
      <c r="A33" s="229" t="s">
        <v>457</v>
      </c>
      <c r="B33" s="62" t="s">
        <v>222</v>
      </c>
      <c r="C33" s="62"/>
      <c r="D33" s="62"/>
      <c r="E33" s="62"/>
      <c r="F33" s="62"/>
      <c r="G33" s="62"/>
      <c r="H33" s="234"/>
      <c r="I33" s="229" t="s">
        <v>197</v>
      </c>
      <c r="J33" s="62" t="s">
        <v>197</v>
      </c>
      <c r="K33" s="62" t="s">
        <v>197</v>
      </c>
      <c r="L33" s="62" t="s">
        <v>197</v>
      </c>
      <c r="M33" s="62" t="s">
        <v>197</v>
      </c>
      <c r="N33" s="62" t="s">
        <v>197</v>
      </c>
      <c r="O33" s="62" t="s">
        <v>197</v>
      </c>
      <c r="P33" s="62" t="s">
        <v>197</v>
      </c>
      <c r="Q33" s="71" t="s">
        <v>197</v>
      </c>
      <c r="R33" s="62" t="s">
        <v>197</v>
      </c>
      <c r="S33" s="62" t="s">
        <v>197</v>
      </c>
      <c r="T33" s="62" t="s">
        <v>197</v>
      </c>
      <c r="U33" s="62" t="s">
        <v>197</v>
      </c>
      <c r="V33" s="62" t="s">
        <v>197</v>
      </c>
      <c r="W33" s="52" t="s">
        <v>197</v>
      </c>
      <c r="X33" s="52" t="s">
        <v>197</v>
      </c>
      <c r="Y33" s="52" t="s">
        <v>197</v>
      </c>
      <c r="Z33" s="241" t="s">
        <v>197</v>
      </c>
    </row>
    <row r="34" spans="1:26" x14ac:dyDescent="0.3">
      <c r="A34" s="227" t="s">
        <v>223</v>
      </c>
      <c r="B34" s="68" t="s">
        <v>193</v>
      </c>
      <c r="C34" s="68"/>
      <c r="D34" s="68"/>
      <c r="E34" s="68"/>
      <c r="F34" s="68"/>
      <c r="G34" s="68"/>
      <c r="H34" s="228"/>
      <c r="I34" s="227" t="s">
        <v>194</v>
      </c>
      <c r="J34" s="68"/>
      <c r="K34" s="68"/>
      <c r="L34" s="68"/>
      <c r="M34" s="68"/>
      <c r="N34" s="68"/>
      <c r="O34" s="68"/>
      <c r="P34" s="68"/>
      <c r="Q34" s="68"/>
      <c r="R34" s="68"/>
      <c r="S34" s="68"/>
      <c r="T34" s="68"/>
      <c r="U34" s="68"/>
      <c r="V34" s="68"/>
      <c r="W34" s="68"/>
      <c r="X34" s="68"/>
      <c r="Y34" s="68"/>
      <c r="Z34" s="228"/>
    </row>
    <row r="35" spans="1:26" x14ac:dyDescent="0.3">
      <c r="A35" s="229" t="s">
        <v>224</v>
      </c>
      <c r="B35" s="62"/>
      <c r="C35" s="62"/>
      <c r="D35" s="62"/>
      <c r="E35" s="62"/>
      <c r="F35" s="62"/>
      <c r="G35" s="62"/>
      <c r="H35" s="234"/>
      <c r="I35" s="229"/>
      <c r="J35" s="62"/>
      <c r="K35" s="62"/>
      <c r="L35" s="62"/>
      <c r="M35" s="62"/>
      <c r="N35" s="62"/>
      <c r="O35" s="62"/>
      <c r="P35" s="62"/>
      <c r="Q35" s="52"/>
      <c r="R35" s="71"/>
      <c r="S35" s="62"/>
      <c r="T35" s="62"/>
      <c r="U35" s="62"/>
      <c r="V35" s="62"/>
      <c r="W35" s="62"/>
      <c r="X35" s="52"/>
      <c r="Y35" s="52"/>
      <c r="Z35" s="241"/>
    </row>
    <row r="36" spans="1:26" x14ac:dyDescent="0.3">
      <c r="A36" s="229" t="s">
        <v>225</v>
      </c>
      <c r="B36" s="62"/>
      <c r="C36" s="62"/>
      <c r="D36" s="62"/>
      <c r="E36" s="62"/>
      <c r="F36" s="62"/>
      <c r="G36" s="62"/>
      <c r="H36" s="234"/>
      <c r="I36" s="229"/>
      <c r="J36" s="62"/>
      <c r="K36" s="62"/>
      <c r="L36" s="62"/>
      <c r="M36" s="62"/>
      <c r="N36" s="62"/>
      <c r="O36" s="62"/>
      <c r="P36" s="62"/>
      <c r="Q36" s="52"/>
      <c r="R36" s="71"/>
      <c r="S36" s="71"/>
      <c r="T36" s="71"/>
      <c r="U36" s="62"/>
      <c r="V36" s="62"/>
      <c r="W36" s="62"/>
      <c r="X36" s="52"/>
      <c r="Y36" s="52"/>
      <c r="Z36" s="241"/>
    </row>
    <row r="37" spans="1:26" ht="15.75" customHeight="1" thickBot="1" x14ac:dyDescent="0.35">
      <c r="A37" s="266" t="s">
        <v>226</v>
      </c>
      <c r="B37" s="267"/>
      <c r="C37" s="267"/>
      <c r="D37" s="267"/>
      <c r="E37" s="267"/>
      <c r="F37" s="267"/>
      <c r="G37" s="267"/>
      <c r="H37" s="268"/>
      <c r="I37" s="242"/>
      <c r="J37" s="243"/>
      <c r="K37" s="243"/>
      <c r="L37" s="243"/>
      <c r="M37" s="243"/>
      <c r="N37" s="243"/>
      <c r="O37" s="243"/>
      <c r="P37" s="243"/>
      <c r="Q37" s="243"/>
      <c r="R37" s="243"/>
      <c r="S37" s="243"/>
      <c r="T37" s="243"/>
      <c r="U37" s="243"/>
      <c r="V37" s="244"/>
      <c r="W37" s="245"/>
      <c r="X37" s="245"/>
      <c r="Y37" s="245"/>
      <c r="Z37" s="246"/>
    </row>
  </sheetData>
  <mergeCells count="2">
    <mergeCell ref="A37:H37"/>
    <mergeCell ref="I1:Z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CDFD5EBCCD1C4468D3D7BEB34EE6316" ma:contentTypeVersion="4" ma:contentTypeDescription="Create a new document." ma:contentTypeScope="" ma:versionID="98f68a007af4e6a54fe67c06c04c3929">
  <xsd:schema xmlns:xsd="http://www.w3.org/2001/XMLSchema" xmlns:xs="http://www.w3.org/2001/XMLSchema" xmlns:p="http://schemas.microsoft.com/office/2006/metadata/properties" xmlns:ns2="de981843-1511-43d6-bf31-39a2409dd550" targetNamespace="http://schemas.microsoft.com/office/2006/metadata/properties" ma:root="true" ma:fieldsID="4e4ea78b271680a595421a0b97f3bac4" ns2:_="">
    <xsd:import namespace="de981843-1511-43d6-bf31-39a2409dd55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981843-1511-43d6-bf31-39a2409dd55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F6F7FCA-5C60-4648-9D87-7C43ACBA6BD2}">
  <ds:schemaRefs>
    <ds:schemaRef ds:uri="http://schemas.microsoft.com/sharepoint/v3/contenttype/forms"/>
  </ds:schemaRefs>
</ds:datastoreItem>
</file>

<file path=customXml/itemProps2.xml><?xml version="1.0" encoding="utf-8"?>
<ds:datastoreItem xmlns:ds="http://schemas.openxmlformats.org/officeDocument/2006/customXml" ds:itemID="{E4F52F50-2D1F-4E4A-AD83-33B1ACFCB6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981843-1511-43d6-bf31-39a2409dd5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DEC8D68-CAD1-415E-8F75-FA0A98897D8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Evaluation</vt:lpstr>
      <vt:lpstr>Technical Evaluation</vt:lpstr>
      <vt:lpstr>References</vt:lpstr>
      <vt:lpstr>General Requirements</vt:lpstr>
      <vt:lpstr>Online Research Hub</vt:lpstr>
      <vt:lpstr>Online Career Guidance</vt:lpstr>
      <vt:lpstr>QMS</vt:lpstr>
      <vt:lpstr>Monitoring and Evaluation</vt:lpstr>
      <vt:lpstr>W&amp;RSETA Website</vt:lpstr>
      <vt:lpstr>Support and Maintenance</vt:lpstr>
      <vt:lpstr>Fixed Pricing Schedule</vt:lpstr>
      <vt:lpstr>Variable Pricing Schedule</vt:lpstr>
      <vt:lpstr>Project Template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2019-11-06T09:22:06Z</dcterms:created>
  <dcterms:modified xsi:type="dcterms:W3CDTF">2022-01-10T09:51:14Z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0x010100DCDFD5EBCCD1C4468D3D7BEB34EE6316</vt:lpwstr>
  </property>
  <property fmtid="{D5CDD505-2E9C-101B-9397-08002B2CF9AE}" pid="3" name="Workbook id">
    <vt:lpwstr>cae86d81-a794-4912-af79-61bb0f84d9b6</vt:lpwstr>
  </property>
  <property fmtid="{D5CDD505-2E9C-101B-9397-08002B2CF9AE}" pid="4" name="Workbook type">
    <vt:lpwstr>Custom</vt:lpwstr>
  </property>
  <property fmtid="{D5CDD505-2E9C-101B-9397-08002B2CF9AE}" pid="5" name="Workbook version">
    <vt:lpwstr>Custom</vt:lpwstr>
  </property>
</Properties>
</file>