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meerh\Documents\10. WO90637 RFB-3270-2026 Security services\8.  Request to Publish (01)\"/>
    </mc:Choice>
  </mc:AlternateContent>
  <xr:revisionPtr revIDLastSave="0" documentId="13_ncr:1_{D7BD0D02-8F4C-439F-8FEA-DDD93C581ADD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Sheet 1" sheetId="1" r:id="rId1"/>
  </sheets>
  <definedNames>
    <definedName name="_xlnm.Print_Titles" localSheetId="0">'Sheet 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41" i="1"/>
  <c r="F39" i="1"/>
  <c r="F36" i="1"/>
  <c r="F37" i="1"/>
  <c r="F35" i="1"/>
  <c r="F33" i="1"/>
  <c r="F32" i="1"/>
  <c r="F26" i="1"/>
  <c r="F27" i="1"/>
  <c r="F28" i="1"/>
  <c r="F29" i="1"/>
  <c r="F25" i="1"/>
  <c r="F21" i="1"/>
  <c r="F20" i="1"/>
  <c r="F19" i="1" s="1"/>
  <c r="F17" i="1"/>
  <c r="F18" i="1"/>
  <c r="F16" i="1"/>
  <c r="F15" i="1" s="1"/>
  <c r="F38" i="1" l="1"/>
  <c r="F34" i="1"/>
  <c r="F23" i="1"/>
  <c r="F30" i="1"/>
  <c r="F42" i="1" l="1"/>
  <c r="F44" i="1" l="1"/>
  <c r="F45" i="1"/>
  <c r="F46" i="1" s="1"/>
  <c r="F47" i="1" s="1"/>
</calcChain>
</file>

<file path=xl/sharedStrings.xml><?xml version="1.0" encoding="utf-8"?>
<sst xmlns="http://schemas.openxmlformats.org/spreadsheetml/2006/main" count="101" uniqueCount="87">
  <si>
    <t>SUPPLY CHAIN MANAGEMENT</t>
  </si>
  <si>
    <t>Pricing schedule</t>
  </si>
  <si>
    <t>RFB No</t>
  </si>
  <si>
    <t>RFB Title</t>
  </si>
  <si>
    <t xml:space="preserve">Bidder Name </t>
  </si>
  <si>
    <t>1. INSTRUCTION FOR COMPLETING THE PRICING SCHEDULE</t>
  </si>
  <si>
    <t>(a)  Bidder must complete/enter YELLOW cells only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</si>
  <si>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</si>
  <si>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</si>
  <si>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Centurion</t>
  </si>
  <si>
    <t>Item No</t>
  </si>
  <si>
    <t>Goods/Service description</t>
  </si>
  <si>
    <t>Unit of measure</t>
  </si>
  <si>
    <t xml:space="preserve">Qty </t>
  </si>
  <si>
    <t>Unit Price 
(Excl VAT)</t>
  </si>
  <si>
    <t xml:space="preserve">Line Price </t>
  </si>
  <si>
    <t>Price clarification comment</t>
  </si>
  <si>
    <t>[PREPARATION WORK AND SUPPLY OF MATERIAL]</t>
  </si>
  <si>
    <t>1.1</t>
  </si>
  <si>
    <t xml:space="preserve">Preliminaries  and General
</t>
  </si>
  <si>
    <t>1.1.1</t>
  </si>
  <si>
    <t>Sum</t>
  </si>
  <si>
    <t>1.1.2</t>
  </si>
  <si>
    <t>1.1.3</t>
  </si>
  <si>
    <t xml:space="preserve">Remove existing loose office furniture
and store in the storeroom as per the above to be returned. </t>
  </si>
  <si>
    <t>1.2</t>
  </si>
  <si>
    <t>Demolitions</t>
  </si>
  <si>
    <t>1.2.1</t>
  </si>
  <si>
    <t xml:space="preserve">Remove existing partitioning screens and frame. </t>
  </si>
  <si>
    <t>1.2.2</t>
  </si>
  <si>
    <t>Remove existing Stainless Steel 304 Satin Door Handle and lock mechanism and replace with new (new installation elsewhere measured).</t>
  </si>
  <si>
    <t>[CONSTRUCTION]</t>
  </si>
  <si>
    <t>2.1</t>
  </si>
  <si>
    <t>Painting</t>
  </si>
  <si>
    <t>Rates shall include for the provision and removal of scaffolding, preparation, rubbing down between coats and similar work, the protection and /or masking floors, fittings and similar work.
All paint work shall be in accordance with the specification.</t>
  </si>
  <si>
    <t>2.1.1</t>
  </si>
  <si>
    <t xml:space="preserve">On walls: Prepare, patch and make good all walls in preparation to receive paint.
</t>
  </si>
  <si>
    <t>m²</t>
  </si>
  <si>
    <t>2.1.2</t>
  </si>
  <si>
    <t xml:space="preserve">On walls: Paint two coats on walls with matching colour (broken white paint colour), similar or better. </t>
  </si>
  <si>
    <t>2.1.3</t>
  </si>
  <si>
    <t>On skirting: Prepare and paint all wooden skirting in the entire room. All cracks shall be patched with a wood filler before painting.</t>
  </si>
  <si>
    <t>m</t>
  </si>
  <si>
    <t>2.1.4</t>
  </si>
  <si>
    <t>On window frames: All peeling paint from window sills shall be removed and repainted in all the areas that will receive new paint.</t>
  </si>
  <si>
    <t>2.1.5</t>
  </si>
  <si>
    <t xml:space="preserve">On doors: Paint existing doors with matching paint. </t>
  </si>
  <si>
    <t>2.2</t>
  </si>
  <si>
    <t>PARTITIONS</t>
  </si>
  <si>
    <t xml:space="preserve">Calculation as Lump Sum for complete task. </t>
  </si>
  <si>
    <t>2.2.1</t>
  </si>
  <si>
    <t>Supply and install partitioning not exceeding 2800mm high with bottom
track plugged and top track fixed to suspended ceiling
tees</t>
  </si>
  <si>
    <t>2.2.2</t>
  </si>
  <si>
    <t xml:space="preserve">Supply and install  Type-2 shopfront
Approx. 3520×1800 glass frontage 5mm glazing aluminium shopfront partitioning not exceeding 2800mm high including double doors and laminate/ tint as indicated. </t>
  </si>
  <si>
    <t>2.3</t>
  </si>
  <si>
    <t xml:space="preserve">Iron mongery </t>
  </si>
  <si>
    <t>2.3.1</t>
  </si>
  <si>
    <t>Supply and Install Stainless Steel 304 Satin Door Handle with Plate And BB Key Hole</t>
  </si>
  <si>
    <t>2.3.2</t>
  </si>
  <si>
    <t>Repair existing hinges and apply lubricant spray</t>
  </si>
  <si>
    <t>2.3.3</t>
  </si>
  <si>
    <t>Supply and Install 38mm Diameter cylindrical door stop, Ironware 5000 or similar approved</t>
  </si>
  <si>
    <t>2.4</t>
  </si>
  <si>
    <t xml:space="preserve">Electrical </t>
  </si>
  <si>
    <t xml:space="preserve">Supply and Install 4X4 16A Double Switched Socket Outlet White, in junction box mounted in ceiling (projectors) </t>
  </si>
  <si>
    <t>Supply and install GP Wire 2,5mm Sq.</t>
  </si>
  <si>
    <t>Sub Total (Areas)</t>
  </si>
  <si>
    <t>Contingency Allowance</t>
  </si>
  <si>
    <t>Provide an amount for contingencies equal to 10% of
the total preliminaries and building works, all to be used
as directed and approved by the client</t>
  </si>
  <si>
    <t>Item</t>
  </si>
  <si>
    <t>Sub Total   (Area and Contingency)</t>
  </si>
  <si>
    <t>VAT (@15%)</t>
  </si>
  <si>
    <t>TOTAL  BID PRICE (INCL VAT)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</si>
  <si>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</si>
  <si>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</si>
  <si>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</si>
  <si>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</si>
  <si>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</si>
  <si>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>Removal/Disposal of all debris and surplus materials off site</t>
  </si>
  <si>
    <t xml:space="preserve">Allow for protection material of existing structure </t>
  </si>
  <si>
    <t>Each</t>
  </si>
  <si>
    <t>2.4.1</t>
  </si>
  <si>
    <t>2.4.2</t>
  </si>
  <si>
    <t>2.4.3</t>
  </si>
  <si>
    <t>Supply and install 20A Circuit Breaker</t>
  </si>
  <si>
    <t>REQUEST FOR BID FOR THE APPOINTMENT OF A SERVICE PROVIDER TO UNDERTAKE REFURBISHMENT OF THE INFORMATION SECURITY SERVICES (ISS) SECURITY OPERATIONS CENTRE AT SITA CENTURION</t>
  </si>
  <si>
    <t>RFB 3270-2026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</si>
</sst>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24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1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4"/>
      <name val="Aptos"/>
      <family val="2"/>
    </font>
    <font>
      <b/>
      <sz val="12"/>
      <color theme="0"/>
      <name val="Aptos"/>
      <family val="2"/>
    </font>
    <font>
      <b/>
      <sz val="12"/>
      <color theme="1"/>
      <name val="Aptos"/>
      <family val="2"/>
    </font>
    <font>
      <b/>
      <sz val="11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8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medium">
        <color theme="8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</borders>
  <cellStyleXfs count="2">
    <xf numFmtId="0" fontId="0" fillId="0" borderId="0"/>
    <xf numFmtId="43" fontId="1" fillId="0" borderId="0"/>
  </cellStyleXfs>
  <cellXfs count="103">
    <xf numFmtId="0" fontId="0" fillId="0" borderId="0" xfId="0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5" fillId="2" borderId="0" xfId="0" applyFont="1" applyFill="1"/>
    <xf numFmtId="0" fontId="3" fillId="0" borderId="0" xfId="0" applyFont="1"/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/>
    </xf>
    <xf numFmtId="0" fontId="6" fillId="2" borderId="0" xfId="0" applyFont="1" applyFill="1"/>
    <xf numFmtId="0" fontId="8" fillId="2" borderId="0" xfId="0" applyFont="1" applyFill="1"/>
    <xf numFmtId="0" fontId="6" fillId="0" borderId="0" xfId="0" applyFont="1" applyAlignment="1">
      <alignment vertical="top"/>
    </xf>
    <xf numFmtId="0" fontId="9" fillId="5" borderId="1" xfId="0" applyFont="1" applyFill="1" applyBorder="1" applyAlignment="1">
      <alignment vertical="top"/>
    </xf>
    <xf numFmtId="0" fontId="10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vertical="top"/>
    </xf>
    <xf numFmtId="0" fontId="6" fillId="3" borderId="0" xfId="0" applyFont="1" applyFill="1"/>
    <xf numFmtId="0" fontId="9" fillId="5" borderId="3" xfId="0" applyFont="1" applyFill="1" applyBorder="1" applyAlignment="1">
      <alignment vertical="top"/>
    </xf>
    <xf numFmtId="0" fontId="10" fillId="3" borderId="0" xfId="0" applyFont="1" applyFill="1" applyAlignment="1">
      <alignment vertical="top" wrapText="1"/>
    </xf>
    <xf numFmtId="0" fontId="9" fillId="5" borderId="4" xfId="0" applyFont="1" applyFill="1" applyBorder="1" applyAlignment="1">
      <alignment vertical="top" wrapText="1"/>
    </xf>
    <xf numFmtId="0" fontId="10" fillId="6" borderId="4" xfId="0" applyFont="1" applyFill="1" applyBorder="1" applyAlignment="1">
      <alignment horizontal="left" vertical="top" wrapText="1"/>
    </xf>
    <xf numFmtId="0" fontId="10" fillId="3" borderId="0" xfId="0" applyFont="1" applyFill="1"/>
    <xf numFmtId="0" fontId="9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top"/>
    </xf>
    <xf numFmtId="0" fontId="9" fillId="3" borderId="0" xfId="0" applyFont="1" applyFill="1"/>
    <xf numFmtId="0" fontId="9" fillId="3" borderId="0" xfId="0" applyFont="1" applyFill="1" applyAlignment="1">
      <alignment vertical="top"/>
    </xf>
    <xf numFmtId="0" fontId="12" fillId="3" borderId="0" xfId="0" applyFont="1" applyFill="1" applyAlignment="1">
      <alignment vertical="center"/>
    </xf>
    <xf numFmtId="0" fontId="12" fillId="3" borderId="0" xfId="0" applyFont="1" applyFill="1"/>
    <xf numFmtId="0" fontId="10" fillId="3" borderId="0" xfId="0" applyFont="1" applyFill="1" applyAlignment="1">
      <alignment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164" fontId="10" fillId="2" borderId="1" xfId="0" applyNumberFormat="1" applyFont="1" applyFill="1" applyBorder="1" applyAlignment="1">
      <alignment horizontal="center" vertical="top" wrapText="1"/>
    </xf>
    <xf numFmtId="164" fontId="10" fillId="2" borderId="4" xfId="0" applyNumberFormat="1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4" fontId="15" fillId="4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1" applyNumberFormat="1" applyFont="1" applyBorder="1" applyAlignment="1">
      <alignment horizontal="right" vertical="top" wrapText="1"/>
    </xf>
    <xf numFmtId="164" fontId="8" fillId="6" borderId="1" xfId="0" applyNumberFormat="1" applyFont="1" applyFill="1" applyBorder="1" applyAlignment="1">
      <alignment vertical="top" wrapText="1"/>
    </xf>
    <xf numFmtId="164" fontId="9" fillId="5" borderId="1" xfId="0" applyNumberFormat="1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12" fillId="0" borderId="2" xfId="1" applyNumberFormat="1" applyFont="1" applyBorder="1" applyAlignment="1">
      <alignment horizontal="right" vertical="top" wrapText="1"/>
    </xf>
    <xf numFmtId="164" fontId="15" fillId="4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left" vertical="top" wrapText="1"/>
    </xf>
    <xf numFmtId="164" fontId="12" fillId="6" borderId="1" xfId="0" applyNumberFormat="1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center" vertical="top"/>
    </xf>
    <xf numFmtId="164" fontId="10" fillId="4" borderId="1" xfId="0" applyNumberFormat="1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 wrapText="1"/>
    </xf>
    <xf numFmtId="164" fontId="14" fillId="4" borderId="1" xfId="0" applyNumberFormat="1" applyFont="1" applyFill="1" applyBorder="1" applyAlignment="1">
      <alignment horizontal="center" vertical="top" wrapText="1"/>
    </xf>
    <xf numFmtId="0" fontId="12" fillId="0" borderId="11" xfId="0" applyFont="1" applyBorder="1" applyAlignment="1">
      <alignment vertical="top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2" xfId="0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left" vertical="top" wrapText="1"/>
    </xf>
    <xf numFmtId="44" fontId="10" fillId="5" borderId="1" xfId="0" applyNumberFormat="1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left" vertical="top"/>
    </xf>
    <xf numFmtId="44" fontId="10" fillId="7" borderId="1" xfId="0" quotePrefix="1" applyNumberFormat="1" applyFont="1" applyFill="1" applyBorder="1" applyAlignment="1">
      <alignment horizontal="left" vertical="top" wrapText="1"/>
    </xf>
    <xf numFmtId="8" fontId="6" fillId="0" borderId="0" xfId="0" applyNumberFormat="1" applyFont="1" applyAlignment="1">
      <alignment vertical="top"/>
    </xf>
    <xf numFmtId="0" fontId="10" fillId="0" borderId="1" xfId="0" applyFont="1" applyBorder="1" applyAlignment="1">
      <alignment horizontal="left" vertical="top"/>
    </xf>
    <xf numFmtId="0" fontId="15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vertical="top" wrapText="1"/>
    </xf>
    <xf numFmtId="0" fontId="15" fillId="5" borderId="13" xfId="0" applyFont="1" applyFill="1" applyBorder="1" applyAlignment="1">
      <alignment horizontal="center" vertical="top" wrapText="1"/>
    </xf>
    <xf numFmtId="0" fontId="12" fillId="5" borderId="13" xfId="0" applyFont="1" applyFill="1" applyBorder="1" applyAlignment="1">
      <alignment horizontal="center" vertical="top" wrapText="1"/>
    </xf>
    <xf numFmtId="164" fontId="10" fillId="5" borderId="13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6" fillId="3" borderId="0" xfId="0" applyFont="1" applyFill="1" applyAlignment="1">
      <alignment vertical="top"/>
    </xf>
    <xf numFmtId="0" fontId="16" fillId="6" borderId="14" xfId="0" applyFont="1" applyFill="1" applyBorder="1" applyAlignment="1">
      <alignment horizontal="left" vertical="center" wrapText="1"/>
    </xf>
    <xf numFmtId="0" fontId="16" fillId="6" borderId="15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vertical="top"/>
    </xf>
    <xf numFmtId="0" fontId="16" fillId="3" borderId="21" xfId="0" applyFont="1" applyFill="1" applyBorder="1" applyAlignment="1">
      <alignment horizontal="left" vertical="top"/>
    </xf>
    <xf numFmtId="0" fontId="16" fillId="3" borderId="22" xfId="0" applyFont="1" applyFill="1" applyBorder="1" applyAlignment="1">
      <alignment horizontal="center" vertical="top"/>
    </xf>
    <xf numFmtId="0" fontId="16" fillId="3" borderId="12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14" fontId="16" fillId="6" borderId="20" xfId="0" applyNumberFormat="1" applyFont="1" applyFill="1" applyBorder="1" applyAlignment="1">
      <alignment vertical="center"/>
    </xf>
    <xf numFmtId="0" fontId="16" fillId="0" borderId="16" xfId="0" applyFont="1" applyBorder="1" applyAlignment="1">
      <alignment horizontal="left"/>
    </xf>
    <xf numFmtId="0" fontId="16" fillId="3" borderId="10" xfId="0" applyFont="1" applyFill="1" applyBorder="1" applyAlignment="1">
      <alignment horizontal="left" vertical="top"/>
    </xf>
    <xf numFmtId="0" fontId="16" fillId="3" borderId="19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top"/>
    </xf>
    <xf numFmtId="0" fontId="10" fillId="3" borderId="3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12" fillId="3" borderId="17" xfId="0" applyFont="1" applyFill="1" applyBorder="1" applyAlignment="1">
      <alignment horizontal="center" vertical="top" wrapText="1"/>
    </xf>
    <xf numFmtId="0" fontId="6" fillId="0" borderId="5" xfId="0" applyFont="1" applyBorder="1"/>
    <xf numFmtId="0" fontId="6" fillId="0" borderId="6" xfId="0" applyFont="1" applyBorder="1"/>
    <xf numFmtId="14" fontId="16" fillId="6" borderId="2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1</xdr:col>
      <xdr:colOff>37365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showGridLines="0" tabSelected="1" zoomScale="79" zoomScaleNormal="90" workbookViewId="0">
      <selection activeCell="B3" sqref="B3"/>
    </sheetView>
  </sheetViews>
  <sheetFormatPr defaultColWidth="9.140625" defaultRowHeight="15" x14ac:dyDescent="0.25"/>
  <cols>
    <col min="1" max="1" width="9.42578125" style="12" customWidth="1"/>
    <col min="2" max="2" width="55.28515625" style="12" customWidth="1"/>
    <col min="3" max="3" width="20.28515625" style="77" customWidth="1"/>
    <col min="4" max="4" width="10.7109375" style="77" customWidth="1"/>
    <col min="5" max="5" width="17.85546875" style="12" customWidth="1"/>
    <col min="6" max="6" width="25.28515625" style="78" customWidth="1"/>
    <col min="7" max="7" width="36.7109375" style="12" customWidth="1"/>
    <col min="8" max="13" width="9.140625" style="12" customWidth="1"/>
    <col min="14" max="14" width="12.140625" style="12" bestFit="1" customWidth="1"/>
    <col min="15" max="20" width="9.140625" style="12" customWidth="1"/>
    <col min="21" max="21" width="12.140625" style="12" bestFit="1" customWidth="1"/>
    <col min="22" max="22" width="9.140625" style="12" customWidth="1"/>
    <col min="23" max="16384" width="9.140625" style="12"/>
  </cols>
  <sheetData>
    <row r="1" spans="1:12" s="6" customFormat="1" ht="31.15" customHeight="1" x14ac:dyDescent="0.5">
      <c r="A1" s="1"/>
      <c r="B1" s="2" t="s">
        <v>0</v>
      </c>
      <c r="C1" s="3"/>
      <c r="D1" s="4"/>
      <c r="E1" s="4"/>
      <c r="F1" s="5"/>
      <c r="G1" s="4"/>
    </row>
    <row r="2" spans="1:12" ht="28.9" customHeight="1" x14ac:dyDescent="0.25">
      <c r="A2" s="7"/>
      <c r="B2" s="8" t="s">
        <v>1</v>
      </c>
      <c r="C2" s="9"/>
      <c r="D2" s="10"/>
      <c r="E2" s="10"/>
      <c r="F2" s="11"/>
      <c r="G2" s="10"/>
    </row>
    <row r="3" spans="1:12" ht="15.6" customHeight="1" x14ac:dyDescent="0.25">
      <c r="A3" s="13" t="s">
        <v>2</v>
      </c>
      <c r="B3" s="102" t="s">
        <v>86</v>
      </c>
      <c r="C3" s="14"/>
      <c r="D3" s="15"/>
      <c r="E3" s="15"/>
      <c r="F3" s="15"/>
      <c r="G3" s="16"/>
      <c r="H3" s="16"/>
      <c r="I3" s="16"/>
      <c r="J3" s="16"/>
      <c r="K3" s="16"/>
      <c r="L3" s="16"/>
    </row>
    <row r="4" spans="1:12" ht="92.45" customHeight="1" x14ac:dyDescent="0.25">
      <c r="A4" s="17" t="s">
        <v>3</v>
      </c>
      <c r="B4" s="92" t="s">
        <v>85</v>
      </c>
      <c r="C4" s="14"/>
      <c r="D4" s="18"/>
      <c r="E4" s="18"/>
      <c r="F4" s="18"/>
      <c r="G4" s="16"/>
      <c r="H4" s="16"/>
      <c r="I4" s="16"/>
      <c r="J4" s="16"/>
      <c r="K4" s="16"/>
      <c r="L4" s="16"/>
    </row>
    <row r="5" spans="1:12" ht="31.15" customHeight="1" x14ac:dyDescent="0.25">
      <c r="A5" s="19" t="s">
        <v>4</v>
      </c>
      <c r="B5" s="20"/>
      <c r="C5" s="14"/>
      <c r="D5" s="21"/>
      <c r="E5" s="21"/>
      <c r="F5" s="21"/>
      <c r="G5" s="16"/>
      <c r="H5" s="16"/>
      <c r="I5" s="16"/>
      <c r="J5" s="16"/>
      <c r="K5" s="16"/>
      <c r="L5" s="16"/>
    </row>
    <row r="6" spans="1:12" ht="15.6" customHeight="1" x14ac:dyDescent="0.25">
      <c r="A6" s="22"/>
      <c r="B6" s="23"/>
      <c r="C6" s="14"/>
      <c r="D6" s="21"/>
      <c r="E6" s="21"/>
      <c r="F6" s="21"/>
      <c r="G6" s="16"/>
      <c r="H6" s="16"/>
      <c r="I6" s="16"/>
      <c r="J6" s="16"/>
      <c r="K6" s="16"/>
      <c r="L6" s="16"/>
    </row>
    <row r="7" spans="1:12" s="16" customFormat="1" ht="15.6" customHeight="1" x14ac:dyDescent="0.25">
      <c r="A7" s="24" t="s">
        <v>5</v>
      </c>
      <c r="B7" s="25"/>
      <c r="C7" s="25"/>
      <c r="D7" s="21"/>
      <c r="E7" s="21"/>
      <c r="F7" s="21"/>
    </row>
    <row r="8" spans="1:12" s="16" customFormat="1" ht="15.6" customHeight="1" x14ac:dyDescent="0.25">
      <c r="A8" s="26" t="s">
        <v>6</v>
      </c>
      <c r="B8" s="27"/>
      <c r="C8" s="28"/>
      <c r="D8" s="21"/>
      <c r="E8" s="21"/>
      <c r="F8" s="21"/>
    </row>
    <row r="9" spans="1:12" s="16" customFormat="1" ht="15.6" customHeight="1" x14ac:dyDescent="0.25">
      <c r="A9" s="29" t="s">
        <v>7</v>
      </c>
      <c r="B9" s="30"/>
      <c r="C9" s="30"/>
      <c r="D9" s="21"/>
      <c r="E9" s="21"/>
      <c r="F9" s="21"/>
    </row>
    <row r="10" spans="1:12" s="16" customFormat="1" ht="15.6" customHeight="1" x14ac:dyDescent="0.25">
      <c r="A10" s="29" t="s">
        <v>8</v>
      </c>
      <c r="B10" s="30"/>
      <c r="C10" s="30"/>
      <c r="D10" s="21"/>
      <c r="E10" s="21"/>
      <c r="F10" s="21"/>
    </row>
    <row r="11" spans="1:12" s="16" customFormat="1" ht="15.6" customHeight="1" x14ac:dyDescent="0.25">
      <c r="A11" s="28"/>
      <c r="B11" s="31"/>
      <c r="C11" s="14"/>
      <c r="D11" s="21"/>
      <c r="E11" s="21"/>
      <c r="F11" s="21"/>
    </row>
    <row r="12" spans="1:12" ht="15.6" customHeight="1" x14ac:dyDescent="0.25">
      <c r="A12" s="32"/>
      <c r="B12" s="32"/>
      <c r="C12" s="95" t="s">
        <v>9</v>
      </c>
      <c r="D12" s="96"/>
      <c r="E12" s="96"/>
      <c r="F12" s="97"/>
    </row>
    <row r="13" spans="1:12" ht="31.15" customHeight="1" x14ac:dyDescent="0.25">
      <c r="A13" s="32" t="s">
        <v>10</v>
      </c>
      <c r="B13" s="32" t="s">
        <v>11</v>
      </c>
      <c r="C13" s="33" t="s">
        <v>12</v>
      </c>
      <c r="D13" s="33" t="s">
        <v>13</v>
      </c>
      <c r="E13" s="34" t="s">
        <v>14</v>
      </c>
      <c r="F13" s="34" t="s">
        <v>15</v>
      </c>
      <c r="G13" s="35" t="s">
        <v>16</v>
      </c>
    </row>
    <row r="14" spans="1:12" s="40" customFormat="1" ht="22.15" customHeight="1" x14ac:dyDescent="0.25">
      <c r="A14" s="36">
        <v>1</v>
      </c>
      <c r="B14" s="37" t="s">
        <v>17</v>
      </c>
      <c r="C14" s="38"/>
      <c r="D14" s="38"/>
      <c r="E14" s="39"/>
      <c r="F14" s="39"/>
      <c r="G14" s="39"/>
    </row>
    <row r="15" spans="1:12" s="40" customFormat="1" ht="25.9" customHeight="1" x14ac:dyDescent="0.25">
      <c r="A15" s="41" t="s">
        <v>18</v>
      </c>
      <c r="B15" s="42" t="s">
        <v>19</v>
      </c>
      <c r="C15" s="37"/>
      <c r="D15" s="43"/>
      <c r="E15" s="44"/>
      <c r="F15" s="45">
        <f>SUM(F16:F18)</f>
        <v>0</v>
      </c>
      <c r="G15" s="46"/>
    </row>
    <row r="16" spans="1:12" ht="32.450000000000003" customHeight="1" x14ac:dyDescent="0.25">
      <c r="A16" s="47" t="s">
        <v>20</v>
      </c>
      <c r="B16" s="48" t="s">
        <v>79</v>
      </c>
      <c r="C16" s="49" t="s">
        <v>21</v>
      </c>
      <c r="D16" s="50">
        <v>1</v>
      </c>
      <c r="E16" s="51">
        <v>0</v>
      </c>
      <c r="F16" s="52">
        <f>D16*E16</f>
        <v>0</v>
      </c>
      <c r="G16" s="53"/>
    </row>
    <row r="17" spans="1:7" ht="32.450000000000003" customHeight="1" x14ac:dyDescent="0.25">
      <c r="A17" s="47" t="s">
        <v>22</v>
      </c>
      <c r="B17" s="48" t="s">
        <v>78</v>
      </c>
      <c r="C17" s="49" t="s">
        <v>21</v>
      </c>
      <c r="D17" s="50">
        <v>1</v>
      </c>
      <c r="E17" s="51">
        <v>0</v>
      </c>
      <c r="F17" s="52">
        <f t="shared" ref="F17:F18" si="0">D17*E17</f>
        <v>0</v>
      </c>
      <c r="G17" s="53"/>
    </row>
    <row r="18" spans="1:7" ht="32.450000000000003" customHeight="1" x14ac:dyDescent="0.25">
      <c r="A18" s="47" t="s">
        <v>23</v>
      </c>
      <c r="B18" s="48" t="s">
        <v>24</v>
      </c>
      <c r="C18" s="49" t="s">
        <v>21</v>
      </c>
      <c r="D18" s="54">
        <v>1</v>
      </c>
      <c r="E18" s="51">
        <v>0</v>
      </c>
      <c r="F18" s="52">
        <f t="shared" si="0"/>
        <v>0</v>
      </c>
      <c r="G18" s="53"/>
    </row>
    <row r="19" spans="1:7" ht="19.149999999999999" customHeight="1" x14ac:dyDescent="0.25">
      <c r="A19" s="41" t="s">
        <v>25</v>
      </c>
      <c r="B19" s="37" t="s">
        <v>26</v>
      </c>
      <c r="C19" s="37"/>
      <c r="D19" s="43"/>
      <c r="E19" s="55"/>
      <c r="F19" s="45">
        <f>SUM(F20:F21)</f>
        <v>0</v>
      </c>
      <c r="G19" s="53"/>
    </row>
    <row r="20" spans="1:7" ht="32.450000000000003" customHeight="1" x14ac:dyDescent="0.25">
      <c r="A20" s="47" t="s">
        <v>27</v>
      </c>
      <c r="B20" s="48" t="s">
        <v>28</v>
      </c>
      <c r="C20" s="49" t="s">
        <v>21</v>
      </c>
      <c r="D20" s="50">
        <v>1</v>
      </c>
      <c r="E20" s="51">
        <v>0</v>
      </c>
      <c r="F20" s="52">
        <f>D20*E20</f>
        <v>0</v>
      </c>
      <c r="G20" s="53"/>
    </row>
    <row r="21" spans="1:7" ht="32.450000000000003" customHeight="1" x14ac:dyDescent="0.25">
      <c r="A21" s="47" t="s">
        <v>29</v>
      </c>
      <c r="B21" s="48" t="s">
        <v>30</v>
      </c>
      <c r="C21" s="49" t="s">
        <v>21</v>
      </c>
      <c r="D21" s="50">
        <v>2</v>
      </c>
      <c r="E21" s="51">
        <v>0</v>
      </c>
      <c r="F21" s="52">
        <f t="shared" ref="F21" si="1">D21*E21</f>
        <v>0</v>
      </c>
      <c r="G21" s="53"/>
    </row>
    <row r="22" spans="1:7" ht="19.149999999999999" customHeight="1" x14ac:dyDescent="0.25">
      <c r="A22" s="36">
        <v>2</v>
      </c>
      <c r="B22" s="37" t="s">
        <v>31</v>
      </c>
      <c r="C22" s="49"/>
      <c r="D22" s="50"/>
      <c r="E22" s="93"/>
      <c r="F22" s="56"/>
      <c r="G22" s="53"/>
    </row>
    <row r="23" spans="1:7" ht="27.6" customHeight="1" x14ac:dyDescent="0.25">
      <c r="A23" s="41" t="s">
        <v>32</v>
      </c>
      <c r="B23" s="37" t="s">
        <v>33</v>
      </c>
      <c r="C23" s="37"/>
      <c r="D23" s="43"/>
      <c r="E23" s="55"/>
      <c r="F23" s="45">
        <f>SUM(F24:F29)</f>
        <v>0</v>
      </c>
      <c r="G23" s="53"/>
    </row>
    <row r="24" spans="1:7" ht="61.15" customHeight="1" x14ac:dyDescent="0.25">
      <c r="A24" s="47"/>
      <c r="B24" s="48" t="s">
        <v>34</v>
      </c>
      <c r="C24" s="49"/>
      <c r="D24" s="50"/>
      <c r="E24" s="93"/>
      <c r="F24" s="52"/>
      <c r="G24" s="53"/>
    </row>
    <row r="25" spans="1:7" ht="32.450000000000003" customHeight="1" x14ac:dyDescent="0.25">
      <c r="A25" s="47" t="s">
        <v>35</v>
      </c>
      <c r="B25" s="48" t="s">
        <v>36</v>
      </c>
      <c r="C25" s="49" t="s">
        <v>37</v>
      </c>
      <c r="D25" s="50">
        <v>112</v>
      </c>
      <c r="E25" s="51">
        <v>0</v>
      </c>
      <c r="F25" s="52">
        <f>D25*E25</f>
        <v>0</v>
      </c>
      <c r="G25" s="53"/>
    </row>
    <row r="26" spans="1:7" ht="32.450000000000003" customHeight="1" x14ac:dyDescent="0.25">
      <c r="A26" s="47" t="s">
        <v>38</v>
      </c>
      <c r="B26" s="48" t="s">
        <v>39</v>
      </c>
      <c r="C26" s="49" t="s">
        <v>37</v>
      </c>
      <c r="D26" s="50">
        <v>112</v>
      </c>
      <c r="E26" s="51">
        <v>0</v>
      </c>
      <c r="F26" s="52">
        <f t="shared" ref="F26:F29" si="2">D26*E26</f>
        <v>0</v>
      </c>
      <c r="G26" s="53"/>
    </row>
    <row r="27" spans="1:7" ht="32.450000000000003" customHeight="1" x14ac:dyDescent="0.25">
      <c r="A27" s="47" t="s">
        <v>40</v>
      </c>
      <c r="B27" s="48" t="s">
        <v>41</v>
      </c>
      <c r="C27" s="49" t="s">
        <v>42</v>
      </c>
      <c r="D27" s="50">
        <v>51</v>
      </c>
      <c r="E27" s="51">
        <v>0</v>
      </c>
      <c r="F27" s="52">
        <f t="shared" si="2"/>
        <v>0</v>
      </c>
      <c r="G27" s="53"/>
    </row>
    <row r="28" spans="1:7" ht="51" customHeight="1" x14ac:dyDescent="0.25">
      <c r="A28" s="47" t="s">
        <v>43</v>
      </c>
      <c r="B28" s="48" t="s">
        <v>44</v>
      </c>
      <c r="C28" s="49" t="s">
        <v>37</v>
      </c>
      <c r="D28" s="50">
        <v>60</v>
      </c>
      <c r="E28" s="51">
        <v>0</v>
      </c>
      <c r="F28" s="52">
        <f t="shared" si="2"/>
        <v>0</v>
      </c>
      <c r="G28" s="53"/>
    </row>
    <row r="29" spans="1:7" ht="32.450000000000003" customHeight="1" x14ac:dyDescent="0.25">
      <c r="A29" s="47" t="s">
        <v>45</v>
      </c>
      <c r="B29" s="48" t="s">
        <v>46</v>
      </c>
      <c r="C29" s="49" t="s">
        <v>37</v>
      </c>
      <c r="D29" s="50">
        <v>10</v>
      </c>
      <c r="E29" s="51">
        <v>0</v>
      </c>
      <c r="F29" s="52">
        <f t="shared" si="2"/>
        <v>0</v>
      </c>
      <c r="G29" s="53"/>
    </row>
    <row r="30" spans="1:7" ht="24" customHeight="1" x14ac:dyDescent="0.25">
      <c r="A30" s="41" t="s">
        <v>47</v>
      </c>
      <c r="B30" s="58" t="s">
        <v>48</v>
      </c>
      <c r="C30" s="37"/>
      <c r="D30" s="43"/>
      <c r="E30" s="55"/>
      <c r="F30" s="59">
        <f>SUM(F32:F33)</f>
        <v>0</v>
      </c>
      <c r="G30" s="53"/>
    </row>
    <row r="31" spans="1:7" ht="32.450000000000003" customHeight="1" x14ac:dyDescent="0.25">
      <c r="A31" s="47"/>
      <c r="B31" s="48" t="s">
        <v>49</v>
      </c>
      <c r="C31" s="49"/>
      <c r="D31" s="50"/>
      <c r="E31" s="93"/>
      <c r="F31" s="52"/>
      <c r="G31" s="53"/>
    </row>
    <row r="32" spans="1:7" ht="65.45" customHeight="1" x14ac:dyDescent="0.25">
      <c r="A32" s="47" t="s">
        <v>50</v>
      </c>
      <c r="B32" s="48" t="s">
        <v>51</v>
      </c>
      <c r="C32" s="49" t="s">
        <v>42</v>
      </c>
      <c r="D32" s="50">
        <v>5</v>
      </c>
      <c r="E32" s="51">
        <v>0</v>
      </c>
      <c r="F32" s="52">
        <f>D32*E32</f>
        <v>0</v>
      </c>
      <c r="G32" s="53"/>
    </row>
    <row r="33" spans="1:39" ht="66" customHeight="1" x14ac:dyDescent="0.25">
      <c r="A33" s="47" t="s">
        <v>52</v>
      </c>
      <c r="B33" s="48" t="s">
        <v>53</v>
      </c>
      <c r="C33" s="49" t="s">
        <v>42</v>
      </c>
      <c r="D33" s="50">
        <v>11</v>
      </c>
      <c r="E33" s="51">
        <v>0</v>
      </c>
      <c r="F33" s="52">
        <f>D33*E33</f>
        <v>0</v>
      </c>
      <c r="G33" s="53"/>
    </row>
    <row r="34" spans="1:39" ht="15" customHeight="1" x14ac:dyDescent="0.25">
      <c r="A34" s="36" t="s">
        <v>54</v>
      </c>
      <c r="B34" s="58" t="s">
        <v>55</v>
      </c>
      <c r="C34" s="60"/>
      <c r="D34" s="61"/>
      <c r="E34" s="55"/>
      <c r="F34" s="45">
        <f>SUM(F35:F37)</f>
        <v>0</v>
      </c>
      <c r="G34" s="46"/>
    </row>
    <row r="35" spans="1:39" ht="32.450000000000003" customHeight="1" x14ac:dyDescent="0.25">
      <c r="A35" s="47" t="s">
        <v>56</v>
      </c>
      <c r="B35" s="48" t="s">
        <v>57</v>
      </c>
      <c r="C35" s="49" t="s">
        <v>80</v>
      </c>
      <c r="D35" s="50">
        <v>3</v>
      </c>
      <c r="E35" s="51">
        <v>0</v>
      </c>
      <c r="F35" s="52">
        <f>D35*E35</f>
        <v>0</v>
      </c>
      <c r="G35" s="53"/>
    </row>
    <row r="36" spans="1:39" ht="32.450000000000003" customHeight="1" x14ac:dyDescent="0.25">
      <c r="A36" s="47" t="s">
        <v>58</v>
      </c>
      <c r="B36" s="48" t="s">
        <v>59</v>
      </c>
      <c r="C36" s="49" t="s">
        <v>21</v>
      </c>
      <c r="D36" s="50">
        <v>1</v>
      </c>
      <c r="E36" s="51">
        <v>0</v>
      </c>
      <c r="F36" s="52">
        <f t="shared" ref="F36:F37" si="3">D36*E36</f>
        <v>0</v>
      </c>
      <c r="G36" s="53"/>
    </row>
    <row r="37" spans="1:39" ht="32.450000000000003" customHeight="1" x14ac:dyDescent="0.25">
      <c r="A37" s="47" t="s">
        <v>60</v>
      </c>
      <c r="B37" s="48" t="s">
        <v>61</v>
      </c>
      <c r="C37" s="49" t="s">
        <v>80</v>
      </c>
      <c r="D37" s="50">
        <v>4</v>
      </c>
      <c r="E37" s="51">
        <v>0</v>
      </c>
      <c r="F37" s="52">
        <f t="shared" si="3"/>
        <v>0</v>
      </c>
      <c r="G37" s="53"/>
    </row>
    <row r="38" spans="1:39" ht="16.149999999999999" customHeight="1" x14ac:dyDescent="0.25">
      <c r="A38" s="36" t="s">
        <v>62</v>
      </c>
      <c r="B38" s="58" t="s">
        <v>63</v>
      </c>
      <c r="C38" s="60"/>
      <c r="D38" s="61"/>
      <c r="E38" s="55"/>
      <c r="F38" s="45">
        <f>SUM(F39:F41)</f>
        <v>0</v>
      </c>
      <c r="G38" s="53"/>
    </row>
    <row r="39" spans="1:39" ht="36" customHeight="1" x14ac:dyDescent="0.25">
      <c r="A39" s="47" t="s">
        <v>81</v>
      </c>
      <c r="B39" s="62" t="s">
        <v>64</v>
      </c>
      <c r="C39" s="49" t="s">
        <v>80</v>
      </c>
      <c r="D39" s="50">
        <v>2</v>
      </c>
      <c r="E39" s="57">
        <v>0</v>
      </c>
      <c r="F39" s="56">
        <f>D39*E39</f>
        <v>0</v>
      </c>
      <c r="G39" s="53"/>
    </row>
    <row r="40" spans="1:39" ht="32.450000000000003" customHeight="1" x14ac:dyDescent="0.25">
      <c r="A40" s="47" t="s">
        <v>82</v>
      </c>
      <c r="B40" s="48" t="s">
        <v>65</v>
      </c>
      <c r="C40" s="49" t="s">
        <v>42</v>
      </c>
      <c r="D40" s="50">
        <v>15</v>
      </c>
      <c r="E40" s="57">
        <v>0</v>
      </c>
      <c r="F40" s="56">
        <f t="shared" ref="F40:F41" si="4">D40*E40</f>
        <v>0</v>
      </c>
      <c r="G40" s="53"/>
    </row>
    <row r="41" spans="1:39" ht="32.450000000000003" customHeight="1" x14ac:dyDescent="0.25">
      <c r="A41" s="47" t="s">
        <v>83</v>
      </c>
      <c r="B41" s="48" t="s">
        <v>84</v>
      </c>
      <c r="C41" s="49" t="s">
        <v>80</v>
      </c>
      <c r="D41" s="50">
        <v>1</v>
      </c>
      <c r="E41" s="57">
        <v>0</v>
      </c>
      <c r="F41" s="56">
        <f t="shared" si="4"/>
        <v>0</v>
      </c>
      <c r="G41" s="53"/>
    </row>
    <row r="42" spans="1:39" ht="27.4" customHeight="1" x14ac:dyDescent="0.25">
      <c r="A42" s="63"/>
      <c r="B42" s="64" t="s">
        <v>66</v>
      </c>
      <c r="C42" s="65"/>
      <c r="D42" s="65"/>
      <c r="E42" s="65"/>
      <c r="F42" s="66">
        <f>SUM(F15+F19+F23+F30+F34+F38)</f>
        <v>0</v>
      </c>
      <c r="G42" s="53"/>
    </row>
    <row r="43" spans="1:39" ht="27" customHeight="1" x14ac:dyDescent="0.25">
      <c r="A43" s="36">
        <v>3</v>
      </c>
      <c r="B43" s="67" t="s">
        <v>67</v>
      </c>
      <c r="C43" s="67"/>
      <c r="D43" s="67"/>
      <c r="E43" s="67"/>
      <c r="F43" s="68"/>
      <c r="G43" s="53"/>
      <c r="N43" s="69"/>
      <c r="U43" s="69"/>
      <c r="AB43" s="69"/>
      <c r="AI43" s="69"/>
      <c r="AM43" s="69"/>
    </row>
    <row r="44" spans="1:39" ht="51.6" customHeight="1" x14ac:dyDescent="0.25">
      <c r="A44" s="47"/>
      <c r="B44" s="48" t="s">
        <v>68</v>
      </c>
      <c r="C44" s="94" t="s">
        <v>69</v>
      </c>
      <c r="D44" s="50">
        <v>1</v>
      </c>
      <c r="E44" s="70"/>
      <c r="F44" s="52">
        <f>F42*10%</f>
        <v>0</v>
      </c>
      <c r="G44" s="53"/>
      <c r="N44" s="69"/>
      <c r="U44" s="69"/>
      <c r="AB44" s="69"/>
      <c r="AI44" s="69"/>
      <c r="AM44" s="69"/>
    </row>
    <row r="45" spans="1:39" ht="21.4" customHeight="1" x14ac:dyDescent="0.25">
      <c r="A45" s="63"/>
      <c r="B45" s="64" t="s">
        <v>70</v>
      </c>
      <c r="C45" s="71"/>
      <c r="D45" s="72"/>
      <c r="E45" s="72"/>
      <c r="F45" s="66">
        <f>SUM(F42+F44)</f>
        <v>0</v>
      </c>
      <c r="G45" s="53"/>
    </row>
    <row r="46" spans="1:39" ht="18.399999999999999" customHeight="1" x14ac:dyDescent="0.25">
      <c r="A46" s="73"/>
      <c r="B46" s="64" t="s">
        <v>71</v>
      </c>
      <c r="C46" s="71"/>
      <c r="D46" s="72"/>
      <c r="E46" s="72"/>
      <c r="F46" s="65">
        <f>F45*0.15</f>
        <v>0</v>
      </c>
      <c r="G46" s="53"/>
    </row>
    <row r="47" spans="1:39" ht="30" customHeight="1" x14ac:dyDescent="0.25">
      <c r="A47" s="73"/>
      <c r="B47" s="64" t="s">
        <v>72</v>
      </c>
      <c r="C47" s="74"/>
      <c r="D47" s="75"/>
      <c r="E47" s="75"/>
      <c r="F47" s="76">
        <f>F45+F46</f>
        <v>0</v>
      </c>
      <c r="G47" s="53"/>
    </row>
    <row r="48" spans="1:39" ht="15" customHeight="1" thickBot="1" x14ac:dyDescent="0.3"/>
    <row r="49" spans="1:7" ht="25.9" customHeight="1" thickBot="1" x14ac:dyDescent="0.3">
      <c r="A49" s="79"/>
      <c r="B49" s="98" t="s">
        <v>73</v>
      </c>
      <c r="C49" s="80"/>
      <c r="D49" s="81"/>
      <c r="E49" s="81"/>
      <c r="F49" s="82"/>
      <c r="G49" s="79"/>
    </row>
    <row r="50" spans="1:7" ht="17.649999999999999" customHeight="1" x14ac:dyDescent="0.25">
      <c r="A50" s="79"/>
      <c r="B50" s="99"/>
      <c r="C50" s="83" t="s">
        <v>74</v>
      </c>
      <c r="D50" s="84" t="s">
        <v>75</v>
      </c>
      <c r="E50" s="85"/>
      <c r="F50" s="86"/>
      <c r="G50" s="79"/>
    </row>
    <row r="51" spans="1:7" ht="34.9" customHeight="1" x14ac:dyDescent="0.25">
      <c r="A51" s="79"/>
      <c r="B51" s="99"/>
      <c r="C51" s="87"/>
      <c r="D51" s="101"/>
      <c r="E51" s="101"/>
      <c r="F51" s="86"/>
      <c r="G51" s="79"/>
    </row>
    <row r="52" spans="1:7" ht="31.15" customHeight="1" thickBot="1" x14ac:dyDescent="0.3">
      <c r="A52" s="79"/>
      <c r="B52" s="100"/>
      <c r="C52" s="88" t="s">
        <v>76</v>
      </c>
      <c r="D52" s="89" t="s">
        <v>77</v>
      </c>
      <c r="E52" s="90"/>
      <c r="F52" s="86"/>
      <c r="G52" s="79"/>
    </row>
    <row r="53" spans="1:7" x14ac:dyDescent="0.25">
      <c r="A53" s="79"/>
      <c r="B53" s="79"/>
      <c r="C53" s="91"/>
      <c r="D53" s="91"/>
      <c r="E53" s="79"/>
      <c r="F53" s="86"/>
      <c r="G53" s="79"/>
    </row>
  </sheetData>
  <mergeCells count="3">
    <mergeCell ref="C12:F12"/>
    <mergeCell ref="B49:B52"/>
    <mergeCell ref="D51:E51"/>
  </mergeCells>
  <phoneticPr fontId="2" type="noConversion"/>
  <dataValidations count="1">
    <dataValidation type="decimal" operator="greaterThanOrEqual" allowBlank="1" showInputMessage="1" showErrorMessage="1" sqref="E35:E37 D16:E18 E31:E33 E39:E41 E20:E29 D20:D22 D24:D41" xr:uid="{00000000-0002-0000-0000-000000000000}">
      <formula1>0</formula1>
    </dataValidation>
  </dataValidations>
  <pageMargins left="0.70866141732283472" right="0.70866141732283472" top="0.74803149606299213" bottom="0.74803149606299213" header="0.31496062992125978" footer="0.31496062992125978"/>
  <pageSetup paperSize="9" scale="2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Sameer Hurribunce</cp:lastModifiedBy>
  <cp:lastPrinted>2025-12-11T12:25:21Z</cp:lastPrinted>
  <dcterms:created xsi:type="dcterms:W3CDTF">2017-06-15T23:28:53Z</dcterms:created>
  <dcterms:modified xsi:type="dcterms:W3CDTF">2026-07-28T10:46:30Z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0x0101006B6BF4B94625A44C86B17AEF7D7A06AD</vt:lpwstr>
  </property>
</Properties>
</file>