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fsms\Desktop\RFB009.2026 - Terrain Maintanance and Gardening\"/>
    </mc:Choice>
  </mc:AlternateContent>
  <xr:revisionPtr revIDLastSave="0" documentId="8_{56A17160-87B3-46D6-9816-F6AD013A52AF}" xr6:coauthVersionLast="47" xr6:coauthVersionMax="47" xr10:uidLastSave="{00000000-0000-0000-0000-000000000000}"/>
  <bookViews>
    <workbookView xWindow="-108" yWindow="-108" windowWidth="23256" windowHeight="13896" xr2:uid="{A4C062C5-084F-4C14-9D29-72AE4C3C6B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F15" i="1" s="1"/>
  <c r="E14" i="1"/>
  <c r="E17" i="1" s="1"/>
  <c r="E8" i="1"/>
  <c r="E7" i="1"/>
  <c r="E6" i="1"/>
  <c r="E5" i="1"/>
  <c r="F16" i="1"/>
  <c r="F14" i="1" l="1"/>
  <c r="C17" i="1" l="1"/>
  <c r="F17" i="1" l="1"/>
  <c r="F5" i="1" l="1"/>
  <c r="C9" i="1" l="1"/>
  <c r="E28" i="1" l="1"/>
  <c r="E27" i="1"/>
  <c r="E26" i="1"/>
  <c r="E25" i="1"/>
  <c r="E24" i="1"/>
  <c r="E23" i="1"/>
  <c r="E22" i="1"/>
  <c r="F6" i="1"/>
  <c r="G6" i="1" s="1"/>
  <c r="F8" i="1"/>
  <c r="G8" i="1" s="1"/>
  <c r="F7" i="1"/>
  <c r="G7" i="1" s="1"/>
  <c r="G5" i="1"/>
  <c r="G9" i="1" s="1"/>
  <c r="E29" i="1" l="1"/>
  <c r="F9" i="1"/>
  <c r="E31" i="1"/>
  <c r="E33" i="1" s="1"/>
  <c r="E34" i="1" l="1"/>
  <c r="E37" i="1" s="1"/>
  <c r="E38" i="1" s="1"/>
</calcChain>
</file>

<file path=xl/sharedStrings.xml><?xml version="1.0" encoding="utf-8"?>
<sst xmlns="http://schemas.openxmlformats.org/spreadsheetml/2006/main" count="65" uniqueCount="58">
  <si>
    <t>Rate per hour</t>
  </si>
  <si>
    <t>Supervisor</t>
  </si>
  <si>
    <t>Ablustion cleaners</t>
  </si>
  <si>
    <t>No. of employees</t>
  </si>
  <si>
    <t>Grass cutters</t>
  </si>
  <si>
    <t>Geners workers</t>
  </si>
  <si>
    <t>Monthly salary</t>
  </si>
  <si>
    <t>Quantity</t>
  </si>
  <si>
    <t>Total</t>
  </si>
  <si>
    <t>Safety Boots</t>
  </si>
  <si>
    <t>Overhauls</t>
  </si>
  <si>
    <t>Items</t>
  </si>
  <si>
    <t>Average days / month</t>
  </si>
  <si>
    <t xml:space="preserve">Heavy duty grass cutters </t>
  </si>
  <si>
    <t xml:space="preserve">heavy duty lawn mower </t>
  </si>
  <si>
    <t>Employment Cost</t>
  </si>
  <si>
    <t>Equipment Running Cost</t>
  </si>
  <si>
    <t xml:space="preserve">PPE &amp; Consumables </t>
  </si>
  <si>
    <t>Grade</t>
  </si>
  <si>
    <t>B1</t>
  </si>
  <si>
    <t>A1</t>
  </si>
  <si>
    <t>A2</t>
  </si>
  <si>
    <t>Daily rate</t>
  </si>
  <si>
    <t xml:space="preserve">Total  </t>
  </si>
  <si>
    <t>Equipment type</t>
  </si>
  <si>
    <t>Positions</t>
  </si>
  <si>
    <t>Management fee (%)</t>
  </si>
  <si>
    <t>Management fee</t>
  </si>
  <si>
    <t>Bid Price (Vat Incl.)</t>
  </si>
  <si>
    <t xml:space="preserve">Utilisation </t>
  </si>
  <si>
    <t>Gazzeted min. wage</t>
  </si>
  <si>
    <t xml:space="preserve">Given </t>
  </si>
  <si>
    <t xml:space="preserve">Formulas </t>
  </si>
  <si>
    <t>Provide own cost</t>
  </si>
  <si>
    <t>daily cost x utilisation x 20 days</t>
  </si>
  <si>
    <t>Daily rate x 20 Ave days monthly</t>
  </si>
  <si>
    <t>unit price x QTY x no of employees</t>
  </si>
  <si>
    <t xml:space="preserve">LVD vehicle  (min. of 700Kg loading capacity) </t>
  </si>
  <si>
    <t>month salary x 3 years</t>
  </si>
  <si>
    <t>Total (3 years)</t>
  </si>
  <si>
    <t>3 yearly</t>
  </si>
  <si>
    <t>monthly cost x 3yearly</t>
  </si>
  <si>
    <t>Safety Hat</t>
  </si>
  <si>
    <t>Ears plugs</t>
  </si>
  <si>
    <t>Gloves</t>
  </si>
  <si>
    <t>T-shirts</t>
  </si>
  <si>
    <t>Raincoat</t>
  </si>
  <si>
    <t>Frequency (yearly)</t>
  </si>
  <si>
    <t xml:space="preserve">Monthly Cost </t>
  </si>
  <si>
    <t>Daily Cost per machine</t>
  </si>
  <si>
    <t>Unit price per item</t>
  </si>
  <si>
    <t>Gazzeted min. hourly wage</t>
  </si>
  <si>
    <t xml:space="preserve">Total </t>
  </si>
  <si>
    <t>Escalation year 2 &amp; year 3 - linked to CPI</t>
  </si>
  <si>
    <t xml:space="preserve">Grand Total </t>
  </si>
  <si>
    <t xml:space="preserve">Grand Total (Vat Excluded) - 3 years </t>
  </si>
  <si>
    <t xml:space="preserve"> year 2 increase plus year 3 %</t>
  </si>
  <si>
    <r>
      <rPr>
        <b/>
        <i/>
        <sz val="10"/>
        <color theme="1"/>
        <rFont val="Arial"/>
        <family val="2"/>
      </rPr>
      <t>NOTE</t>
    </r>
    <r>
      <rPr>
        <i/>
        <sz val="10"/>
        <color theme="1"/>
        <rFont val="Arial"/>
        <family val="2"/>
      </rPr>
      <t>: Fill Yellow Columns Only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</si>
</sst>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&quot;#,##0;[Red]\-&quot;R&quot;#,##0"/>
    <numFmt numFmtId="43" formatCode="_-* #,##0.00_-;\-* #,##0.00_-;_-* &quot;-&quot;??_-;_-@_-"/>
    <numFmt numFmtId="164" formatCode="&quot;R&quot;#,##0.00"/>
  </numFmts>
  <fonts count="16" x14ac:knownFonts="1">
    <font>
      <sz val="11"/>
      <color theme="1"/>
      <name val="Aptos Narrow"/>
      <family val="2"/>
      <scheme val="minor"/>
    </font>
    <font>
      <sz val="10"/>
      <color rgb="FF3B3838"/>
      <name val="Arial"/>
      <family val="2"/>
    </font>
    <font>
      <b/>
      <sz val="10"/>
      <color rgb="FF3B3838"/>
      <name val="Arial"/>
      <family val="2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Calibri"/>
      <family val="2"/>
    </font>
    <font>
      <i/>
      <sz val="8"/>
      <color rgb="FFFF0000"/>
      <name val="Arial"/>
      <family val="2"/>
    </font>
    <font>
      <sz val="8"/>
      <color rgb="FFFF0000"/>
      <name val="Arial"/>
      <family val="2"/>
    </font>
    <font>
      <b/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1" xfId="0" applyFont="1" applyBorder="1"/>
    <xf numFmtId="0" fontId="8" fillId="0" borderId="1" xfId="0" applyFont="1" applyBorder="1"/>
    <xf numFmtId="6" fontId="8" fillId="0" borderId="0" xfId="0" applyNumberFormat="1" applyFont="1"/>
    <xf numFmtId="164" fontId="8" fillId="0" borderId="0" xfId="0" applyNumberFormat="1" applyFont="1"/>
    <xf numFmtId="0" fontId="8" fillId="0" borderId="1" xfId="0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9" fontId="8" fillId="0" borderId="1" xfId="2" applyFont="1" applyBorder="1" applyAlignment="1">
      <alignment horizontal="center"/>
    </xf>
    <xf numFmtId="6" fontId="8" fillId="0" borderId="1" xfId="0" applyNumberFormat="1" applyFont="1" applyBorder="1" applyAlignment="1">
      <alignment horizontal="center"/>
    </xf>
    <xf numFmtId="6" fontId="8" fillId="0" borderId="0" xfId="0" applyNumberFormat="1" applyFont="1" applyAlignment="1">
      <alignment horizontal="center"/>
    </xf>
    <xf numFmtId="0" fontId="10" fillId="3" borderId="1" xfId="0" applyFont="1" applyFill="1" applyBorder="1"/>
    <xf numFmtId="0" fontId="2" fillId="3" borderId="1" xfId="0" applyFont="1" applyFill="1" applyBorder="1" applyAlignment="1">
      <alignment vertical="center"/>
    </xf>
    <xf numFmtId="0" fontId="10" fillId="0" borderId="2" xfId="0" applyFont="1" applyBorder="1"/>
    <xf numFmtId="0" fontId="12" fillId="0" borderId="0" xfId="0" applyFont="1"/>
    <xf numFmtId="0" fontId="13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164" fontId="5" fillId="6" borderId="1" xfId="1" applyNumberFormat="1" applyFont="1" applyFill="1" applyBorder="1" applyAlignment="1">
      <alignment horizontal="center" vertical="center"/>
    </xf>
    <xf numFmtId="164" fontId="8" fillId="6" borderId="1" xfId="0" applyNumberFormat="1" applyFont="1" applyFill="1" applyBorder="1" applyAlignment="1">
      <alignment horizontal="center"/>
    </xf>
    <xf numFmtId="6" fontId="8" fillId="6" borderId="1" xfId="0" applyNumberFormat="1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9" fontId="10" fillId="0" borderId="0" xfId="2" applyFont="1" applyBorder="1" applyAlignment="1">
      <alignment horizontal="center"/>
    </xf>
    <xf numFmtId="6" fontId="10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vertical="center"/>
    </xf>
    <xf numFmtId="9" fontId="10" fillId="6" borderId="1" xfId="2" applyFont="1" applyFill="1" applyBorder="1"/>
    <xf numFmtId="164" fontId="10" fillId="0" borderId="1" xfId="0" applyNumberFormat="1" applyFont="1" applyBorder="1"/>
    <xf numFmtId="164" fontId="10" fillId="0" borderId="4" xfId="0" applyNumberFormat="1" applyFont="1" applyBorder="1"/>
    <xf numFmtId="0" fontId="11" fillId="0" borderId="0" xfId="0" applyFont="1" applyAlignment="1">
      <alignment horizontal="right"/>
    </xf>
    <xf numFmtId="0" fontId="10" fillId="5" borderId="1" xfId="0" applyFont="1" applyFill="1" applyBorder="1"/>
    <xf numFmtId="164" fontId="10" fillId="5" borderId="1" xfId="0" applyNumberFormat="1" applyFont="1" applyFill="1" applyBorder="1"/>
    <xf numFmtId="0" fontId="11" fillId="6" borderId="0" xfId="0" applyFont="1" applyFill="1"/>
    <xf numFmtId="0" fontId="15" fillId="0" borderId="6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1057275</xdr:colOff>
      <xdr:row>3</xdr:row>
      <xdr:rowOff>104775</xdr:rowOff>
    </xdr:from>
    <xdr:to>
      <xdr:col>2</xdr:col>
      <xdr:colOff>1333500</xdr:colOff>
      <xdr:row>3</xdr:row>
      <xdr:rowOff>150494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BD7EE9E5-DC9C-B905-6ABC-DF2B5B2F9B64}"/>
            </a:ext>
          </a:extLst>
        </xdr:cNvPr>
        <xdr:cNvSpPr/>
      </xdr:nvSpPr>
      <xdr:spPr>
        <a:xfrm>
          <a:off x="5133975" y="676275"/>
          <a:ext cx="276225" cy="45719"/>
        </a:xfrm>
        <a:prstGeom prst="rightArrow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1</xdr:col>
      <xdr:colOff>942975</xdr:colOff>
      <xdr:row>12</xdr:row>
      <xdr:rowOff>104775</xdr:rowOff>
    </xdr:from>
    <xdr:to>
      <xdr:col>1</xdr:col>
      <xdr:colOff>1219200</xdr:colOff>
      <xdr:row>12</xdr:row>
      <xdr:rowOff>150494</xdr:rowOff>
    </xdr:to>
    <xdr:sp macro="" textlink="">
      <xdr:nvSpPr>
        <xdr:cNvPr id="5" name="Arrow: Right 4">
          <a:extLst>
            <a:ext uri="{FF2B5EF4-FFF2-40B4-BE49-F238E27FC236}">
              <a16:creationId xmlns:a16="http://schemas.microsoft.com/office/drawing/2014/main" id="{04A57CBD-490E-4A53-9FF6-426FCA98863C}"/>
            </a:ext>
          </a:extLst>
        </xdr:cNvPr>
        <xdr:cNvSpPr/>
      </xdr:nvSpPr>
      <xdr:spPr>
        <a:xfrm>
          <a:off x="5295900" y="676275"/>
          <a:ext cx="276225" cy="45719"/>
        </a:xfrm>
        <a:prstGeom prst="rightArrow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1</xdr:col>
      <xdr:colOff>942975</xdr:colOff>
      <xdr:row>20</xdr:row>
      <xdr:rowOff>104775</xdr:rowOff>
    </xdr:from>
    <xdr:to>
      <xdr:col>1</xdr:col>
      <xdr:colOff>1219200</xdr:colOff>
      <xdr:row>20</xdr:row>
      <xdr:rowOff>150494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55CA145F-6BAF-4E26-A7AD-7E3AFAB30217}"/>
            </a:ext>
          </a:extLst>
        </xdr:cNvPr>
        <xdr:cNvSpPr/>
      </xdr:nvSpPr>
      <xdr:spPr>
        <a:xfrm>
          <a:off x="3886200" y="2390775"/>
          <a:ext cx="276225" cy="45719"/>
        </a:xfrm>
        <a:prstGeom prst="rightArrow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5</xdr:col>
      <xdr:colOff>209550</xdr:colOff>
      <xdr:row>34</xdr:row>
      <xdr:rowOff>57150</xdr:rowOff>
    </xdr:from>
    <xdr:to>
      <xdr:col>5</xdr:col>
      <xdr:colOff>485775</xdr:colOff>
      <xdr:row>34</xdr:row>
      <xdr:rowOff>102869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1CC16102-16BB-AD27-DAC9-B58F1E8C8B2E}"/>
            </a:ext>
          </a:extLst>
        </xdr:cNvPr>
        <xdr:cNvSpPr/>
      </xdr:nvSpPr>
      <xdr:spPr>
        <a:xfrm rot="10800000">
          <a:off x="10106025" y="6553200"/>
          <a:ext cx="276225" cy="45719"/>
        </a:xfrm>
        <a:prstGeom prst="rightArrow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66BA2-67F3-4CD2-BB03-17595893084E}">
  <sheetPr>
    <pageSetUpPr fitToPage="1"/>
  </sheetPr>
  <dimension ref="A2:O41"/>
  <sheetViews>
    <sheetView tabSelected="1" zoomScaleNormal="100" workbookViewId="0">
      <selection activeCell="A23" sqref="A23"/>
    </sheetView>
  </sheetViews>
  <sheetFormatPr defaultRowHeight="14.4" x14ac:dyDescent="0.3"/>
  <cols>
    <col min="1" max="1" width="38.44140625" style="5" customWidth="1"/>
    <col min="2" max="2" width="20.44140625" style="5" customWidth="1"/>
    <col min="3" max="3" width="22.44140625" style="5" customWidth="1"/>
    <col min="4" max="4" width="38.6640625" style="5" bestFit="1" customWidth="1"/>
    <col min="5" max="5" width="26.88671875" style="5" bestFit="1" customWidth="1"/>
    <col min="6" max="6" width="33" style="5" customWidth="1"/>
    <col min="7" max="7" width="18.109375" style="5" bestFit="1" customWidth="1"/>
    <col min="8" max="9" width="9.109375" style="5"/>
    <col min="10" max="10" width="20.44140625" style="5" bestFit="1" customWidth="1"/>
    <col min="11" max="11" width="9.109375" style="5"/>
    <col min="12" max="12" width="9.109375" style="6"/>
    <col min="13" max="15" width="9.109375" style="4"/>
  </cols>
  <sheetData>
    <row r="2" spans="1:12" x14ac:dyDescent="0.3">
      <c r="A2" s="47" t="s">
        <v>15</v>
      </c>
      <c r="B2" s="48"/>
      <c r="C2" s="48"/>
      <c r="D2" s="48"/>
      <c r="E2" s="48"/>
      <c r="F2" s="48"/>
      <c r="G2" s="49"/>
    </row>
    <row r="3" spans="1:12" x14ac:dyDescent="0.3">
      <c r="A3" s="21" t="s">
        <v>25</v>
      </c>
      <c r="B3" s="16" t="s">
        <v>18</v>
      </c>
      <c r="C3" s="16" t="s">
        <v>3</v>
      </c>
      <c r="D3" s="16" t="s">
        <v>0</v>
      </c>
      <c r="E3" s="16" t="s">
        <v>22</v>
      </c>
      <c r="F3" s="16" t="s">
        <v>6</v>
      </c>
      <c r="G3" s="16" t="s">
        <v>39</v>
      </c>
    </row>
    <row r="4" spans="1:12" x14ac:dyDescent="0.3">
      <c r="A4" s="21"/>
      <c r="B4" s="16"/>
      <c r="C4" s="25" t="s">
        <v>32</v>
      </c>
      <c r="D4" s="25" t="s">
        <v>51</v>
      </c>
      <c r="E4" s="25" t="s">
        <v>30</v>
      </c>
      <c r="F4" s="25" t="s">
        <v>35</v>
      </c>
      <c r="G4" s="26" t="s">
        <v>38</v>
      </c>
    </row>
    <row r="5" spans="1:12" x14ac:dyDescent="0.3">
      <c r="A5" s="8" t="s">
        <v>1</v>
      </c>
      <c r="B5" s="11" t="s">
        <v>19</v>
      </c>
      <c r="C5" s="11">
        <v>1</v>
      </c>
      <c r="D5" s="28"/>
      <c r="E5" s="12">
        <f>D5*9</f>
        <v>0</v>
      </c>
      <c r="F5" s="13">
        <f>E5*$B$31*C5</f>
        <v>0</v>
      </c>
      <c r="G5" s="13">
        <f>F5*3</f>
        <v>0</v>
      </c>
    </row>
    <row r="6" spans="1:12" x14ac:dyDescent="0.3">
      <c r="A6" s="8" t="s">
        <v>2</v>
      </c>
      <c r="B6" s="11" t="s">
        <v>20</v>
      </c>
      <c r="C6" s="11">
        <v>2</v>
      </c>
      <c r="D6" s="28"/>
      <c r="E6" s="12">
        <f>D6*9</f>
        <v>0</v>
      </c>
      <c r="F6" s="13">
        <f>E6*$B$31*C6</f>
        <v>0</v>
      </c>
      <c r="G6" s="13">
        <f t="shared" ref="G6:G8" si="0">F6*3</f>
        <v>0</v>
      </c>
    </row>
    <row r="7" spans="1:12" x14ac:dyDescent="0.3">
      <c r="A7" s="8" t="s">
        <v>4</v>
      </c>
      <c r="B7" s="11" t="s">
        <v>21</v>
      </c>
      <c r="C7" s="11">
        <v>3</v>
      </c>
      <c r="D7" s="28"/>
      <c r="E7" s="12">
        <f>D7*9</f>
        <v>0</v>
      </c>
      <c r="F7" s="13">
        <f>E7*$B$31*C7</f>
        <v>0</v>
      </c>
      <c r="G7" s="13">
        <f t="shared" si="0"/>
        <v>0</v>
      </c>
    </row>
    <row r="8" spans="1:12" x14ac:dyDescent="0.3">
      <c r="A8" s="8" t="s">
        <v>5</v>
      </c>
      <c r="B8" s="11" t="s">
        <v>20</v>
      </c>
      <c r="C8" s="11">
        <v>4</v>
      </c>
      <c r="D8" s="28"/>
      <c r="E8" s="12">
        <f>D8*9</f>
        <v>0</v>
      </c>
      <c r="F8" s="13">
        <f>E8*$B$31*C8</f>
        <v>0</v>
      </c>
      <c r="G8" s="13">
        <f t="shared" si="0"/>
        <v>0</v>
      </c>
    </row>
    <row r="9" spans="1:12" x14ac:dyDescent="0.3">
      <c r="B9" s="14"/>
      <c r="C9" s="32">
        <f>SUM(C5:C8)</f>
        <v>10</v>
      </c>
      <c r="D9" s="15"/>
      <c r="E9" s="16" t="s">
        <v>8</v>
      </c>
      <c r="F9" s="17">
        <f>SUM(F5:F8)</f>
        <v>0</v>
      </c>
      <c r="G9" s="17">
        <f>SUM(G5:G8)</f>
        <v>0</v>
      </c>
    </row>
    <row r="11" spans="1:12" x14ac:dyDescent="0.3">
      <c r="A11" s="47" t="s">
        <v>16</v>
      </c>
      <c r="B11" s="48"/>
      <c r="C11" s="48"/>
      <c r="D11" s="48"/>
      <c r="E11" s="48"/>
      <c r="F11" s="49"/>
      <c r="L11" s="24"/>
    </row>
    <row r="12" spans="1:12" x14ac:dyDescent="0.3">
      <c r="A12" s="21" t="s">
        <v>24</v>
      </c>
      <c r="B12" s="16" t="s">
        <v>7</v>
      </c>
      <c r="C12" s="16" t="s">
        <v>49</v>
      </c>
      <c r="D12" s="16" t="s">
        <v>29</v>
      </c>
      <c r="E12" s="16" t="s">
        <v>48</v>
      </c>
      <c r="F12" s="16" t="s">
        <v>40</v>
      </c>
    </row>
    <row r="13" spans="1:12" x14ac:dyDescent="0.3">
      <c r="A13" s="21"/>
      <c r="B13" s="25" t="s">
        <v>32</v>
      </c>
      <c r="C13" s="25" t="s">
        <v>33</v>
      </c>
      <c r="D13" s="25" t="s">
        <v>31</v>
      </c>
      <c r="E13" s="25" t="s">
        <v>34</v>
      </c>
      <c r="F13" s="25" t="s">
        <v>41</v>
      </c>
    </row>
    <row r="14" spans="1:12" x14ac:dyDescent="0.3">
      <c r="A14" s="2" t="s">
        <v>13</v>
      </c>
      <c r="B14" s="11">
        <v>3</v>
      </c>
      <c r="C14" s="29"/>
      <c r="D14" s="18">
        <v>0.67</v>
      </c>
      <c r="E14" s="19">
        <f>C14*$B$31*D14*B14</f>
        <v>0</v>
      </c>
      <c r="F14" s="19">
        <f>E14*3</f>
        <v>0</v>
      </c>
    </row>
    <row r="15" spans="1:12" x14ac:dyDescent="0.3">
      <c r="A15" s="2" t="s">
        <v>14</v>
      </c>
      <c r="B15" s="11">
        <v>1</v>
      </c>
      <c r="C15" s="29"/>
      <c r="D15" s="18">
        <v>0.67</v>
      </c>
      <c r="E15" s="19">
        <f>C15*$B$31*D15*B15</f>
        <v>0</v>
      </c>
      <c r="F15" s="19">
        <f>E15*3</f>
        <v>0</v>
      </c>
    </row>
    <row r="16" spans="1:12" x14ac:dyDescent="0.3">
      <c r="A16" s="2" t="s">
        <v>37</v>
      </c>
      <c r="B16" s="11">
        <v>1</v>
      </c>
      <c r="C16" s="30"/>
      <c r="D16" s="18">
        <v>0.2</v>
      </c>
      <c r="E16" s="19">
        <f>C16*$B$31*D16*B16</f>
        <v>0</v>
      </c>
      <c r="F16" s="19">
        <f>E16*3</f>
        <v>0</v>
      </c>
    </row>
    <row r="17" spans="1:6" x14ac:dyDescent="0.3">
      <c r="B17" s="33" t="s">
        <v>8</v>
      </c>
      <c r="C17" s="34">
        <f>SUM(C14:C16)</f>
        <v>0</v>
      </c>
      <c r="D17" s="35"/>
      <c r="E17" s="36">
        <f>SUM(E14:E16)</f>
        <v>0</v>
      </c>
      <c r="F17" s="36">
        <f>SUM(F14:F16)</f>
        <v>0</v>
      </c>
    </row>
    <row r="18" spans="1:6" x14ac:dyDescent="0.3">
      <c r="A18" s="1"/>
      <c r="B18" s="1"/>
      <c r="E18" s="9"/>
    </row>
    <row r="19" spans="1:6" x14ac:dyDescent="0.3">
      <c r="A19" s="50" t="s">
        <v>17</v>
      </c>
      <c r="B19" s="50"/>
      <c r="C19" s="50"/>
      <c r="D19" s="50"/>
      <c r="E19" s="50"/>
      <c r="F19" s="1"/>
    </row>
    <row r="20" spans="1:6" x14ac:dyDescent="0.3">
      <c r="A20" s="22" t="s">
        <v>11</v>
      </c>
      <c r="B20" s="16" t="s">
        <v>7</v>
      </c>
      <c r="C20" s="16" t="s">
        <v>47</v>
      </c>
      <c r="D20" s="16" t="s">
        <v>50</v>
      </c>
      <c r="E20" s="16" t="s">
        <v>8</v>
      </c>
    </row>
    <row r="21" spans="1:6" x14ac:dyDescent="0.3">
      <c r="A21" s="22"/>
      <c r="B21" s="25" t="s">
        <v>32</v>
      </c>
      <c r="C21" s="16"/>
      <c r="D21" s="25" t="s">
        <v>33</v>
      </c>
      <c r="E21" s="25" t="s">
        <v>36</v>
      </c>
    </row>
    <row r="22" spans="1:6" x14ac:dyDescent="0.3">
      <c r="A22" s="3" t="s">
        <v>9</v>
      </c>
      <c r="B22" s="11">
        <v>2</v>
      </c>
      <c r="C22" s="11">
        <v>1</v>
      </c>
      <c r="D22" s="30"/>
      <c r="E22" s="19">
        <f t="shared" ref="E22:E28" si="1">(D22*$C$9*B22*C22)*3</f>
        <v>0</v>
      </c>
    </row>
    <row r="23" spans="1:6" x14ac:dyDescent="0.3">
      <c r="A23" s="3" t="s">
        <v>10</v>
      </c>
      <c r="B23" s="11">
        <v>3</v>
      </c>
      <c r="C23" s="11">
        <v>1</v>
      </c>
      <c r="D23" s="30"/>
      <c r="E23" s="19">
        <f t="shared" si="1"/>
        <v>0</v>
      </c>
    </row>
    <row r="24" spans="1:6" x14ac:dyDescent="0.3">
      <c r="A24" s="3" t="s">
        <v>42</v>
      </c>
      <c r="B24" s="11">
        <v>1</v>
      </c>
      <c r="C24" s="11">
        <v>1</v>
      </c>
      <c r="D24" s="30"/>
      <c r="E24" s="19">
        <f t="shared" si="1"/>
        <v>0</v>
      </c>
    </row>
    <row r="25" spans="1:6" x14ac:dyDescent="0.3">
      <c r="A25" s="3" t="s">
        <v>43</v>
      </c>
      <c r="B25" s="11">
        <v>1</v>
      </c>
      <c r="C25" s="11">
        <v>4</v>
      </c>
      <c r="D25" s="30"/>
      <c r="E25" s="19">
        <f t="shared" si="1"/>
        <v>0</v>
      </c>
    </row>
    <row r="26" spans="1:6" x14ac:dyDescent="0.3">
      <c r="A26" s="3" t="s">
        <v>44</v>
      </c>
      <c r="B26" s="11">
        <v>1</v>
      </c>
      <c r="C26" s="11">
        <v>12</v>
      </c>
      <c r="D26" s="30"/>
      <c r="E26" s="19">
        <f t="shared" si="1"/>
        <v>0</v>
      </c>
    </row>
    <row r="27" spans="1:6" x14ac:dyDescent="0.3">
      <c r="A27" s="3" t="s">
        <v>45</v>
      </c>
      <c r="B27" s="11">
        <v>2</v>
      </c>
      <c r="C27" s="11">
        <v>1</v>
      </c>
      <c r="D27" s="30"/>
      <c r="E27" s="19">
        <f t="shared" si="1"/>
        <v>0</v>
      </c>
    </row>
    <row r="28" spans="1:6" x14ac:dyDescent="0.3">
      <c r="A28" s="3" t="s">
        <v>46</v>
      </c>
      <c r="B28" s="11">
        <v>1</v>
      </c>
      <c r="C28" s="11">
        <v>1</v>
      </c>
      <c r="D28" s="30"/>
      <c r="E28" s="19">
        <f t="shared" si="1"/>
        <v>0</v>
      </c>
    </row>
    <row r="29" spans="1:6" ht="15" thickBot="1" x14ac:dyDescent="0.35">
      <c r="B29" s="20"/>
      <c r="C29" s="14"/>
      <c r="D29" s="37" t="s">
        <v>23</v>
      </c>
      <c r="E29" s="36">
        <f>SUM(E22:E28)</f>
        <v>0</v>
      </c>
    </row>
    <row r="30" spans="1:6" x14ac:dyDescent="0.3">
      <c r="B30" s="31" t="s">
        <v>12</v>
      </c>
    </row>
    <row r="31" spans="1:6" ht="15" thickBot="1" x14ac:dyDescent="0.35">
      <c r="B31" s="46">
        <v>20</v>
      </c>
      <c r="D31" s="27" t="s">
        <v>54</v>
      </c>
      <c r="E31" s="38">
        <f>G9+F17+E29</f>
        <v>0</v>
      </c>
    </row>
    <row r="32" spans="1:6" x14ac:dyDescent="0.3">
      <c r="D32" s="7" t="s">
        <v>26</v>
      </c>
      <c r="E32" s="39"/>
    </row>
    <row r="33" spans="1:6" x14ac:dyDescent="0.3">
      <c r="D33" s="7" t="s">
        <v>27</v>
      </c>
      <c r="E33" s="40">
        <f>E32*E31</f>
        <v>0</v>
      </c>
    </row>
    <row r="34" spans="1:6" x14ac:dyDescent="0.3">
      <c r="A34" s="45" t="s">
        <v>57</v>
      </c>
      <c r="D34" s="23" t="s">
        <v>52</v>
      </c>
      <c r="E34" s="41">
        <f>E31+E33</f>
        <v>0</v>
      </c>
    </row>
    <row r="35" spans="1:6" x14ac:dyDescent="0.3">
      <c r="D35" s="7" t="s">
        <v>53</v>
      </c>
      <c r="E35" s="39"/>
      <c r="F35" s="42" t="s">
        <v>56</v>
      </c>
    </row>
    <row r="36" spans="1:6" ht="3" customHeight="1" x14ac:dyDescent="0.3"/>
    <row r="37" spans="1:6" x14ac:dyDescent="0.3">
      <c r="D37" s="7" t="s">
        <v>55</v>
      </c>
      <c r="E37" s="40">
        <f>(E34*E35)+E34</f>
        <v>0</v>
      </c>
    </row>
    <row r="38" spans="1:6" x14ac:dyDescent="0.3">
      <c r="D38" s="43" t="s">
        <v>28</v>
      </c>
      <c r="E38" s="44">
        <f>E37*115%</f>
        <v>0</v>
      </c>
    </row>
    <row r="40" spans="1:6" x14ac:dyDescent="0.3">
      <c r="E40" s="10"/>
    </row>
    <row r="41" spans="1:6" x14ac:dyDescent="0.3">
      <c r="E41" s="10"/>
    </row>
  </sheetData>
  <mergeCells count="3">
    <mergeCell ref="A2:G2"/>
    <mergeCell ref="A11:F11"/>
    <mergeCell ref="A19:E19"/>
  </mergeCells>
  <phoneticPr fontId="4" type="noConversion"/>
  <pageMargins left="0.7" right="0.7" top="0.75" bottom="0.75" header="0.3" footer="0.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Andries Nethononda</dc:creator>
  <cp:lastModifiedBy>Sicelo Msibi</cp:lastModifiedBy>
  <dcterms:created xsi:type="dcterms:W3CDTF">2026-02-25T17:36:26Z</dcterms:created>
  <dcterms:modified xsi:type="dcterms:W3CDTF">2026-07-21T10:46:56Z</dcterms:modified>
</cp:coreProperties>
</file>